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Snowballing\"/>
    </mc:Choice>
  </mc:AlternateContent>
  <xr:revisionPtr revIDLastSave="0" documentId="13_ncr:1_{8B12255F-3E4E-4382-B3C5-A464D7D09709}"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data_set!$A$1:$CX$1116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200" i="10" l="1"/>
  <c r="J1200" i="10" s="1"/>
  <c r="K1200" i="10" s="1"/>
  <c r="I1201" i="10"/>
  <c r="J1201" i="10" s="1"/>
  <c r="K1201" i="10" s="1"/>
  <c r="I1202" i="10"/>
  <c r="J1202" i="10"/>
  <c r="K1202" i="10" s="1"/>
  <c r="I1203" i="10"/>
  <c r="J1203" i="10" s="1"/>
  <c r="K1203" i="10" s="1"/>
  <c r="I1204" i="10"/>
  <c r="J1204" i="10" s="1"/>
  <c r="K1204" i="10" s="1"/>
  <c r="I1205" i="10"/>
  <c r="J1205" i="10" s="1"/>
  <c r="K1205" i="10" s="1"/>
  <c r="I1206" i="10"/>
  <c r="J1206" i="10"/>
  <c r="K1206" i="10" s="1"/>
  <c r="I1207" i="10"/>
  <c r="J1207" i="10" s="1"/>
  <c r="K1207" i="10" s="1"/>
  <c r="I1208" i="10"/>
  <c r="J1208" i="10" s="1"/>
  <c r="K1208" i="10" s="1"/>
  <c r="I1209" i="10"/>
  <c r="J1209" i="10" s="1"/>
  <c r="K1209" i="10" s="1"/>
  <c r="I1210" i="10"/>
  <c r="J1210" i="10"/>
  <c r="K1210" i="10" s="1"/>
  <c r="I1211" i="10"/>
  <c r="J1211" i="10" s="1"/>
  <c r="K1211" i="10" s="1"/>
  <c r="I1212" i="10"/>
  <c r="J1212" i="10"/>
  <c r="K1212" i="10" s="1"/>
  <c r="I1213" i="10"/>
  <c r="J1213" i="10" s="1"/>
  <c r="K1213" i="10" s="1"/>
  <c r="I1214" i="10"/>
  <c r="J1214" i="10"/>
  <c r="K1214" i="10" s="1"/>
  <c r="I1215" i="10"/>
  <c r="J1215" i="10" s="1"/>
  <c r="K1215" i="10"/>
  <c r="I1216" i="10"/>
  <c r="J1216" i="10" s="1"/>
  <c r="K1216" i="10" s="1"/>
  <c r="I1217" i="10"/>
  <c r="J1217" i="10" s="1"/>
  <c r="K1217" i="10" s="1"/>
  <c r="I1218" i="10"/>
  <c r="J1218" i="10"/>
  <c r="K1218" i="10" s="1"/>
  <c r="I1219" i="10"/>
  <c r="J1219" i="10" s="1"/>
  <c r="K1219" i="10" s="1"/>
  <c r="I1220" i="10"/>
  <c r="J1220" i="10"/>
  <c r="K1220" i="10" s="1"/>
  <c r="I1221" i="10"/>
  <c r="J1221" i="10" s="1"/>
  <c r="K1221" i="10" s="1"/>
  <c r="I1222" i="10"/>
  <c r="J1222" i="10"/>
  <c r="K1222" i="10" s="1"/>
  <c r="I1223" i="10"/>
  <c r="J1223" i="10" s="1"/>
  <c r="K1223" i="10"/>
  <c r="I1224" i="10"/>
  <c r="J1224" i="10" s="1"/>
  <c r="K1224" i="10" s="1"/>
  <c r="I1225" i="10"/>
  <c r="J1225" i="10" s="1"/>
  <c r="K1225" i="10" s="1"/>
  <c r="I1226" i="10"/>
  <c r="J1226" i="10"/>
  <c r="K1226" i="10" s="1"/>
  <c r="I1227" i="10"/>
  <c r="J1227" i="10" s="1"/>
  <c r="K1227" i="10" s="1"/>
  <c r="I1228" i="10"/>
  <c r="J1228" i="10"/>
  <c r="K1228" i="10" s="1"/>
  <c r="I1229" i="10"/>
  <c r="J1229" i="10" s="1"/>
  <c r="K1229" i="10" s="1"/>
  <c r="I1230" i="10"/>
  <c r="J1230" i="10"/>
  <c r="K1230" i="10" s="1"/>
  <c r="I1231" i="10"/>
  <c r="J1231" i="10" s="1"/>
  <c r="K1231" i="10"/>
  <c r="I1232" i="10"/>
  <c r="J1232" i="10" s="1"/>
  <c r="K1232" i="10" s="1"/>
  <c r="I1233" i="10"/>
  <c r="J1233" i="10" s="1"/>
  <c r="K1233" i="10" s="1"/>
  <c r="I1234" i="10"/>
  <c r="J1234" i="10"/>
  <c r="K1234" i="10" s="1"/>
  <c r="I1235" i="10"/>
  <c r="J1235" i="10" s="1"/>
  <c r="K1235" i="10" s="1"/>
  <c r="I1236" i="10"/>
  <c r="J1236" i="10"/>
  <c r="K1236" i="10" s="1"/>
  <c r="I1237" i="10"/>
  <c r="J1237" i="10" s="1"/>
  <c r="K1237" i="10" s="1"/>
  <c r="I1238" i="10"/>
  <c r="J1238" i="10"/>
  <c r="K1238" i="10" s="1"/>
  <c r="I1239" i="10"/>
  <c r="J1239" i="10" s="1"/>
  <c r="K1239" i="10"/>
  <c r="I1240" i="10"/>
  <c r="J1240" i="10" s="1"/>
  <c r="K1240" i="10" s="1"/>
  <c r="I1241" i="10"/>
  <c r="J1241" i="10" s="1"/>
  <c r="K1241" i="10" s="1"/>
  <c r="I1242" i="10"/>
  <c r="J1242" i="10"/>
  <c r="K1242" i="10" s="1"/>
  <c r="I1243" i="10"/>
  <c r="J1243" i="10" s="1"/>
  <c r="K1243" i="10" s="1"/>
  <c r="I1244" i="10"/>
  <c r="J1244" i="10"/>
  <c r="K1244" i="10" s="1"/>
  <c r="I1245" i="10"/>
  <c r="J1245" i="10" s="1"/>
  <c r="K1245" i="10" s="1"/>
  <c r="I1246" i="10"/>
  <c r="J1246" i="10"/>
  <c r="K1246" i="10" s="1"/>
  <c r="I1247" i="10"/>
  <c r="J1247" i="10" s="1"/>
  <c r="K1247" i="10"/>
  <c r="I1248" i="10"/>
  <c r="J1248" i="10" s="1"/>
  <c r="K1248" i="10" s="1"/>
  <c r="I1249" i="10"/>
  <c r="J1249" i="10" s="1"/>
  <c r="K1249" i="10" s="1"/>
  <c r="I1250" i="10"/>
  <c r="J1250" i="10"/>
  <c r="K1250" i="10" s="1"/>
  <c r="I1251" i="10"/>
  <c r="J1251" i="10" s="1"/>
  <c r="K1251" i="10" s="1"/>
  <c r="I1252" i="10"/>
  <c r="J1252" i="10"/>
  <c r="K1252" i="10" s="1"/>
  <c r="I1253" i="10"/>
  <c r="J1253" i="10" s="1"/>
  <c r="K1253" i="10" s="1"/>
  <c r="I1254" i="10"/>
  <c r="J1254" i="10"/>
  <c r="K1254" i="10" s="1"/>
  <c r="I1255" i="10"/>
  <c r="J1255" i="10" s="1"/>
  <c r="K1255" i="10"/>
  <c r="I1256" i="10"/>
  <c r="J1256" i="10"/>
  <c r="K1256" i="10" s="1"/>
  <c r="I1257" i="10"/>
  <c r="J1257" i="10" s="1"/>
  <c r="K1257" i="10" s="1"/>
  <c r="I1258" i="10"/>
  <c r="J1258" i="10"/>
  <c r="K1258" i="10" s="1"/>
  <c r="I1259" i="10"/>
  <c r="J1259" i="10" s="1"/>
  <c r="K1259" i="10" s="1"/>
  <c r="I1260" i="10"/>
  <c r="J1260" i="10"/>
  <c r="K1260" i="10" s="1"/>
  <c r="I1261" i="10"/>
  <c r="J1261" i="10" s="1"/>
  <c r="K1261" i="10" s="1"/>
  <c r="I1262" i="10"/>
  <c r="J1262" i="10"/>
  <c r="K1262" i="10" s="1"/>
  <c r="I1263" i="10"/>
  <c r="J1263" i="10" s="1"/>
  <c r="K1263" i="10" s="1"/>
  <c r="I1264" i="10"/>
  <c r="J1264" i="10"/>
  <c r="K1264" i="10" s="1"/>
  <c r="I1265" i="10"/>
  <c r="J1265" i="10" s="1"/>
  <c r="K1265" i="10" s="1"/>
  <c r="I1266" i="10"/>
  <c r="J1266" i="10"/>
  <c r="K1266" i="10" s="1"/>
  <c r="I1267" i="10"/>
  <c r="J1267" i="10" s="1"/>
  <c r="K1267" i="10" s="1"/>
  <c r="I1268" i="10"/>
  <c r="J1268" i="10"/>
  <c r="K1268" i="10" s="1"/>
  <c r="I1269" i="10"/>
  <c r="J1269" i="10" s="1"/>
  <c r="K1269" i="10" s="1"/>
  <c r="I1270" i="10"/>
  <c r="J1270" i="10"/>
  <c r="K1270" i="10" s="1"/>
  <c r="I1271" i="10"/>
  <c r="J1271" i="10" s="1"/>
  <c r="K1271" i="10"/>
  <c r="I1272" i="10"/>
  <c r="J1272" i="10"/>
  <c r="K1272" i="10" s="1"/>
  <c r="I1273" i="10"/>
  <c r="J1273" i="10" s="1"/>
  <c r="K1273" i="10" s="1"/>
  <c r="I1274" i="10"/>
  <c r="J1274" i="10"/>
  <c r="K1274" i="10" s="1"/>
  <c r="I1275" i="10"/>
  <c r="J1275" i="10" s="1"/>
  <c r="K1275" i="10" s="1"/>
  <c r="I1276" i="10"/>
  <c r="J1276" i="10"/>
  <c r="K1276" i="10" s="1"/>
  <c r="I1277" i="10"/>
  <c r="J1277" i="10" s="1"/>
  <c r="K1277" i="10" s="1"/>
  <c r="I1278" i="10"/>
  <c r="J1278" i="10"/>
  <c r="K1278" i="10" s="1"/>
  <c r="I1279" i="10"/>
  <c r="J1279" i="10" s="1"/>
  <c r="K1279" i="10" s="1"/>
  <c r="I1280" i="10"/>
  <c r="J1280" i="10"/>
  <c r="K1280" i="10" s="1"/>
  <c r="I1281" i="10"/>
  <c r="J1281" i="10" s="1"/>
  <c r="K1281" i="10" s="1"/>
  <c r="I1282" i="10"/>
  <c r="J1282" i="10"/>
  <c r="K1282" i="10" s="1"/>
  <c r="I1283" i="10"/>
  <c r="J1283" i="10" s="1"/>
  <c r="K1283" i="10" s="1"/>
  <c r="I1284" i="10"/>
  <c r="J1284" i="10"/>
  <c r="K1284" i="10" s="1"/>
  <c r="I1285" i="10"/>
  <c r="J1285" i="10" s="1"/>
  <c r="K1285" i="10" s="1"/>
  <c r="I1286" i="10"/>
  <c r="J1286" i="10"/>
  <c r="K1286" i="10" s="1"/>
  <c r="I1287" i="10"/>
  <c r="J1287" i="10" s="1"/>
  <c r="K1287" i="10"/>
  <c r="I1288" i="10"/>
  <c r="J1288" i="10"/>
  <c r="K1288" i="10" s="1"/>
  <c r="I1289" i="10"/>
  <c r="J1289" i="10" s="1"/>
  <c r="K1289" i="10" s="1"/>
  <c r="I1290" i="10"/>
  <c r="J1290" i="10"/>
  <c r="K1290" i="10" s="1"/>
  <c r="I1291" i="10"/>
  <c r="J1291" i="10" s="1"/>
  <c r="K1291" i="10" s="1"/>
  <c r="I1292" i="10"/>
  <c r="J1292" i="10"/>
  <c r="K1292" i="10" s="1"/>
  <c r="I1293" i="10"/>
  <c r="J1293" i="10" s="1"/>
  <c r="K1293" i="10" s="1"/>
  <c r="I1294" i="10"/>
  <c r="J1294" i="10"/>
  <c r="K1294" i="10" s="1"/>
  <c r="I1295" i="10"/>
  <c r="J1295" i="10" s="1"/>
  <c r="K1295" i="10" s="1"/>
  <c r="I1296" i="10"/>
  <c r="J1296" i="10"/>
  <c r="K1296" i="10" s="1"/>
  <c r="I1297" i="10"/>
  <c r="J1297" i="10" s="1"/>
  <c r="K1297" i="10" s="1"/>
  <c r="I1298" i="10"/>
  <c r="J1298" i="10"/>
  <c r="K1298" i="10" s="1"/>
  <c r="I1299" i="10"/>
  <c r="J1299" i="10" s="1"/>
  <c r="K1299" i="10" s="1"/>
  <c r="I1300" i="10"/>
  <c r="J1300" i="10"/>
  <c r="K1300" i="10" s="1"/>
  <c r="I1301" i="10"/>
  <c r="J1301" i="10" s="1"/>
  <c r="K1301" i="10" s="1"/>
  <c r="I1302" i="10"/>
  <c r="J1302" i="10"/>
  <c r="K1302" i="10" s="1"/>
  <c r="I1303" i="10"/>
  <c r="J1303" i="10" s="1"/>
  <c r="K1303" i="10"/>
  <c r="I1304" i="10"/>
  <c r="J1304" i="10"/>
  <c r="K1304" i="10" s="1"/>
  <c r="I1305" i="10"/>
  <c r="J1305" i="10" s="1"/>
  <c r="K1305" i="10" s="1"/>
  <c r="I1306" i="10"/>
  <c r="J1306" i="10"/>
  <c r="K1306" i="10" s="1"/>
  <c r="I1307" i="10"/>
  <c r="J1307" i="10" s="1"/>
  <c r="K1307" i="10" s="1"/>
  <c r="I1308" i="10"/>
  <c r="J1308" i="10"/>
  <c r="K1308" i="10" s="1"/>
  <c r="I1309" i="10"/>
  <c r="J1309" i="10" s="1"/>
  <c r="K1309" i="10" s="1"/>
  <c r="I1310" i="10"/>
  <c r="J1310" i="10"/>
  <c r="K1310" i="10" s="1"/>
  <c r="I1311" i="10"/>
  <c r="J1311" i="10" s="1"/>
  <c r="K1311" i="10" s="1"/>
  <c r="I1312" i="10"/>
  <c r="J1312" i="10"/>
  <c r="K1312" i="10" s="1"/>
  <c r="I1313" i="10"/>
  <c r="J1313" i="10" s="1"/>
  <c r="K1313" i="10" s="1"/>
  <c r="I1314" i="10"/>
  <c r="J1314" i="10"/>
  <c r="K1314" i="10" s="1"/>
  <c r="I1315" i="10"/>
  <c r="J1315" i="10" s="1"/>
  <c r="K1315" i="10" s="1"/>
  <c r="I1316" i="10"/>
  <c r="J1316" i="10"/>
  <c r="K1316" i="10" s="1"/>
  <c r="I1317" i="10"/>
  <c r="J1317" i="10" s="1"/>
  <c r="K1317" i="10" s="1"/>
  <c r="I1318" i="10"/>
  <c r="J1318" i="10"/>
  <c r="K1318" i="10" s="1"/>
  <c r="I1319" i="10"/>
  <c r="J1319" i="10" s="1"/>
  <c r="K1319" i="10"/>
  <c r="I1320" i="10"/>
  <c r="J1320" i="10"/>
  <c r="K1320" i="10" s="1"/>
  <c r="I1321" i="10"/>
  <c r="J1321" i="10" s="1"/>
  <c r="K1321" i="10" s="1"/>
  <c r="I1322" i="10"/>
  <c r="J1322" i="10"/>
  <c r="K1322" i="10" s="1"/>
  <c r="I1323" i="10"/>
  <c r="J1323" i="10" s="1"/>
  <c r="K1323" i="10" s="1"/>
  <c r="I1324" i="10"/>
  <c r="J1324" i="10"/>
  <c r="K1324" i="10" s="1"/>
  <c r="I1325" i="10"/>
  <c r="J1325" i="10" s="1"/>
  <c r="K1325" i="10" s="1"/>
  <c r="I1326" i="10"/>
  <c r="J1326" i="10"/>
  <c r="K1326" i="10" s="1"/>
  <c r="I1327" i="10"/>
  <c r="J1327" i="10" s="1"/>
  <c r="K1327" i="10" s="1"/>
  <c r="I1328" i="10"/>
  <c r="J1328" i="10"/>
  <c r="K1328" i="10" s="1"/>
  <c r="I1329" i="10"/>
  <c r="J1329" i="10" s="1"/>
  <c r="K1329" i="10" s="1"/>
  <c r="I1330" i="10"/>
  <c r="J1330" i="10"/>
  <c r="K1330" i="10" s="1"/>
  <c r="I1331" i="10"/>
  <c r="J1331" i="10" s="1"/>
  <c r="K1331" i="10" s="1"/>
  <c r="I1332" i="10"/>
  <c r="J1332" i="10"/>
  <c r="K1332" i="10" s="1"/>
  <c r="I1333" i="10"/>
  <c r="J1333" i="10" s="1"/>
  <c r="K1333" i="10" s="1"/>
  <c r="I1334" i="10"/>
  <c r="J1334" i="10"/>
  <c r="K1334" i="10" s="1"/>
  <c r="I1335" i="10"/>
  <c r="J1335" i="10" s="1"/>
  <c r="K1335" i="10" s="1"/>
  <c r="I1336" i="10"/>
  <c r="J1336" i="10"/>
  <c r="K1336" i="10" s="1"/>
  <c r="I1337" i="10"/>
  <c r="J1337" i="10" s="1"/>
  <c r="K1337" i="10" s="1"/>
  <c r="I1338" i="10"/>
  <c r="J1338" i="10"/>
  <c r="K1338" i="10" s="1"/>
  <c r="I1339" i="10"/>
  <c r="J1339" i="10" s="1"/>
  <c r="K1339" i="10" s="1"/>
  <c r="I1340" i="10"/>
  <c r="J1340" i="10"/>
  <c r="K1340" i="10" s="1"/>
  <c r="I1341" i="10"/>
  <c r="J1341" i="10" s="1"/>
  <c r="K1341" i="10" s="1"/>
  <c r="I1342" i="10"/>
  <c r="J1342" i="10"/>
  <c r="K1342" i="10" s="1"/>
  <c r="I1343" i="10"/>
  <c r="J1343" i="10" s="1"/>
  <c r="K1343" i="10" s="1"/>
  <c r="I1344" i="10"/>
  <c r="J1344" i="10"/>
  <c r="K1344" i="10" s="1"/>
  <c r="I1345" i="10"/>
  <c r="J1345" i="10" s="1"/>
  <c r="K1345" i="10" s="1"/>
  <c r="I1346" i="10"/>
  <c r="J1346" i="10"/>
  <c r="K1346" i="10" s="1"/>
  <c r="I1347" i="10"/>
  <c r="J1347" i="10" s="1"/>
  <c r="K1347" i="10" s="1"/>
  <c r="I1348" i="10"/>
  <c r="J1348" i="10"/>
  <c r="K1348" i="10" s="1"/>
  <c r="I1349" i="10"/>
  <c r="J1349" i="10" s="1"/>
  <c r="K1349" i="10" s="1"/>
  <c r="I1350" i="10"/>
  <c r="J1350" i="10"/>
  <c r="K1350" i="10" s="1"/>
  <c r="I1351" i="10"/>
  <c r="J1351" i="10" s="1"/>
  <c r="K1351" i="10"/>
  <c r="I1352" i="10"/>
  <c r="J1352" i="10"/>
  <c r="K1352" i="10" s="1"/>
  <c r="I1353" i="10"/>
  <c r="J1353" i="10" s="1"/>
  <c r="K1353" i="10" s="1"/>
  <c r="I1354" i="10"/>
  <c r="J1354" i="10"/>
  <c r="K1354" i="10" s="1"/>
  <c r="I1355" i="10"/>
  <c r="J1355" i="10" s="1"/>
  <c r="K1355" i="10" s="1"/>
  <c r="I1356" i="10"/>
  <c r="J1356" i="10"/>
  <c r="K1356" i="10" s="1"/>
  <c r="I1357" i="10"/>
  <c r="J1357" i="10" s="1"/>
  <c r="K1357" i="10" s="1"/>
  <c r="I1358" i="10"/>
  <c r="J1358" i="10"/>
  <c r="K1358" i="10" s="1"/>
  <c r="I1359" i="10"/>
  <c r="J1359" i="10" s="1"/>
  <c r="K1359" i="10"/>
  <c r="I1360" i="10"/>
  <c r="J1360" i="10"/>
  <c r="K1360" i="10" s="1"/>
  <c r="I1361" i="10"/>
  <c r="J1361" i="10" s="1"/>
  <c r="K1361" i="10" s="1"/>
  <c r="I1362" i="10"/>
  <c r="J1362" i="10"/>
  <c r="K1362" i="10" s="1"/>
  <c r="I1363" i="10"/>
  <c r="J1363" i="10" s="1"/>
  <c r="K1363" i="10" s="1"/>
  <c r="I1364" i="10"/>
  <c r="J1364" i="10"/>
  <c r="K1364" i="10" s="1"/>
  <c r="I1365" i="10"/>
  <c r="J1365" i="10" s="1"/>
  <c r="K1365" i="10" s="1"/>
  <c r="I1366" i="10"/>
  <c r="J1366" i="10"/>
  <c r="K1366" i="10" s="1"/>
  <c r="I1367" i="10"/>
  <c r="J1367" i="10" s="1"/>
  <c r="K1367" i="10"/>
  <c r="I1368" i="10"/>
  <c r="J1368" i="10"/>
  <c r="K1368" i="10" s="1"/>
  <c r="I1369" i="10"/>
  <c r="J1369" i="10" s="1"/>
  <c r="K1369" i="10" s="1"/>
  <c r="I1370" i="10"/>
  <c r="J1370" i="10"/>
  <c r="K1370" i="10" s="1"/>
  <c r="I1371" i="10"/>
  <c r="J1371" i="10" s="1"/>
  <c r="K1371" i="10" s="1"/>
  <c r="I1372" i="10"/>
  <c r="J1372" i="10"/>
  <c r="K1372" i="10" s="1"/>
  <c r="I1373" i="10"/>
  <c r="J1373" i="10" s="1"/>
  <c r="K1373" i="10" s="1"/>
  <c r="I1374" i="10"/>
  <c r="J1374" i="10"/>
  <c r="K1374" i="10" s="1"/>
  <c r="I1375" i="10"/>
  <c r="J1375" i="10" s="1"/>
  <c r="K1375" i="10" s="1"/>
  <c r="I1376" i="10"/>
  <c r="J1376" i="10"/>
  <c r="K1376" i="10" s="1"/>
  <c r="I1377" i="10"/>
  <c r="J1377" i="10" s="1"/>
  <c r="K1377" i="10" s="1"/>
  <c r="I1378" i="10"/>
  <c r="J1378" i="10"/>
  <c r="K1378" i="10" s="1"/>
  <c r="I1379" i="10"/>
  <c r="J1379" i="10" s="1"/>
  <c r="K1379" i="10" s="1"/>
  <c r="I1380" i="10"/>
  <c r="J1380" i="10"/>
  <c r="K1380" i="10" s="1"/>
  <c r="I1381" i="10"/>
  <c r="J1381" i="10" s="1"/>
  <c r="K1381" i="10" s="1"/>
  <c r="I1382" i="10"/>
  <c r="J1382" i="10"/>
  <c r="K1382" i="10" s="1"/>
  <c r="I1383" i="10"/>
  <c r="J1383" i="10" s="1"/>
  <c r="K1383" i="10"/>
  <c r="I1384" i="10"/>
  <c r="J1384" i="10"/>
  <c r="K1384" i="10" s="1"/>
  <c r="I1385" i="10"/>
  <c r="J1385" i="10" s="1"/>
  <c r="K1385" i="10" s="1"/>
  <c r="I1386" i="10"/>
  <c r="J1386" i="10"/>
  <c r="K1386" i="10" s="1"/>
  <c r="I1387" i="10"/>
  <c r="J1387" i="10" s="1"/>
  <c r="K1387" i="10" s="1"/>
  <c r="I1388" i="10"/>
  <c r="J1388" i="10"/>
  <c r="K1388" i="10" s="1"/>
  <c r="I1389" i="10"/>
  <c r="J1389" i="10" s="1"/>
  <c r="K1389" i="10" s="1"/>
  <c r="I1390" i="10"/>
  <c r="J1390" i="10"/>
  <c r="K1390" i="10" s="1"/>
  <c r="I1391" i="10"/>
  <c r="J1391" i="10" s="1"/>
  <c r="K1391" i="10" s="1"/>
  <c r="I1392" i="10"/>
  <c r="J1392" i="10"/>
  <c r="K1392" i="10" s="1"/>
  <c r="I1393" i="10"/>
  <c r="J1393" i="10" s="1"/>
  <c r="K1393" i="10" s="1"/>
  <c r="I1394" i="10"/>
  <c r="J1394" i="10"/>
  <c r="K1394" i="10" s="1"/>
  <c r="I1395" i="10"/>
  <c r="J1395" i="10" s="1"/>
  <c r="K1395" i="10" s="1"/>
  <c r="I1396" i="10"/>
  <c r="J1396" i="10"/>
  <c r="K1396" i="10" s="1"/>
  <c r="I1397" i="10"/>
  <c r="J1397" i="10" s="1"/>
  <c r="K1397" i="10" s="1"/>
  <c r="I1398" i="10"/>
  <c r="J1398" i="10"/>
  <c r="K1398" i="10" s="1"/>
  <c r="I1399" i="10"/>
  <c r="J1399" i="10" s="1"/>
  <c r="K1399" i="10" s="1"/>
  <c r="I1400" i="10"/>
  <c r="J1400" i="10"/>
  <c r="K1400" i="10" s="1"/>
  <c r="I1401" i="10"/>
  <c r="J1401" i="10" s="1"/>
  <c r="K1401" i="10" s="1"/>
  <c r="I1402" i="10"/>
  <c r="J1402" i="10"/>
  <c r="K1402" i="10" s="1"/>
  <c r="I1403" i="10"/>
  <c r="J1403" i="10" s="1"/>
  <c r="K1403" i="10" s="1"/>
  <c r="I1404" i="10"/>
  <c r="J1404" i="10"/>
  <c r="K1404" i="10" s="1"/>
  <c r="I1405" i="10"/>
  <c r="J1405" i="10" s="1"/>
  <c r="K1405" i="10" s="1"/>
  <c r="I1406" i="10"/>
  <c r="J1406" i="10"/>
  <c r="K1406" i="10" s="1"/>
  <c r="I1407" i="10"/>
  <c r="J1407" i="10" s="1"/>
  <c r="K1407" i="10" s="1"/>
  <c r="I1408" i="10"/>
  <c r="J1408" i="10"/>
  <c r="K1408" i="10" s="1"/>
  <c r="I1409" i="10"/>
  <c r="J1409" i="10" s="1"/>
  <c r="K1409" i="10" s="1"/>
  <c r="I1410" i="10"/>
  <c r="J1410" i="10"/>
  <c r="K1410" i="10" s="1"/>
  <c r="I1411" i="10"/>
  <c r="J1411" i="10" s="1"/>
  <c r="K1411" i="10" s="1"/>
  <c r="I1412" i="10"/>
  <c r="J1412" i="10"/>
  <c r="K1412" i="10" s="1"/>
  <c r="I1413" i="10"/>
  <c r="J1413" i="10" s="1"/>
  <c r="K1413" i="10" s="1"/>
  <c r="I1414" i="10"/>
  <c r="J1414" i="10"/>
  <c r="K1414" i="10" s="1"/>
  <c r="I1415" i="10"/>
  <c r="J1415" i="10" s="1"/>
  <c r="K1415" i="10"/>
  <c r="I1416" i="10"/>
  <c r="J1416" i="10"/>
  <c r="K1416" i="10" s="1"/>
  <c r="I1417" i="10"/>
  <c r="J1417" i="10" s="1"/>
  <c r="K1417" i="10" s="1"/>
  <c r="I1418" i="10"/>
  <c r="J1418" i="10"/>
  <c r="K1418" i="10" s="1"/>
  <c r="I1419" i="10"/>
  <c r="J1419" i="10" s="1"/>
  <c r="K1419" i="10" s="1"/>
  <c r="I1420" i="10"/>
  <c r="J1420" i="10"/>
  <c r="K1420" i="10" s="1"/>
  <c r="I1421" i="10"/>
  <c r="J1421" i="10" s="1"/>
  <c r="K1421" i="10" s="1"/>
  <c r="I1422" i="10"/>
  <c r="J1422" i="10"/>
  <c r="K1422" i="10" s="1"/>
  <c r="I1423" i="10"/>
  <c r="J1423" i="10" s="1"/>
  <c r="K1423" i="10"/>
  <c r="I1424" i="10"/>
  <c r="J1424" i="10"/>
  <c r="K1424" i="10" s="1"/>
  <c r="I1425" i="10"/>
  <c r="J1425" i="10" s="1"/>
  <c r="K1425" i="10" s="1"/>
  <c r="I1426" i="10"/>
  <c r="J1426" i="10"/>
  <c r="K1426" i="10" s="1"/>
  <c r="I1427" i="10"/>
  <c r="J1427" i="10" s="1"/>
  <c r="K1427" i="10" s="1"/>
  <c r="I1428" i="10"/>
  <c r="J1428" i="10"/>
  <c r="K1428" i="10" s="1"/>
  <c r="I1429" i="10"/>
  <c r="J1429" i="10" s="1"/>
  <c r="K1429" i="10" s="1"/>
  <c r="I1430" i="10"/>
  <c r="J1430" i="10"/>
  <c r="K1430" i="10" s="1"/>
  <c r="I1431" i="10"/>
  <c r="J1431" i="10" s="1"/>
  <c r="K1431" i="10"/>
  <c r="I1432" i="10"/>
  <c r="J1432" i="10"/>
  <c r="K1432" i="10" s="1"/>
  <c r="I1433" i="10"/>
  <c r="J1433" i="10" s="1"/>
  <c r="K1433" i="10" s="1"/>
  <c r="I1434" i="10"/>
  <c r="J1434" i="10"/>
  <c r="K1434" i="10" s="1"/>
  <c r="I1435" i="10"/>
  <c r="J1435" i="10" s="1"/>
  <c r="K1435" i="10" s="1"/>
  <c r="I1436" i="10"/>
  <c r="J1436" i="10"/>
  <c r="K1436" i="10" s="1"/>
  <c r="I1437" i="10"/>
  <c r="J1437" i="10" s="1"/>
  <c r="K1437" i="10" s="1"/>
  <c r="I1438" i="10"/>
  <c r="J1438" i="10"/>
  <c r="K1438" i="10" s="1"/>
  <c r="I1439" i="10"/>
  <c r="J1439" i="10" s="1"/>
  <c r="K1439" i="10"/>
  <c r="I1440" i="10"/>
  <c r="J1440" i="10"/>
  <c r="K1440" i="10" s="1"/>
  <c r="I1441" i="10"/>
  <c r="J1441" i="10" s="1"/>
  <c r="K1441" i="10" s="1"/>
  <c r="I1442" i="10"/>
  <c r="J1442" i="10"/>
  <c r="K1442" i="10" s="1"/>
  <c r="I1443" i="10"/>
  <c r="J1443" i="10" s="1"/>
  <c r="K1443" i="10" s="1"/>
  <c r="I1444" i="10"/>
  <c r="J1444" i="10"/>
  <c r="K1444" i="10" s="1"/>
  <c r="I1445" i="10"/>
  <c r="J1445" i="10" s="1"/>
  <c r="K1445" i="10" s="1"/>
  <c r="I1446" i="10"/>
  <c r="J1446" i="10"/>
  <c r="K1446" i="10" s="1"/>
  <c r="I1447" i="10"/>
  <c r="J1447" i="10" s="1"/>
  <c r="K1447" i="10"/>
  <c r="I1448" i="10"/>
  <c r="J1448" i="10"/>
  <c r="K1448" i="10" s="1"/>
  <c r="I1449" i="10"/>
  <c r="J1449" i="10" s="1"/>
  <c r="K1449" i="10" s="1"/>
  <c r="I1450" i="10"/>
  <c r="J1450" i="10"/>
  <c r="K1450" i="10" s="1"/>
  <c r="I1451" i="10"/>
  <c r="J1451" i="10" s="1"/>
  <c r="K1451" i="10"/>
  <c r="I1452" i="10"/>
  <c r="J1452" i="10"/>
  <c r="K1452" i="10" s="1"/>
  <c r="I1453" i="10"/>
  <c r="J1453" i="10" s="1"/>
  <c r="K1453" i="10" s="1"/>
  <c r="I1454" i="10"/>
  <c r="J1454" i="10"/>
  <c r="K1454" i="10" s="1"/>
  <c r="I1455" i="10"/>
  <c r="J1455" i="10" s="1"/>
  <c r="K1455" i="10"/>
  <c r="I1456" i="10"/>
  <c r="J1456" i="10"/>
  <c r="K1456" i="10" s="1"/>
  <c r="I1457" i="10"/>
  <c r="J1457" i="10" s="1"/>
  <c r="K1457" i="10"/>
  <c r="I1458" i="10"/>
  <c r="J1458" i="10"/>
  <c r="K1458" i="10" s="1"/>
  <c r="I1459" i="10"/>
  <c r="J1459" i="10" s="1"/>
  <c r="K1459" i="10"/>
  <c r="I1460" i="10"/>
  <c r="J1460" i="10"/>
  <c r="K1460" i="10" s="1"/>
  <c r="I1461" i="10"/>
  <c r="J1461" i="10" s="1"/>
  <c r="K1461" i="10" s="1"/>
  <c r="I1462" i="10"/>
  <c r="J1462" i="10"/>
  <c r="K1462" i="10" s="1"/>
  <c r="I1463" i="10"/>
  <c r="J1463" i="10" s="1"/>
  <c r="K1463" i="10" s="1"/>
  <c r="I1464" i="10"/>
  <c r="J1464" i="10"/>
  <c r="K1464" i="10" s="1"/>
  <c r="I1465" i="10"/>
  <c r="J1465" i="10" s="1"/>
  <c r="K1465" i="10" s="1"/>
  <c r="I1466" i="10"/>
  <c r="J1466" i="10"/>
  <c r="K1466" i="10" s="1"/>
  <c r="I1467" i="10"/>
  <c r="J1467" i="10" s="1"/>
  <c r="K1467" i="10" s="1"/>
  <c r="I1468" i="10"/>
  <c r="J1468" i="10"/>
  <c r="K1468" i="10" s="1"/>
  <c r="I1469" i="10"/>
  <c r="J1469" i="10" s="1"/>
  <c r="K1469" i="10" s="1"/>
  <c r="I1470" i="10"/>
  <c r="J1470" i="10"/>
  <c r="K1470" i="10" s="1"/>
  <c r="I1471" i="10"/>
  <c r="J1471" i="10" s="1"/>
  <c r="K1471" i="10" s="1"/>
  <c r="I1472" i="10"/>
  <c r="J1472" i="10"/>
  <c r="K1472" i="10" s="1"/>
  <c r="I1473" i="10"/>
  <c r="J1473" i="10" s="1"/>
  <c r="K1473" i="10" s="1"/>
  <c r="I1474" i="10"/>
  <c r="J1474" i="10"/>
  <c r="K1474" i="10" s="1"/>
  <c r="I1475" i="10"/>
  <c r="J1475" i="10" s="1"/>
  <c r="K1475" i="10" s="1"/>
  <c r="I1476" i="10"/>
  <c r="J1476" i="10"/>
  <c r="K1476" i="10" s="1"/>
  <c r="I1477" i="10"/>
  <c r="J1477" i="10" s="1"/>
  <c r="K1477" i="10" s="1"/>
  <c r="I1478" i="10"/>
  <c r="J1478" i="10"/>
  <c r="K1478" i="10" s="1"/>
  <c r="I1479" i="10"/>
  <c r="J1479" i="10" s="1"/>
  <c r="K1479" i="10" s="1"/>
  <c r="I1480" i="10"/>
  <c r="J1480" i="10"/>
  <c r="K1480" i="10" s="1"/>
  <c r="I1481" i="10"/>
  <c r="J1481" i="10" s="1"/>
  <c r="K1481" i="10" s="1"/>
  <c r="I1482" i="10"/>
  <c r="J1482" i="10"/>
  <c r="K1482" i="10" s="1"/>
  <c r="I1483" i="10"/>
  <c r="J1483" i="10" s="1"/>
  <c r="K1483" i="10" s="1"/>
  <c r="I1484" i="10"/>
  <c r="J1484" i="10"/>
  <c r="K1484" i="10" s="1"/>
  <c r="I1485" i="10"/>
  <c r="J1485" i="10" s="1"/>
  <c r="K1485" i="10" s="1"/>
  <c r="I1486" i="10"/>
  <c r="J1486" i="10"/>
  <c r="K1486" i="10" s="1"/>
  <c r="I1487" i="10"/>
  <c r="J1487" i="10" s="1"/>
  <c r="K1487" i="10" s="1"/>
  <c r="I1488" i="10"/>
  <c r="J1488" i="10"/>
  <c r="K1488" i="10" s="1"/>
  <c r="I1489" i="10"/>
  <c r="J1489" i="10" s="1"/>
  <c r="K1489" i="10" s="1"/>
  <c r="I1490" i="10"/>
  <c r="J1490" i="10"/>
  <c r="K1490" i="10" s="1"/>
  <c r="I1491" i="10"/>
  <c r="J1491" i="10" s="1"/>
  <c r="K1491" i="10" s="1"/>
  <c r="I1492" i="10"/>
  <c r="J1492" i="10"/>
  <c r="K1492" i="10" s="1"/>
  <c r="I1493" i="10"/>
  <c r="J1493" i="10" s="1"/>
  <c r="K1493" i="10" s="1"/>
  <c r="I1494" i="10"/>
  <c r="J1494" i="10"/>
  <c r="K1494" i="10" s="1"/>
  <c r="I1495" i="10"/>
  <c r="J1495" i="10" s="1"/>
  <c r="K1495" i="10" s="1"/>
  <c r="I1496" i="10"/>
  <c r="J1496" i="10"/>
  <c r="K1496" i="10" s="1"/>
  <c r="I1497" i="10"/>
  <c r="J1497" i="10" s="1"/>
  <c r="K1497" i="10" s="1"/>
  <c r="I1498" i="10"/>
  <c r="J1498" i="10"/>
  <c r="K1498" i="10" s="1"/>
  <c r="I1499" i="10"/>
  <c r="J1499" i="10" s="1"/>
  <c r="K1499" i="10" s="1"/>
  <c r="I1500" i="10"/>
  <c r="J1500" i="10"/>
  <c r="K1500" i="10" s="1"/>
  <c r="I1501" i="10"/>
  <c r="J1501" i="10" s="1"/>
  <c r="K1501" i="10" s="1"/>
  <c r="I1502" i="10"/>
  <c r="J1502" i="10"/>
  <c r="K1502" i="10" s="1"/>
  <c r="I1503" i="10"/>
  <c r="J1503" i="10" s="1"/>
  <c r="K1503" i="10" s="1"/>
  <c r="I1504" i="10"/>
  <c r="J1504" i="10"/>
  <c r="K1504" i="10" s="1"/>
  <c r="I1505" i="10"/>
  <c r="J1505" i="10" s="1"/>
  <c r="K1505" i="10" s="1"/>
  <c r="I1506" i="10"/>
  <c r="J1506" i="10"/>
  <c r="K1506" i="10" s="1"/>
  <c r="I1507" i="10"/>
  <c r="J1507" i="10" s="1"/>
  <c r="K1507" i="10" s="1"/>
  <c r="I1508" i="10"/>
  <c r="J1508" i="10"/>
  <c r="K1508" i="10" s="1"/>
  <c r="I1509" i="10"/>
  <c r="J1509" i="10" s="1"/>
  <c r="K1509" i="10" s="1"/>
  <c r="I1510" i="10"/>
  <c r="J1510" i="10"/>
  <c r="K1510" i="10" s="1"/>
  <c r="I1511" i="10"/>
  <c r="J1511" i="10" s="1"/>
  <c r="K1511" i="10" s="1"/>
  <c r="I1512" i="10"/>
  <c r="J1512" i="10"/>
  <c r="K1512" i="10" s="1"/>
  <c r="I1513" i="10"/>
  <c r="J1513" i="10" s="1"/>
  <c r="K1513" i="10" s="1"/>
  <c r="I1514" i="10"/>
  <c r="J1514" i="10"/>
  <c r="K1514" i="10" s="1"/>
  <c r="I1515" i="10"/>
  <c r="J1515" i="10" s="1"/>
  <c r="K1515" i="10" s="1"/>
  <c r="I1516" i="10"/>
  <c r="J1516" i="10"/>
  <c r="K1516" i="10" s="1"/>
  <c r="I1517" i="10"/>
  <c r="J1517" i="10" s="1"/>
  <c r="K1517" i="10" s="1"/>
  <c r="I1518" i="10"/>
  <c r="J1518" i="10"/>
  <c r="K1518" i="10" s="1"/>
  <c r="I1519" i="10"/>
  <c r="J1519" i="10" s="1"/>
  <c r="K1519" i="10" s="1"/>
  <c r="I1520" i="10"/>
  <c r="J1520" i="10"/>
  <c r="K1520" i="10" s="1"/>
  <c r="I1521" i="10"/>
  <c r="J1521" i="10" s="1"/>
  <c r="K1521" i="10" s="1"/>
  <c r="I1522" i="10"/>
  <c r="J1522" i="10"/>
  <c r="K1522" i="10" s="1"/>
  <c r="I1523" i="10"/>
  <c r="J1523" i="10" s="1"/>
  <c r="K1523" i="10" s="1"/>
  <c r="I1524" i="10"/>
  <c r="J1524" i="10"/>
  <c r="K1524" i="10" s="1"/>
  <c r="I1525" i="10"/>
  <c r="J1525" i="10" s="1"/>
  <c r="K1525" i="10" s="1"/>
  <c r="I1526" i="10"/>
  <c r="J1526" i="10"/>
  <c r="K1526" i="10" s="1"/>
  <c r="I1527" i="10"/>
  <c r="J1527" i="10" s="1"/>
  <c r="K1527" i="10" s="1"/>
  <c r="I1528" i="10"/>
  <c r="J1528" i="10"/>
  <c r="K1528" i="10" s="1"/>
  <c r="I1529" i="10"/>
  <c r="J1529" i="10" s="1"/>
  <c r="K1529" i="10" s="1"/>
  <c r="I1530" i="10"/>
  <c r="J1530" i="10"/>
  <c r="K1530" i="10" s="1"/>
  <c r="I1531" i="10"/>
  <c r="J1531" i="10" s="1"/>
  <c r="K1531" i="10" s="1"/>
  <c r="I1532" i="10"/>
  <c r="J1532" i="10"/>
  <c r="K1532" i="10" s="1"/>
  <c r="I1533" i="10"/>
  <c r="J1533" i="10" s="1"/>
  <c r="K1533" i="10" s="1"/>
  <c r="I1534" i="10"/>
  <c r="J1534" i="10"/>
  <c r="K1534" i="10" s="1"/>
  <c r="I1535" i="10"/>
  <c r="J1535" i="10" s="1"/>
  <c r="K1535" i="10" s="1"/>
  <c r="I1536" i="10"/>
  <c r="J1536" i="10"/>
  <c r="K1536" i="10" s="1"/>
  <c r="I1537" i="10"/>
  <c r="J1537" i="10" s="1"/>
  <c r="K1537" i="10" s="1"/>
  <c r="I1538" i="10"/>
  <c r="J1538" i="10"/>
  <c r="K1538" i="10" s="1"/>
  <c r="I1539" i="10"/>
  <c r="J1539" i="10" s="1"/>
  <c r="K1539" i="10" s="1"/>
  <c r="I1540" i="10"/>
  <c r="J1540" i="10"/>
  <c r="K1540" i="10" s="1"/>
  <c r="I1541" i="10"/>
  <c r="J1541" i="10" s="1"/>
  <c r="K1541" i="10" s="1"/>
  <c r="I1542" i="10"/>
  <c r="J1542" i="10"/>
  <c r="K1542" i="10"/>
  <c r="I1543" i="10"/>
  <c r="J1543" i="10" s="1"/>
  <c r="K1543" i="10" s="1"/>
  <c r="I1544" i="10"/>
  <c r="J1544" i="10"/>
  <c r="K1544" i="10" s="1"/>
  <c r="I1545" i="10"/>
  <c r="J1545" i="10"/>
  <c r="K1545" i="10"/>
  <c r="I1546" i="10"/>
  <c r="J1546" i="10"/>
  <c r="K1546" i="10" s="1"/>
  <c r="I1547" i="10"/>
  <c r="J1547" i="10" s="1"/>
  <c r="K1547" i="10" s="1"/>
  <c r="I1548" i="10"/>
  <c r="J1548" i="10"/>
  <c r="K1548" i="10" s="1"/>
  <c r="I1549" i="10"/>
  <c r="J1549" i="10" s="1"/>
  <c r="K1549" i="10" s="1"/>
  <c r="I1550" i="10"/>
  <c r="J1550" i="10"/>
  <c r="K1550" i="10"/>
  <c r="I1551" i="10"/>
  <c r="J1551" i="10" s="1"/>
  <c r="K1551" i="10" s="1"/>
  <c r="I1552" i="10"/>
  <c r="J1552" i="10"/>
  <c r="K1552" i="10" s="1"/>
  <c r="I1553" i="10"/>
  <c r="J1553" i="10"/>
  <c r="K1553" i="10"/>
  <c r="I1554" i="10"/>
  <c r="J1554" i="10"/>
  <c r="K1554" i="10" s="1"/>
  <c r="I1555" i="10"/>
  <c r="J1555" i="10" s="1"/>
  <c r="K1555" i="10" s="1"/>
  <c r="I1556" i="10"/>
  <c r="J1556" i="10"/>
  <c r="K1556" i="10" s="1"/>
  <c r="I1557" i="10"/>
  <c r="J1557" i="10" s="1"/>
  <c r="K1557" i="10" s="1"/>
  <c r="I1558" i="10"/>
  <c r="J1558" i="10"/>
  <c r="K1558" i="10"/>
  <c r="I1559" i="10"/>
  <c r="J1559" i="10" s="1"/>
  <c r="K1559" i="10" s="1"/>
  <c r="I1560" i="10"/>
  <c r="J1560" i="10"/>
  <c r="K1560" i="10" s="1"/>
  <c r="I1561" i="10"/>
  <c r="J1561" i="10"/>
  <c r="K1561" i="10"/>
  <c r="I1562" i="10"/>
  <c r="J1562" i="10"/>
  <c r="K1562" i="10" s="1"/>
  <c r="I1563" i="10"/>
  <c r="J1563" i="10" s="1"/>
  <c r="K1563" i="10" s="1"/>
  <c r="I1564" i="10"/>
  <c r="J1564" i="10"/>
  <c r="K1564" i="10" s="1"/>
  <c r="I1565" i="10"/>
  <c r="J1565" i="10" s="1"/>
  <c r="K1565" i="10" s="1"/>
  <c r="I1566" i="10"/>
  <c r="J1566" i="10"/>
  <c r="K1566" i="10"/>
  <c r="I1567" i="10"/>
  <c r="J1567" i="10" s="1"/>
  <c r="K1567" i="10" s="1"/>
  <c r="I1568" i="10"/>
  <c r="J1568" i="10"/>
  <c r="K1568" i="10" s="1"/>
  <c r="I1569" i="10"/>
  <c r="J1569" i="10"/>
  <c r="K1569" i="10"/>
  <c r="I1570" i="10"/>
  <c r="J1570" i="10"/>
  <c r="K1570" i="10" s="1"/>
  <c r="I1571" i="10"/>
  <c r="J1571" i="10" s="1"/>
  <c r="K1571" i="10" s="1"/>
  <c r="I1572" i="10"/>
  <c r="J1572" i="10"/>
  <c r="K1572" i="10" s="1"/>
  <c r="I1573" i="10"/>
  <c r="J1573" i="10" s="1"/>
  <c r="K1573" i="10" s="1"/>
  <c r="I1574" i="10"/>
  <c r="J1574" i="10"/>
  <c r="K1574" i="10"/>
  <c r="I1575" i="10"/>
  <c r="J1575" i="10" s="1"/>
  <c r="K1575" i="10" s="1"/>
  <c r="I1576" i="10"/>
  <c r="J1576" i="10"/>
  <c r="K1576" i="10" s="1"/>
  <c r="I1577" i="10"/>
  <c r="J1577" i="10"/>
  <c r="K1577" i="10"/>
  <c r="I1578" i="10"/>
  <c r="J1578" i="10"/>
  <c r="K1578" i="10" s="1"/>
  <c r="I1579" i="10"/>
  <c r="J1579" i="10" s="1"/>
  <c r="K1579" i="10" s="1"/>
  <c r="I1580" i="10"/>
  <c r="J1580" i="10"/>
  <c r="K1580" i="10" s="1"/>
  <c r="I1581" i="10"/>
  <c r="J1581" i="10" s="1"/>
  <c r="K1581" i="10" s="1"/>
  <c r="I1582" i="10"/>
  <c r="J1582" i="10"/>
  <c r="K1582" i="10"/>
  <c r="I1583" i="10"/>
  <c r="J1583" i="10" s="1"/>
  <c r="K1583" i="10" s="1"/>
  <c r="I1584" i="10"/>
  <c r="J1584" i="10"/>
  <c r="K1584" i="10" s="1"/>
  <c r="I1585" i="10"/>
  <c r="J1585" i="10"/>
  <c r="K1585" i="10"/>
  <c r="I1586" i="10"/>
  <c r="J1586" i="10"/>
  <c r="K1586" i="10" s="1"/>
  <c r="I1587" i="10"/>
  <c r="J1587" i="10" s="1"/>
  <c r="K1587" i="10" s="1"/>
  <c r="I1588" i="10"/>
  <c r="J1588" i="10"/>
  <c r="K1588" i="10" s="1"/>
  <c r="I1589" i="10"/>
  <c r="J1589" i="10" s="1"/>
  <c r="K1589" i="10" s="1"/>
  <c r="I1590" i="10"/>
  <c r="J1590" i="10"/>
  <c r="K1590" i="10"/>
  <c r="I1591" i="10"/>
  <c r="J1591" i="10" s="1"/>
  <c r="K1591" i="10" s="1"/>
  <c r="I1592" i="10"/>
  <c r="J1592" i="10"/>
  <c r="K1592" i="10" s="1"/>
  <c r="I1593" i="10"/>
  <c r="J1593" i="10"/>
  <c r="K1593" i="10"/>
  <c r="I1594" i="10"/>
  <c r="J1594" i="10"/>
  <c r="K1594" i="10" s="1"/>
  <c r="I1595" i="10"/>
  <c r="J1595" i="10" s="1"/>
  <c r="K1595" i="10" s="1"/>
  <c r="I1596" i="10"/>
  <c r="J1596" i="10"/>
  <c r="K1596" i="10" s="1"/>
  <c r="I1597" i="10"/>
  <c r="J1597" i="10" s="1"/>
  <c r="K1597" i="10" s="1"/>
  <c r="I1598" i="10"/>
  <c r="J1598" i="10"/>
  <c r="K1598" i="10"/>
  <c r="I1599" i="10"/>
  <c r="J1599" i="10" s="1"/>
  <c r="K1599" i="10" s="1"/>
  <c r="I1600" i="10"/>
  <c r="J1600" i="10"/>
  <c r="K1600" i="10" s="1"/>
  <c r="I1601" i="10"/>
  <c r="J1601" i="10"/>
  <c r="K1601" i="10"/>
  <c r="I1602" i="10"/>
  <c r="J1602" i="10"/>
  <c r="K1602" i="10" s="1"/>
  <c r="I1603" i="10"/>
  <c r="J1603" i="10" s="1"/>
  <c r="K1603" i="10" s="1"/>
  <c r="I1604" i="10"/>
  <c r="J1604" i="10"/>
  <c r="K1604" i="10" s="1"/>
  <c r="I1605" i="10"/>
  <c r="J1605" i="10" s="1"/>
  <c r="K1605" i="10" s="1"/>
  <c r="I1606" i="10"/>
  <c r="J1606" i="10"/>
  <c r="K1606" i="10"/>
  <c r="I1607" i="10"/>
  <c r="J1607" i="10" s="1"/>
  <c r="K1607" i="10" s="1"/>
  <c r="I1608" i="10"/>
  <c r="J1608" i="10"/>
  <c r="K1608" i="10" s="1"/>
  <c r="I1609" i="10"/>
  <c r="J1609" i="10"/>
  <c r="K1609" i="10"/>
  <c r="I1610" i="10"/>
  <c r="J1610" i="10"/>
  <c r="K1610" i="10" s="1"/>
  <c r="I1611" i="10"/>
  <c r="J1611" i="10" s="1"/>
  <c r="K1611" i="10" s="1"/>
  <c r="I1612" i="10"/>
  <c r="J1612" i="10"/>
  <c r="K1612" i="10" s="1"/>
  <c r="I1613" i="10"/>
  <c r="J1613" i="10" s="1"/>
  <c r="K1613" i="10" s="1"/>
  <c r="I1614" i="10"/>
  <c r="J1614" i="10"/>
  <c r="K1614" i="10"/>
  <c r="I1615" i="10"/>
  <c r="J1615" i="10" s="1"/>
  <c r="K1615" i="10" s="1"/>
  <c r="I1616" i="10"/>
  <c r="J1616" i="10"/>
  <c r="K1616" i="10" s="1"/>
  <c r="I1617" i="10"/>
  <c r="J1617" i="10"/>
  <c r="K1617" i="10"/>
  <c r="I1618" i="10"/>
  <c r="J1618" i="10"/>
  <c r="K1618" i="10" s="1"/>
  <c r="I1619" i="10"/>
  <c r="J1619" i="10" s="1"/>
  <c r="K1619" i="10" s="1"/>
  <c r="I1620" i="10"/>
  <c r="J1620" i="10"/>
  <c r="K1620" i="10" s="1"/>
  <c r="V1851" i="10"/>
  <c r="V1850" i="10"/>
  <c r="V1849" i="10"/>
  <c r="V1848" i="10"/>
  <c r="V1847" i="10"/>
  <c r="V1846" i="10"/>
  <c r="V1845" i="10"/>
  <c r="V1844" i="10"/>
  <c r="V1843" i="10"/>
  <c r="V1842" i="10"/>
  <c r="V1841" i="10"/>
  <c r="V1840" i="10"/>
  <c r="V1839" i="10"/>
  <c r="V1838" i="10"/>
  <c r="V1837" i="10"/>
  <c r="V1836" i="10"/>
  <c r="V1835" i="10"/>
  <c r="V1834" i="10"/>
  <c r="V1833" i="10"/>
  <c r="V1832" i="10"/>
  <c r="V1831" i="10"/>
  <c r="V1830" i="10"/>
  <c r="V1829" i="10"/>
  <c r="V1828" i="10"/>
  <c r="V1827" i="10"/>
  <c r="V1826" i="10"/>
  <c r="V1825" i="10"/>
  <c r="V1824" i="10"/>
  <c r="V1823" i="10"/>
  <c r="V1822" i="10"/>
  <c r="V1821" i="10"/>
  <c r="V1820" i="10"/>
  <c r="V1819" i="10"/>
  <c r="V1818" i="10"/>
  <c r="V1817" i="10"/>
  <c r="V1816" i="10"/>
  <c r="V1815" i="10"/>
  <c r="V1814" i="10"/>
  <c r="V1813" i="10"/>
  <c r="V1812" i="10"/>
  <c r="V1811" i="10"/>
  <c r="V1810" i="10"/>
  <c r="V1809" i="10"/>
  <c r="V1808" i="10"/>
  <c r="V1807" i="10"/>
  <c r="V1806" i="10"/>
  <c r="V1805" i="10"/>
  <c r="V1804" i="10"/>
  <c r="V1803" i="10"/>
  <c r="V1802" i="10"/>
  <c r="V1801" i="10"/>
  <c r="V1800" i="10"/>
  <c r="V1799" i="10"/>
  <c r="V1798" i="10"/>
  <c r="V1797" i="10"/>
  <c r="V1796" i="10"/>
  <c r="V1795" i="10"/>
  <c r="V1794" i="10"/>
  <c r="V1793" i="10"/>
  <c r="V1792" i="10"/>
  <c r="V1791" i="10"/>
  <c r="V1790" i="10"/>
  <c r="V1789" i="10"/>
  <c r="V1788" i="10"/>
  <c r="V1787" i="10"/>
  <c r="V1786" i="10"/>
  <c r="V1785" i="10"/>
  <c r="V1784" i="10"/>
  <c r="V1783" i="10"/>
  <c r="V1782" i="10"/>
  <c r="V1781" i="10"/>
  <c r="V1780" i="10"/>
  <c r="V1779" i="10"/>
  <c r="V1778" i="10"/>
  <c r="V1777" i="10"/>
  <c r="V1776" i="10"/>
  <c r="V1775" i="10"/>
  <c r="V1774" i="10"/>
  <c r="V1773" i="10"/>
  <c r="V1772" i="10"/>
  <c r="V1771" i="10"/>
  <c r="V1770" i="10"/>
  <c r="V1769" i="10"/>
  <c r="V1768" i="10"/>
  <c r="V1767" i="10"/>
  <c r="V1766" i="10"/>
  <c r="V1765" i="10"/>
  <c r="V1764" i="10"/>
  <c r="V1763" i="10"/>
  <c r="V1762" i="10"/>
  <c r="V1761" i="10"/>
  <c r="V1760" i="10"/>
  <c r="V1759" i="10"/>
  <c r="V1758" i="10"/>
  <c r="V1757" i="10"/>
  <c r="V1756" i="10"/>
  <c r="V1755" i="10"/>
  <c r="V1754" i="10"/>
  <c r="V1753" i="10"/>
  <c r="V1752" i="10"/>
  <c r="V1751" i="10"/>
  <c r="V1750" i="10"/>
  <c r="V1749" i="10"/>
  <c r="V1748" i="10"/>
  <c r="V1747" i="10"/>
  <c r="V1746" i="10"/>
  <c r="V1745" i="10"/>
  <c r="V1744" i="10"/>
  <c r="V1743" i="10"/>
  <c r="V1742" i="10"/>
  <c r="V1741" i="10"/>
  <c r="V1740" i="10"/>
  <c r="V1739" i="10"/>
  <c r="V1738" i="10"/>
  <c r="V1737" i="10"/>
  <c r="V1736" i="10"/>
  <c r="V1735" i="10"/>
  <c r="V1734" i="10"/>
  <c r="V1733" i="10"/>
  <c r="V1732" i="10"/>
  <c r="V1731" i="10"/>
  <c r="V1730" i="10"/>
  <c r="V1729" i="10"/>
  <c r="V1728" i="10"/>
  <c r="V1727" i="10"/>
  <c r="V1726" i="10"/>
  <c r="V1725" i="10"/>
  <c r="V1724" i="10"/>
  <c r="V1723" i="10"/>
  <c r="V1722" i="10"/>
  <c r="V1721" i="10"/>
  <c r="V1720" i="10"/>
  <c r="V1719" i="10"/>
  <c r="V1718" i="10"/>
  <c r="V1717" i="10"/>
  <c r="V1716" i="10"/>
  <c r="V1715" i="10"/>
  <c r="V1714" i="10"/>
  <c r="V1713" i="10"/>
  <c r="V1712" i="10"/>
  <c r="V1711" i="10"/>
  <c r="V1710" i="10"/>
  <c r="V1709" i="10"/>
  <c r="V1708" i="10"/>
  <c r="V1707" i="10"/>
  <c r="V1706" i="10"/>
  <c r="V1705" i="10"/>
  <c r="V1704" i="10"/>
  <c r="V1703" i="10"/>
  <c r="V1702" i="10"/>
  <c r="V1701" i="10"/>
  <c r="V1700" i="10"/>
  <c r="V1699" i="10"/>
  <c r="V1698" i="10"/>
  <c r="V1697" i="10"/>
  <c r="V1696" i="10"/>
  <c r="V1695" i="10"/>
  <c r="V1694" i="10"/>
  <c r="V1693" i="10"/>
  <c r="V1692" i="10"/>
  <c r="V1691" i="10"/>
  <c r="V1690" i="10"/>
  <c r="V1689" i="10"/>
  <c r="V1688" i="10"/>
  <c r="V1687" i="10"/>
  <c r="V1686" i="10"/>
  <c r="V1685" i="10"/>
  <c r="V1684" i="10"/>
  <c r="V1683" i="10"/>
  <c r="V1682" i="10"/>
  <c r="V1681" i="10"/>
  <c r="V1680" i="10"/>
  <c r="V1679" i="10"/>
  <c r="V1678" i="10"/>
  <c r="V1677" i="10"/>
  <c r="V1676" i="10"/>
  <c r="V1675" i="10"/>
  <c r="V1674" i="10"/>
  <c r="V1673" i="10"/>
  <c r="V1672" i="10"/>
  <c r="V1671" i="10"/>
  <c r="V1670" i="10"/>
  <c r="V1669" i="10"/>
  <c r="V1668" i="10"/>
  <c r="V1667" i="10"/>
  <c r="V1666" i="10"/>
  <c r="V1665" i="10"/>
  <c r="V1664" i="10"/>
  <c r="V1663" i="10"/>
  <c r="V1662" i="10"/>
  <c r="V1661" i="10"/>
  <c r="V1660" i="10"/>
  <c r="V1659" i="10"/>
  <c r="V1658" i="10"/>
  <c r="V1657" i="10"/>
  <c r="V1656" i="10"/>
  <c r="V1655" i="10"/>
  <c r="V1654" i="10"/>
  <c r="V1653" i="10"/>
  <c r="V1652" i="10"/>
  <c r="V1651" i="10"/>
  <c r="V1650" i="10"/>
  <c r="V1649" i="10"/>
  <c r="V1648" i="10"/>
  <c r="V1647" i="10"/>
  <c r="V1646" i="10"/>
  <c r="V1645" i="10"/>
  <c r="V1644" i="10"/>
  <c r="V1643" i="10"/>
  <c r="V1642" i="10"/>
  <c r="V1641" i="10"/>
  <c r="V1640" i="10"/>
  <c r="V1639" i="10"/>
  <c r="V1638" i="10"/>
  <c r="V1637" i="10"/>
  <c r="V1636" i="10"/>
  <c r="V1635" i="10"/>
  <c r="V1634" i="10"/>
  <c r="V1633" i="10"/>
  <c r="V1632" i="10"/>
  <c r="V1631" i="10"/>
  <c r="V1630" i="10"/>
  <c r="V1629" i="10"/>
  <c r="V1628" i="10"/>
  <c r="V1627" i="10"/>
  <c r="V1626" i="10"/>
  <c r="V1625" i="10"/>
  <c r="V1624" i="10"/>
  <c r="V1623" i="10"/>
  <c r="V1622" i="10"/>
  <c r="V1621" i="10"/>
  <c r="AS1620" i="10"/>
  <c r="W1620" i="10"/>
  <c r="V1620" i="10"/>
  <c r="U1620" i="10"/>
  <c r="H1620" i="10"/>
  <c r="G1620" i="10"/>
  <c r="AS1619" i="10"/>
  <c r="W1619" i="10"/>
  <c r="V1619" i="10"/>
  <c r="U1619" i="10"/>
  <c r="H1619" i="10"/>
  <c r="G1619" i="10"/>
  <c r="AS1618" i="10"/>
  <c r="W1618" i="10"/>
  <c r="V1618" i="10"/>
  <c r="U1618" i="10"/>
  <c r="H1618" i="10"/>
  <c r="G1618" i="10"/>
  <c r="AS1617" i="10"/>
  <c r="W1617" i="10"/>
  <c r="V1617" i="10"/>
  <c r="U1617" i="10"/>
  <c r="H1617" i="10"/>
  <c r="G1617" i="10"/>
  <c r="AS1616" i="10"/>
  <c r="W1616" i="10"/>
  <c r="V1616" i="10"/>
  <c r="U1616" i="10"/>
  <c r="H1616" i="10"/>
  <c r="G1616" i="10"/>
  <c r="AS1615" i="10"/>
  <c r="W1615" i="10"/>
  <c r="V1615" i="10"/>
  <c r="U1615" i="10"/>
  <c r="H1615" i="10"/>
  <c r="G1615" i="10"/>
  <c r="AS1614" i="10"/>
  <c r="W1614" i="10"/>
  <c r="V1614" i="10"/>
  <c r="U1614" i="10"/>
  <c r="H1614" i="10"/>
  <c r="G1614" i="10"/>
  <c r="AS1613" i="10"/>
  <c r="W1613" i="10"/>
  <c r="V1613" i="10"/>
  <c r="U1613" i="10"/>
  <c r="H1613" i="10"/>
  <c r="G1613" i="10"/>
  <c r="AS1612" i="10"/>
  <c r="W1612" i="10"/>
  <c r="V1612" i="10"/>
  <c r="U1612" i="10"/>
  <c r="H1612" i="10"/>
  <c r="G1612" i="10"/>
  <c r="AS1611" i="10"/>
  <c r="W1611" i="10"/>
  <c r="V1611" i="10"/>
  <c r="U1611" i="10"/>
  <c r="H1611" i="10"/>
  <c r="G1611" i="10"/>
  <c r="AS1610" i="10"/>
  <c r="W1610" i="10"/>
  <c r="V1610" i="10"/>
  <c r="U1610" i="10"/>
  <c r="H1610" i="10"/>
  <c r="G1610" i="10"/>
  <c r="AS1609" i="10"/>
  <c r="W1609" i="10"/>
  <c r="V1609" i="10"/>
  <c r="U1609" i="10"/>
  <c r="H1609" i="10"/>
  <c r="G1609" i="10"/>
  <c r="AS1608" i="10"/>
  <c r="W1608" i="10"/>
  <c r="V1608" i="10"/>
  <c r="U1608" i="10"/>
  <c r="H1608" i="10"/>
  <c r="G1608" i="10"/>
  <c r="AS1607" i="10"/>
  <c r="W1607" i="10"/>
  <c r="V1607" i="10"/>
  <c r="U1607" i="10"/>
  <c r="H1607" i="10"/>
  <c r="G1607" i="10"/>
  <c r="AS1606" i="10"/>
  <c r="W1606" i="10"/>
  <c r="V1606" i="10"/>
  <c r="U1606" i="10"/>
  <c r="H1606" i="10"/>
  <c r="G1606" i="10"/>
  <c r="AS1605" i="10"/>
  <c r="W1605" i="10"/>
  <c r="V1605" i="10"/>
  <c r="U1605" i="10"/>
  <c r="H1605" i="10"/>
  <c r="G1605" i="10"/>
  <c r="AS1604" i="10"/>
  <c r="W1604" i="10"/>
  <c r="V1604" i="10"/>
  <c r="U1604" i="10"/>
  <c r="H1604" i="10"/>
  <c r="G1604" i="10"/>
  <c r="AS1603" i="10"/>
  <c r="W1603" i="10"/>
  <c r="V1603" i="10"/>
  <c r="U1603" i="10"/>
  <c r="H1603" i="10"/>
  <c r="G1603" i="10"/>
  <c r="AS1602" i="10"/>
  <c r="W1602" i="10"/>
  <c r="V1602" i="10"/>
  <c r="U1602" i="10"/>
  <c r="H1602" i="10"/>
  <c r="G1602" i="10"/>
  <c r="AS1601" i="10"/>
  <c r="W1601" i="10"/>
  <c r="V1601" i="10"/>
  <c r="U1601" i="10"/>
  <c r="H1601" i="10"/>
  <c r="G1601" i="10"/>
  <c r="AS1600" i="10"/>
  <c r="W1600" i="10"/>
  <c r="V1600" i="10"/>
  <c r="U1600" i="10"/>
  <c r="H1600" i="10"/>
  <c r="G1600" i="10"/>
  <c r="AS1599" i="10"/>
  <c r="W1599" i="10"/>
  <c r="V1599" i="10"/>
  <c r="U1599" i="10"/>
  <c r="H1599" i="10"/>
  <c r="G1599" i="10"/>
  <c r="AS1598" i="10"/>
  <c r="W1598" i="10"/>
  <c r="V1598" i="10"/>
  <c r="U1598" i="10"/>
  <c r="H1598" i="10"/>
  <c r="G1598" i="10"/>
  <c r="AS1597" i="10"/>
  <c r="W1597" i="10"/>
  <c r="V1597" i="10"/>
  <c r="U1597" i="10"/>
  <c r="H1597" i="10"/>
  <c r="G1597" i="10"/>
  <c r="AR1596" i="10"/>
  <c r="V1596" i="10"/>
  <c r="U1596" i="10"/>
  <c r="H1596" i="10"/>
  <c r="G1596" i="10"/>
  <c r="AR1595" i="10"/>
  <c r="V1595" i="10"/>
  <c r="U1595" i="10"/>
  <c r="H1595" i="10"/>
  <c r="G1595" i="10"/>
  <c r="AR1594" i="10"/>
  <c r="V1594" i="10"/>
  <c r="U1594" i="10"/>
  <c r="H1594" i="10"/>
  <c r="G1594" i="10"/>
  <c r="AR1593" i="10"/>
  <c r="V1593" i="10"/>
  <c r="U1593" i="10"/>
  <c r="H1593" i="10"/>
  <c r="G1593" i="10"/>
  <c r="AR1592" i="10"/>
  <c r="V1592" i="10"/>
  <c r="U1592" i="10"/>
  <c r="H1592" i="10"/>
  <c r="G1592" i="10"/>
  <c r="AR1591" i="10"/>
  <c r="V1591" i="10"/>
  <c r="U1591" i="10"/>
  <c r="H1591" i="10"/>
  <c r="G1591" i="10"/>
  <c r="AR1590" i="10"/>
  <c r="V1590" i="10"/>
  <c r="U1590" i="10"/>
  <c r="H1590" i="10"/>
  <c r="G1590" i="10"/>
  <c r="AR1589" i="10"/>
  <c r="V1589" i="10"/>
  <c r="U1589" i="10"/>
  <c r="H1589" i="10"/>
  <c r="G1589" i="10"/>
  <c r="AR1588" i="10"/>
  <c r="V1588" i="10"/>
  <c r="U1588" i="10"/>
  <c r="H1588" i="10"/>
  <c r="G1588" i="10"/>
  <c r="AR1587" i="10"/>
  <c r="V1587" i="10"/>
  <c r="U1587" i="10"/>
  <c r="H1587" i="10"/>
  <c r="G1587" i="10"/>
  <c r="AR1586" i="10"/>
  <c r="V1586" i="10"/>
  <c r="U1586" i="10"/>
  <c r="H1586" i="10"/>
  <c r="G1586" i="10"/>
  <c r="AR1585" i="10"/>
  <c r="V1585" i="10"/>
  <c r="U1585" i="10"/>
  <c r="H1585" i="10"/>
  <c r="G1585" i="10"/>
  <c r="AR1584" i="10"/>
  <c r="V1584" i="10"/>
  <c r="U1584" i="10"/>
  <c r="H1584" i="10"/>
  <c r="G1584" i="10"/>
  <c r="AR1583" i="10"/>
  <c r="V1583" i="10"/>
  <c r="U1583" i="10"/>
  <c r="H1583" i="10"/>
  <c r="G1583" i="10"/>
  <c r="AR1582" i="10"/>
  <c r="V1582" i="10"/>
  <c r="U1582" i="10"/>
  <c r="H1582" i="10"/>
  <c r="G1582" i="10"/>
  <c r="AR1581" i="10"/>
  <c r="V1581" i="10"/>
  <c r="U1581" i="10"/>
  <c r="H1581" i="10"/>
  <c r="G1581" i="10"/>
  <c r="V1580" i="10"/>
  <c r="U1580" i="10"/>
  <c r="H1580" i="10"/>
  <c r="G1580" i="10"/>
  <c r="F1580" i="10"/>
  <c r="V1579" i="10"/>
  <c r="U1579" i="10"/>
  <c r="H1579" i="10"/>
  <c r="G1579" i="10"/>
  <c r="F1579" i="10"/>
  <c r="V1578" i="10"/>
  <c r="U1578" i="10"/>
  <c r="H1578" i="10"/>
  <c r="G1578" i="10"/>
  <c r="F1578" i="10"/>
  <c r="V1577" i="10"/>
  <c r="U1577" i="10"/>
  <c r="H1577" i="10"/>
  <c r="G1577" i="10"/>
  <c r="F1577" i="10"/>
  <c r="BL1576" i="10"/>
  <c r="AK1576" i="10"/>
  <c r="V1576" i="10"/>
  <c r="U1576" i="10"/>
  <c r="H1576" i="10"/>
  <c r="G1576" i="10"/>
  <c r="F1576" i="10"/>
  <c r="BL1575" i="10"/>
  <c r="AK1575" i="10"/>
  <c r="V1575" i="10"/>
  <c r="U1575" i="10"/>
  <c r="H1575" i="10"/>
  <c r="G1575" i="10"/>
  <c r="F1575" i="10"/>
  <c r="BL1574" i="10"/>
  <c r="AK1574" i="10"/>
  <c r="V1574" i="10"/>
  <c r="U1574" i="10"/>
  <c r="H1574" i="10"/>
  <c r="G1574" i="10"/>
  <c r="F1574" i="10"/>
  <c r="BL1573" i="10"/>
  <c r="AK1573" i="10"/>
  <c r="V1573" i="10"/>
  <c r="U1573" i="10"/>
  <c r="H1573" i="10"/>
  <c r="G1573" i="10"/>
  <c r="F1573" i="10"/>
  <c r="BL1572" i="10"/>
  <c r="AK1572" i="10"/>
  <c r="V1572" i="10"/>
  <c r="U1572" i="10"/>
  <c r="H1572" i="10"/>
  <c r="G1572" i="10"/>
  <c r="F1572" i="10"/>
  <c r="X1571" i="10"/>
  <c r="V1571" i="10"/>
  <c r="U1571" i="10"/>
  <c r="H1571" i="10"/>
  <c r="G1571" i="10"/>
  <c r="F1571" i="10"/>
  <c r="X1570" i="10"/>
  <c r="V1570" i="10"/>
  <c r="U1570" i="10"/>
  <c r="H1570" i="10"/>
  <c r="G1570" i="10"/>
  <c r="F1570" i="10"/>
  <c r="X1569" i="10"/>
  <c r="V1569" i="10"/>
  <c r="U1569" i="10"/>
  <c r="H1569" i="10"/>
  <c r="G1569" i="10"/>
  <c r="F1569" i="10"/>
  <c r="X1568" i="10"/>
  <c r="V1568" i="10"/>
  <c r="U1568" i="10"/>
  <c r="H1568" i="10"/>
  <c r="G1568" i="10"/>
  <c r="F1568" i="10"/>
  <c r="X1567" i="10"/>
  <c r="V1567" i="10"/>
  <c r="U1567" i="10"/>
  <c r="H1567" i="10"/>
  <c r="G1567" i="10"/>
  <c r="F1567" i="10"/>
  <c r="X1566" i="10"/>
  <c r="V1566" i="10"/>
  <c r="U1566" i="10"/>
  <c r="H1566" i="10"/>
  <c r="G1566" i="10"/>
  <c r="F1566" i="10"/>
  <c r="X1565" i="10"/>
  <c r="V1565" i="10"/>
  <c r="U1565" i="10"/>
  <c r="H1565" i="10"/>
  <c r="G1565" i="10"/>
  <c r="F1565" i="10"/>
  <c r="X1564" i="10"/>
  <c r="V1564" i="10"/>
  <c r="U1564" i="10"/>
  <c r="H1564" i="10"/>
  <c r="G1564" i="10"/>
  <c r="F1564" i="10"/>
  <c r="X1563" i="10"/>
  <c r="V1563" i="10"/>
  <c r="U1563" i="10"/>
  <c r="H1563" i="10"/>
  <c r="G1563" i="10"/>
  <c r="F1563" i="10"/>
  <c r="X1562" i="10"/>
  <c r="V1562" i="10"/>
  <c r="U1562" i="10"/>
  <c r="H1562" i="10"/>
  <c r="G1562" i="10"/>
  <c r="F1562" i="10"/>
  <c r="X1561" i="10"/>
  <c r="V1561" i="10"/>
  <c r="U1561" i="10"/>
  <c r="H1561" i="10"/>
  <c r="G1561" i="10"/>
  <c r="F1561" i="10"/>
  <c r="V1560" i="10"/>
  <c r="U1560" i="10"/>
  <c r="H1560" i="10"/>
  <c r="G1560" i="10"/>
  <c r="F1560" i="10"/>
  <c r="V1559" i="10"/>
  <c r="U1559" i="10"/>
  <c r="H1559" i="10"/>
  <c r="G1559" i="10"/>
  <c r="F1559" i="10"/>
  <c r="V1558" i="10"/>
  <c r="U1558" i="10"/>
  <c r="H1558" i="10"/>
  <c r="G1558" i="10"/>
  <c r="F1558" i="10"/>
  <c r="V1557" i="10"/>
  <c r="U1557" i="10"/>
  <c r="H1557" i="10"/>
  <c r="G1557" i="10"/>
  <c r="F1557" i="10"/>
  <c r="V1556" i="10"/>
  <c r="U1556" i="10"/>
  <c r="H1556" i="10"/>
  <c r="G1556" i="10"/>
  <c r="F1556" i="10"/>
  <c r="AQ1555" i="10"/>
  <c r="AM1555" i="10"/>
  <c r="X1555" i="10"/>
  <c r="V1555" i="10"/>
  <c r="U1555" i="10"/>
  <c r="H1555" i="10"/>
  <c r="G1555" i="10"/>
  <c r="AQ1554" i="10"/>
  <c r="AM1554" i="10"/>
  <c r="X1554" i="10"/>
  <c r="V1554" i="10"/>
  <c r="U1554" i="10"/>
  <c r="H1554" i="10"/>
  <c r="G1554" i="10"/>
  <c r="AQ1553" i="10"/>
  <c r="AM1553" i="10"/>
  <c r="X1553" i="10"/>
  <c r="V1553" i="10"/>
  <c r="U1553" i="10"/>
  <c r="H1553" i="10"/>
  <c r="G1553" i="10"/>
  <c r="AQ1552" i="10"/>
  <c r="AM1552" i="10"/>
  <c r="X1552" i="10"/>
  <c r="V1552" i="10"/>
  <c r="U1552" i="10"/>
  <c r="H1552" i="10"/>
  <c r="G1552" i="10"/>
  <c r="AQ1551" i="10"/>
  <c r="AM1551" i="10"/>
  <c r="X1551" i="10"/>
  <c r="V1551" i="10"/>
  <c r="U1551" i="10"/>
  <c r="H1551" i="10"/>
  <c r="G1551" i="10"/>
  <c r="AQ1550" i="10"/>
  <c r="AM1550" i="10"/>
  <c r="X1550" i="10"/>
  <c r="V1550" i="10"/>
  <c r="U1550" i="10"/>
  <c r="H1550" i="10"/>
  <c r="G1550" i="10"/>
  <c r="AQ1549" i="10"/>
  <c r="AM1549" i="10"/>
  <c r="X1549" i="10"/>
  <c r="V1549" i="10"/>
  <c r="U1549" i="10"/>
  <c r="H1549" i="10"/>
  <c r="G1549" i="10"/>
  <c r="AQ1548" i="10"/>
  <c r="AM1548" i="10"/>
  <c r="X1548" i="10"/>
  <c r="V1548" i="10"/>
  <c r="U1548" i="10"/>
  <c r="H1548" i="10"/>
  <c r="G1548" i="10"/>
  <c r="AQ1547" i="10"/>
  <c r="AM1547" i="10"/>
  <c r="X1547" i="10"/>
  <c r="V1547" i="10"/>
  <c r="U1547" i="10"/>
  <c r="H1547" i="10"/>
  <c r="G1547" i="10"/>
  <c r="AQ1546" i="10"/>
  <c r="AM1546" i="10"/>
  <c r="X1546" i="10"/>
  <c r="V1546" i="10"/>
  <c r="U1546" i="10"/>
  <c r="H1546" i="10"/>
  <c r="G1546" i="10"/>
  <c r="AQ1545" i="10"/>
  <c r="AM1545" i="10"/>
  <c r="X1545" i="10"/>
  <c r="V1545" i="10"/>
  <c r="U1545" i="10"/>
  <c r="H1545" i="10"/>
  <c r="G1545" i="10"/>
  <c r="AQ1544" i="10"/>
  <c r="AM1544" i="10"/>
  <c r="X1544" i="10"/>
  <c r="V1544" i="10"/>
  <c r="U1544" i="10"/>
  <c r="H1544" i="10"/>
  <c r="G1544" i="10"/>
  <c r="AQ1543" i="10"/>
  <c r="AM1543" i="10"/>
  <c r="X1543" i="10"/>
  <c r="V1543" i="10"/>
  <c r="U1543" i="10"/>
  <c r="H1543" i="10"/>
  <c r="G1543" i="10"/>
  <c r="AQ1542" i="10"/>
  <c r="AM1542" i="10"/>
  <c r="X1542" i="10"/>
  <c r="V1542" i="10"/>
  <c r="U1542" i="10"/>
  <c r="H1542" i="10"/>
  <c r="G1542" i="10"/>
  <c r="AQ1541" i="10"/>
  <c r="AM1541" i="10"/>
  <c r="X1541" i="10"/>
  <c r="V1541" i="10"/>
  <c r="U1541" i="10"/>
  <c r="H1541" i="10"/>
  <c r="G1541" i="10"/>
  <c r="AQ1540" i="10"/>
  <c r="AM1540" i="10"/>
  <c r="X1540" i="10"/>
  <c r="V1540" i="10"/>
  <c r="U1540" i="10"/>
  <c r="H1540" i="10"/>
  <c r="G1540" i="10"/>
  <c r="AQ1539" i="10"/>
  <c r="AM1539" i="10"/>
  <c r="X1539" i="10"/>
  <c r="V1539" i="10"/>
  <c r="U1539" i="10"/>
  <c r="H1539" i="10"/>
  <c r="G1539" i="10"/>
  <c r="AQ1538" i="10"/>
  <c r="AM1538" i="10"/>
  <c r="X1538" i="10"/>
  <c r="V1538" i="10"/>
  <c r="U1538" i="10"/>
  <c r="H1538" i="10"/>
  <c r="G1538" i="10"/>
  <c r="AQ1537" i="10"/>
  <c r="AM1537" i="10"/>
  <c r="X1537" i="10"/>
  <c r="V1537" i="10"/>
  <c r="U1537" i="10"/>
  <c r="H1537" i="10"/>
  <c r="G1537" i="10"/>
  <c r="AQ1536" i="10"/>
  <c r="AM1536" i="10"/>
  <c r="X1536" i="10"/>
  <c r="V1536" i="10"/>
  <c r="U1536" i="10"/>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c r="X1523" i="10" s="1"/>
  <c r="V1523" i="10"/>
  <c r="U1523" i="10"/>
  <c r="H1523" i="10"/>
  <c r="G1523" i="10"/>
  <c r="F1523" i="10"/>
  <c r="AR1522" i="10"/>
  <c r="AM1522" i="10"/>
  <c r="W1522" i="10" s="1"/>
  <c r="X1522" i="10" s="1"/>
  <c r="V1522" i="10"/>
  <c r="U1522" i="10"/>
  <c r="H1522" i="10"/>
  <c r="G1522" i="10"/>
  <c r="F1522" i="10"/>
  <c r="AR1521" i="10"/>
  <c r="AM1521" i="10"/>
  <c r="W1521" i="10"/>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X1518" i="10"/>
  <c r="W1518" i="10"/>
  <c r="V1518" i="10"/>
  <c r="U1518" i="10"/>
  <c r="H1518" i="10"/>
  <c r="G1518" i="10"/>
  <c r="F1518" i="10"/>
  <c r="AR1517" i="10"/>
  <c r="AP1517" i="10"/>
  <c r="AM1517" i="10"/>
  <c r="W1517" i="10"/>
  <c r="X1517" i="10" s="1"/>
  <c r="V1517" i="10"/>
  <c r="U1517" i="10"/>
  <c r="H1517" i="10"/>
  <c r="G1517" i="10"/>
  <c r="F1517" i="10"/>
  <c r="AR1516" i="10"/>
  <c r="AP1516" i="10"/>
  <c r="AM1516" i="10"/>
  <c r="X1516" i="10"/>
  <c r="W1516" i="10"/>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c r="V1512" i="10"/>
  <c r="U1512" i="10"/>
  <c r="H1512" i="10"/>
  <c r="G1512" i="10"/>
  <c r="F1512" i="10"/>
  <c r="AP1511" i="10"/>
  <c r="AM1511" i="10"/>
  <c r="W1511" i="10"/>
  <c r="X1511" i="10" s="1"/>
  <c r="V1511" i="10"/>
  <c r="U1511" i="10"/>
  <c r="H1511" i="10"/>
  <c r="G1511" i="10"/>
  <c r="F1511" i="10"/>
  <c r="AP1510" i="10"/>
  <c r="AM1510" i="10"/>
  <c r="W1510" i="10" s="1"/>
  <c r="X1510" i="10" s="1"/>
  <c r="V1510" i="10"/>
  <c r="U1510" i="10"/>
  <c r="H1510" i="10"/>
  <c r="G1510" i="10"/>
  <c r="F1510" i="10"/>
  <c r="AP1509" i="10"/>
  <c r="AM1509" i="10"/>
  <c r="W1509" i="10"/>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H1496" i="10"/>
  <c r="G1496" i="10"/>
  <c r="AR1495" i="10"/>
  <c r="X1495" i="10"/>
  <c r="V1495" i="10"/>
  <c r="U1495" i="10"/>
  <c r="H1495" i="10"/>
  <c r="G1495" i="10"/>
  <c r="AR1494" i="10"/>
  <c r="X1494" i="10"/>
  <c r="V1494" i="10"/>
  <c r="U1494" i="10"/>
  <c r="H1494" i="10"/>
  <c r="G1494" i="10"/>
  <c r="AR1493" i="10"/>
  <c r="X1493" i="10"/>
  <c r="V1493" i="10"/>
  <c r="U1493" i="10"/>
  <c r="H1493" i="10"/>
  <c r="G1493" i="10"/>
  <c r="AR1492" i="10"/>
  <c r="X1492" i="10"/>
  <c r="V1492" i="10"/>
  <c r="U1492" i="10"/>
  <c r="H1492" i="10"/>
  <c r="G1492" i="10"/>
  <c r="AR1491" i="10"/>
  <c r="X1491" i="10"/>
  <c r="V1491" i="10"/>
  <c r="U1491" i="10"/>
  <c r="H1491" i="10"/>
  <c r="G1491" i="10"/>
  <c r="AR1490" i="10"/>
  <c r="X1490" i="10"/>
  <c r="V1490" i="10"/>
  <c r="U1490" i="10"/>
  <c r="H1490" i="10"/>
  <c r="G1490" i="10"/>
  <c r="AR1489" i="10"/>
  <c r="X1489" i="10"/>
  <c r="V1489" i="10"/>
  <c r="U1489" i="10"/>
  <c r="H1489" i="10"/>
  <c r="G1489" i="10"/>
  <c r="AR1488" i="10"/>
  <c r="X1488" i="10"/>
  <c r="V1488" i="10"/>
  <c r="U1488" i="10"/>
  <c r="H1488" i="10"/>
  <c r="G1488" i="10"/>
  <c r="AR1487" i="10"/>
  <c r="X1487" i="10"/>
  <c r="V1487" i="10"/>
  <c r="U1487" i="10"/>
  <c r="H1487" i="10"/>
  <c r="G1487" i="10"/>
  <c r="AR1486" i="10"/>
  <c r="X1486" i="10"/>
  <c r="V1486" i="10"/>
  <c r="U1486" i="10"/>
  <c r="H1486" i="10"/>
  <c r="G1486" i="10"/>
  <c r="AR1485" i="10"/>
  <c r="X1485" i="10"/>
  <c r="V1485" i="10"/>
  <c r="U1485" i="10"/>
  <c r="H1485" i="10"/>
  <c r="G1485" i="10"/>
  <c r="AR1484" i="10"/>
  <c r="X1484" i="10"/>
  <c r="V1484" i="10"/>
  <c r="U1484" i="10"/>
  <c r="H1484" i="10"/>
  <c r="G1484" i="10"/>
  <c r="AR1483" i="10"/>
  <c r="X1483" i="10"/>
  <c r="V1483" i="10"/>
  <c r="U1483" i="10"/>
  <c r="H1483" i="10"/>
  <c r="G1483" i="10"/>
  <c r="AR1482" i="10"/>
  <c r="X1482" i="10"/>
  <c r="V1482" i="10"/>
  <c r="U1482" i="10"/>
  <c r="H1482" i="10"/>
  <c r="G1482" i="10"/>
  <c r="AR1481" i="10"/>
  <c r="X1481" i="10"/>
  <c r="V1481" i="10"/>
  <c r="U1481" i="10"/>
  <c r="H1481" i="10"/>
  <c r="G1481" i="10"/>
  <c r="AR1480" i="10"/>
  <c r="X1480" i="10"/>
  <c r="V1480" i="10"/>
  <c r="U1480" i="10"/>
  <c r="H1480" i="10"/>
  <c r="G1480" i="10"/>
  <c r="AR1479" i="10"/>
  <c r="X1479" i="10"/>
  <c r="V1479" i="10"/>
  <c r="U1479" i="10"/>
  <c r="H1479" i="10"/>
  <c r="G1479" i="10"/>
  <c r="AR1478" i="10"/>
  <c r="X1478" i="10"/>
  <c r="V1478" i="10"/>
  <c r="U1478" i="10"/>
  <c r="H1478" i="10"/>
  <c r="G1478" i="10"/>
  <c r="AR1477" i="10"/>
  <c r="X1477" i="10"/>
  <c r="V1477" i="10"/>
  <c r="U1477" i="10"/>
  <c r="H1477" i="10"/>
  <c r="G1477" i="10"/>
  <c r="BL1476" i="10"/>
  <c r="AT1476" i="10"/>
  <c r="AQ1476" i="10"/>
  <c r="AO1476" i="10"/>
  <c r="V1476" i="10"/>
  <c r="U1476" i="10"/>
  <c r="H1476" i="10"/>
  <c r="G1476" i="10"/>
  <c r="F1476" i="10"/>
  <c r="BL1475" i="10"/>
  <c r="AT1475" i="10"/>
  <c r="AQ1475" i="10"/>
  <c r="AO1475" i="10"/>
  <c r="V1475" i="10"/>
  <c r="U1475" i="10"/>
  <c r="H1475" i="10"/>
  <c r="G1475" i="10"/>
  <c r="F1475" i="10"/>
  <c r="BL1474" i="10"/>
  <c r="AT1474" i="10"/>
  <c r="AQ1474" i="10"/>
  <c r="AO1474" i="10"/>
  <c r="V1474" i="10"/>
  <c r="U1474" i="10"/>
  <c r="H1474" i="10"/>
  <c r="G1474" i="10"/>
  <c r="F1474" i="10"/>
  <c r="BL1473" i="10"/>
  <c r="AT1473" i="10"/>
  <c r="AQ1473" i="10"/>
  <c r="AO1473" i="10"/>
  <c r="V1473" i="10"/>
  <c r="U1473" i="10"/>
  <c r="H1473" i="10"/>
  <c r="G1473" i="10"/>
  <c r="F1473" i="10"/>
  <c r="BL1472" i="10"/>
  <c r="AT1472" i="10"/>
  <c r="AQ1472" i="10"/>
  <c r="AO1472" i="10"/>
  <c r="V1472" i="10"/>
  <c r="U1472" i="10"/>
  <c r="H1472" i="10"/>
  <c r="G1472" i="10"/>
  <c r="F1472" i="10"/>
  <c r="BL1471" i="10"/>
  <c r="AT1471" i="10"/>
  <c r="AQ1471" i="10"/>
  <c r="AO1471" i="10"/>
  <c r="V1471" i="10"/>
  <c r="U1471" i="10"/>
  <c r="H1471" i="10"/>
  <c r="G1471" i="10"/>
  <c r="F1471" i="10"/>
  <c r="BL1470" i="10"/>
  <c r="AT1470" i="10"/>
  <c r="AQ1470" i="10"/>
  <c r="AO1470" i="10"/>
  <c r="V1470" i="10"/>
  <c r="U1470" i="10"/>
  <c r="H1470" i="10"/>
  <c r="G1470" i="10"/>
  <c r="F1470" i="10"/>
  <c r="BL1469" i="10"/>
  <c r="AT1469" i="10"/>
  <c r="AQ1469" i="10"/>
  <c r="AO1469" i="10"/>
  <c r="V1469" i="10"/>
  <c r="U1469" i="10"/>
  <c r="H1469" i="10"/>
  <c r="G1469" i="10"/>
  <c r="F1469" i="10"/>
  <c r="BL1468" i="10"/>
  <c r="AT1468" i="10"/>
  <c r="AQ1468" i="10"/>
  <c r="AO1468" i="10"/>
  <c r="V1468" i="10"/>
  <c r="U1468" i="10"/>
  <c r="H1468" i="10"/>
  <c r="G1468" i="10"/>
  <c r="F1468" i="10"/>
  <c r="BL1467" i="10"/>
  <c r="AT1467" i="10"/>
  <c r="AQ1467" i="10"/>
  <c r="AO1467" i="10"/>
  <c r="V1467" i="10"/>
  <c r="U1467" i="10"/>
  <c r="H1467" i="10"/>
  <c r="G1467" i="10"/>
  <c r="F1467" i="10"/>
  <c r="BL1466" i="10"/>
  <c r="AT1466" i="10"/>
  <c r="AQ1466" i="10"/>
  <c r="AO1466" i="10"/>
  <c r="V1466" i="10"/>
  <c r="U1466" i="10"/>
  <c r="H1466" i="10"/>
  <c r="G1466" i="10"/>
  <c r="F1466" i="10"/>
  <c r="BL1465" i="10"/>
  <c r="AT1465" i="10"/>
  <c r="AQ1465" i="10"/>
  <c r="AO1465" i="10"/>
  <c r="V1465" i="10"/>
  <c r="U1465" i="10"/>
  <c r="H1465" i="10"/>
  <c r="G1465" i="10"/>
  <c r="F1465" i="10"/>
  <c r="BL1464" i="10"/>
  <c r="AT1464" i="10"/>
  <c r="AQ1464" i="10"/>
  <c r="AO1464" i="10"/>
  <c r="V1464" i="10"/>
  <c r="U1464" i="10"/>
  <c r="H1464" i="10"/>
  <c r="G1464" i="10"/>
  <c r="F1464" i="10"/>
  <c r="BL1463" i="10"/>
  <c r="AT1463" i="10"/>
  <c r="AQ1463" i="10"/>
  <c r="AO1463" i="10"/>
  <c r="V1463" i="10"/>
  <c r="U1463" i="10"/>
  <c r="H1463" i="10"/>
  <c r="G1463" i="10"/>
  <c r="F1463" i="10"/>
  <c r="BL1462" i="10"/>
  <c r="AT1462" i="10"/>
  <c r="AQ1462" i="10"/>
  <c r="AO1462" i="10"/>
  <c r="V1462" i="10"/>
  <c r="U1462" i="10"/>
  <c r="H1462" i="10"/>
  <c r="G1462" i="10"/>
  <c r="F1462" i="10"/>
  <c r="BL1461" i="10"/>
  <c r="AT1461" i="10"/>
  <c r="AQ1461" i="10"/>
  <c r="AO1461" i="10"/>
  <c r="V1461" i="10"/>
  <c r="U1461" i="10"/>
  <c r="H1461" i="10"/>
  <c r="G1461" i="10"/>
  <c r="F1461" i="10"/>
  <c r="BL1460" i="10"/>
  <c r="AT1460" i="10"/>
  <c r="AQ1460" i="10"/>
  <c r="AO1460" i="10"/>
  <c r="V1460" i="10"/>
  <c r="U1460" i="10"/>
  <c r="H1460" i="10"/>
  <c r="G1460" i="10"/>
  <c r="F1460" i="10"/>
  <c r="BL1459" i="10"/>
  <c r="AT1459" i="10"/>
  <c r="AQ1459" i="10"/>
  <c r="AO1459" i="10"/>
  <c r="V1459" i="10"/>
  <c r="U1459" i="10"/>
  <c r="H1459" i="10"/>
  <c r="G1459" i="10"/>
  <c r="F1459" i="10"/>
  <c r="BL1458" i="10"/>
  <c r="AT1458" i="10"/>
  <c r="AQ1458" i="10"/>
  <c r="AO1458" i="10"/>
  <c r="V1458" i="10"/>
  <c r="U1458" i="10"/>
  <c r="H1458" i="10"/>
  <c r="G1458" i="10"/>
  <c r="F1458" i="10"/>
  <c r="BL1457" i="10"/>
  <c r="AT1457" i="10"/>
  <c r="AQ1457" i="10"/>
  <c r="AO1457" i="10"/>
  <c r="V1457" i="10"/>
  <c r="U1457" i="10"/>
  <c r="H1457" i="10"/>
  <c r="G1457" i="10"/>
  <c r="F1457" i="10"/>
  <c r="AR1456" i="10"/>
  <c r="AN1456" i="10"/>
  <c r="X1456" i="10"/>
  <c r="V1456" i="10"/>
  <c r="U1456" i="10"/>
  <c r="H1456" i="10"/>
  <c r="G1456" i="10"/>
  <c r="AR1455" i="10"/>
  <c r="AN1455" i="10"/>
  <c r="X1455" i="10"/>
  <c r="V1455" i="10"/>
  <c r="U1455" i="10"/>
  <c r="H1455" i="10"/>
  <c r="G1455" i="10"/>
  <c r="AR1454" i="10"/>
  <c r="AN1454" i="10"/>
  <c r="X1454" i="10"/>
  <c r="V1454" i="10"/>
  <c r="U1454" i="10"/>
  <c r="H1454" i="10"/>
  <c r="G1454" i="10"/>
  <c r="AR1453" i="10"/>
  <c r="AN1453" i="10"/>
  <c r="X1453" i="10"/>
  <c r="V1453" i="10"/>
  <c r="U1453" i="10"/>
  <c r="H1453" i="10"/>
  <c r="G1453" i="10"/>
  <c r="AR1452" i="10"/>
  <c r="AN1452" i="10"/>
  <c r="X1452" i="10"/>
  <c r="V1452" i="10"/>
  <c r="U1452" i="10"/>
  <c r="H1452" i="10"/>
  <c r="G1452" i="10"/>
  <c r="AR1451" i="10"/>
  <c r="AN1451" i="10"/>
  <c r="X1451" i="10"/>
  <c r="V1451" i="10"/>
  <c r="U1451" i="10"/>
  <c r="H1451" i="10"/>
  <c r="G1451" i="10"/>
  <c r="AR1450" i="10"/>
  <c r="AN1450" i="10"/>
  <c r="X1450" i="10"/>
  <c r="V1450" i="10"/>
  <c r="U1450" i="10"/>
  <c r="H1450" i="10"/>
  <c r="G1450" i="10"/>
  <c r="AR1449" i="10"/>
  <c r="AN1449" i="10"/>
  <c r="X1449" i="10"/>
  <c r="V1449" i="10"/>
  <c r="U1449" i="10"/>
  <c r="H1449" i="10"/>
  <c r="G1449" i="10"/>
  <c r="AR1448" i="10"/>
  <c r="AN1448" i="10"/>
  <c r="X1448" i="10"/>
  <c r="V1448" i="10"/>
  <c r="U1448" i="10"/>
  <c r="H1448" i="10"/>
  <c r="G1448" i="10"/>
  <c r="AR1447" i="10"/>
  <c r="AN1447" i="10"/>
  <c r="X1447" i="10"/>
  <c r="V1447" i="10"/>
  <c r="U1447" i="10"/>
  <c r="H1447" i="10"/>
  <c r="G1447" i="10"/>
  <c r="AR1446" i="10"/>
  <c r="AN1446" i="10"/>
  <c r="X1446" i="10"/>
  <c r="V1446" i="10"/>
  <c r="U1446" i="10"/>
  <c r="H1446" i="10"/>
  <c r="G1446" i="10"/>
  <c r="AR1445" i="10"/>
  <c r="AN1445" i="10"/>
  <c r="X1445" i="10"/>
  <c r="V1445" i="10"/>
  <c r="U1445" i="10"/>
  <c r="H1445" i="10"/>
  <c r="G1445" i="10"/>
  <c r="AR1444" i="10"/>
  <c r="AN1444" i="10"/>
  <c r="X1444" i="10"/>
  <c r="V1444" i="10"/>
  <c r="U1444" i="10"/>
  <c r="H1444" i="10"/>
  <c r="G1444" i="10"/>
  <c r="AR1443" i="10"/>
  <c r="AN1443" i="10"/>
  <c r="X1443" i="10"/>
  <c r="V1443" i="10"/>
  <c r="U1443" i="10"/>
  <c r="H1443" i="10"/>
  <c r="G1443" i="10"/>
  <c r="AR1442" i="10"/>
  <c r="AN1442" i="10"/>
  <c r="X1442" i="10"/>
  <c r="V1442" i="10"/>
  <c r="U1442" i="10"/>
  <c r="H1442" i="10"/>
  <c r="G1442" i="10"/>
  <c r="AR1441" i="10"/>
  <c r="AN1441" i="10"/>
  <c r="X1441" i="10"/>
  <c r="V1441" i="10"/>
  <c r="U1441" i="10"/>
  <c r="H1441" i="10"/>
  <c r="G1441" i="10"/>
  <c r="AR1440" i="10"/>
  <c r="AN1440" i="10"/>
  <c r="X1440" i="10"/>
  <c r="V1440" i="10"/>
  <c r="U1440" i="10"/>
  <c r="H1440" i="10"/>
  <c r="G1440" i="10"/>
  <c r="AR1439" i="10"/>
  <c r="AN1439" i="10"/>
  <c r="X1439" i="10"/>
  <c r="V1439" i="10"/>
  <c r="U1439" i="10"/>
  <c r="H1439" i="10"/>
  <c r="G1439" i="10"/>
  <c r="AR1438" i="10"/>
  <c r="AM1438" i="10"/>
  <c r="V1438" i="10"/>
  <c r="U1438" i="10"/>
  <c r="H1438" i="10"/>
  <c r="G1438" i="10"/>
  <c r="AR1437" i="10"/>
  <c r="AM1437" i="10"/>
  <c r="V1437" i="10"/>
  <c r="U1437" i="10"/>
  <c r="H1437" i="10"/>
  <c r="G1437" i="10"/>
  <c r="AR1436" i="10"/>
  <c r="AM1436" i="10"/>
  <c r="V1436" i="10"/>
  <c r="U1436" i="10"/>
  <c r="H1436" i="10"/>
  <c r="G1436" i="10"/>
  <c r="AR1435" i="10"/>
  <c r="AM1435" i="10"/>
  <c r="V1435" i="10"/>
  <c r="U1435" i="10"/>
  <c r="H1435" i="10"/>
  <c r="G1435" i="10"/>
  <c r="AR1434" i="10"/>
  <c r="AM1434" i="10"/>
  <c r="V1434" i="10"/>
  <c r="U1434" i="10"/>
  <c r="H1434" i="10"/>
  <c r="G1434" i="10"/>
  <c r="AR1433" i="10"/>
  <c r="AM1433" i="10"/>
  <c r="V1433" i="10"/>
  <c r="U1433" i="10"/>
  <c r="H1433" i="10"/>
  <c r="G1433" i="10"/>
  <c r="AR1432" i="10"/>
  <c r="AM1432" i="10"/>
  <c r="V1432" i="10"/>
  <c r="U1432" i="10"/>
  <c r="H1432" i="10"/>
  <c r="G1432" i="10"/>
  <c r="AR1431" i="10"/>
  <c r="AM1431" i="10"/>
  <c r="V1431" i="10"/>
  <c r="U1431" i="10"/>
  <c r="H1431" i="10"/>
  <c r="G1431" i="10"/>
  <c r="AR1430" i="10"/>
  <c r="AM1430" i="10"/>
  <c r="V1430" i="10"/>
  <c r="U1430" i="10"/>
  <c r="H1430" i="10"/>
  <c r="G1430" i="10"/>
  <c r="AR1429" i="10"/>
  <c r="AM1429" i="10"/>
  <c r="V1429" i="10"/>
  <c r="U1429" i="10"/>
  <c r="H1429" i="10"/>
  <c r="G1429" i="10"/>
  <c r="AR1428" i="10"/>
  <c r="AM1428" i="10"/>
  <c r="V1428" i="10"/>
  <c r="U1428" i="10"/>
  <c r="H1428" i="10"/>
  <c r="G1428" i="10"/>
  <c r="AR1427" i="10"/>
  <c r="AM1427" i="10"/>
  <c r="V1427" i="10"/>
  <c r="U1427" i="10"/>
  <c r="H1427" i="10"/>
  <c r="G1427" i="10"/>
  <c r="AR1426" i="10"/>
  <c r="AM1426" i="10"/>
  <c r="V1426" i="10"/>
  <c r="U1426" i="10"/>
  <c r="H1426" i="10"/>
  <c r="G1426" i="10"/>
  <c r="AR1425" i="10"/>
  <c r="AM1425" i="10"/>
  <c r="V1425" i="10"/>
  <c r="U1425" i="10"/>
  <c r="H1425" i="10"/>
  <c r="G1425" i="10"/>
  <c r="AR1424" i="10"/>
  <c r="AM1424" i="10"/>
  <c r="V1424" i="10"/>
  <c r="U1424" i="10"/>
  <c r="H1424" i="10"/>
  <c r="G1424" i="10"/>
  <c r="AR1423" i="10"/>
  <c r="AM1423" i="10"/>
  <c r="V1423" i="10"/>
  <c r="U1423" i="10"/>
  <c r="H1423" i="10"/>
  <c r="G1423" i="10"/>
  <c r="AR1422" i="10"/>
  <c r="AM1422" i="10"/>
  <c r="V1422" i="10"/>
  <c r="U1422" i="10"/>
  <c r="H1422" i="10"/>
  <c r="G1422" i="10"/>
  <c r="AR1421" i="10"/>
  <c r="AM1421" i="10"/>
  <c r="V1421" i="10"/>
  <c r="U1421" i="10"/>
  <c r="H1421" i="10"/>
  <c r="G1421" i="10"/>
  <c r="AR1420" i="10"/>
  <c r="AM1420" i="10"/>
  <c r="V1420" i="10"/>
  <c r="U1420" i="10"/>
  <c r="H1420" i="10"/>
  <c r="G1420" i="10"/>
  <c r="AR1419" i="10"/>
  <c r="AM1419" i="10"/>
  <c r="V1419" i="10"/>
  <c r="U1419" i="10"/>
  <c r="H1419" i="10"/>
  <c r="G1419" i="10"/>
  <c r="AR1418" i="10"/>
  <c r="AM1418" i="10"/>
  <c r="V1418" i="10"/>
  <c r="U1418" i="10"/>
  <c r="H1418" i="10"/>
  <c r="G1418" i="10"/>
  <c r="AR1417" i="10"/>
  <c r="AM1417" i="10"/>
  <c r="V1417" i="10"/>
  <c r="U1417" i="10"/>
  <c r="H1417" i="10"/>
  <c r="G1417" i="10"/>
  <c r="AR1416" i="10"/>
  <c r="AM1416" i="10"/>
  <c r="V1416" i="10"/>
  <c r="U1416" i="10"/>
  <c r="H1416" i="10"/>
  <c r="G1416" i="10"/>
  <c r="AR1415" i="10"/>
  <c r="AM1415" i="10"/>
  <c r="V1415" i="10"/>
  <c r="U1415" i="10"/>
  <c r="H1415" i="10"/>
  <c r="G1415" i="10"/>
  <c r="AR1414" i="10"/>
  <c r="AM1414" i="10"/>
  <c r="AL1414" i="10"/>
  <c r="AK1414" i="10"/>
  <c r="V1414" i="10"/>
  <c r="U1414" i="10"/>
  <c r="H1414" i="10"/>
  <c r="G1414" i="10"/>
  <c r="AR1413" i="10"/>
  <c r="AL1413" i="10"/>
  <c r="AM1413" i="10" s="1"/>
  <c r="AK1413" i="10"/>
  <c r="V1413" i="10"/>
  <c r="U1413" i="10"/>
  <c r="H1413" i="10"/>
  <c r="G1413" i="10"/>
  <c r="AR1412" i="10"/>
  <c r="AL1412" i="10"/>
  <c r="AM1412" i="10" s="1"/>
  <c r="AK1412" i="10"/>
  <c r="V1412" i="10"/>
  <c r="U1412" i="10"/>
  <c r="H1412" i="10"/>
  <c r="G1412" i="10"/>
  <c r="AR1411" i="10"/>
  <c r="AL1411" i="10"/>
  <c r="AM1411" i="10" s="1"/>
  <c r="AK1411" i="10"/>
  <c r="V1411" i="10"/>
  <c r="U1411" i="10"/>
  <c r="H1411" i="10"/>
  <c r="G1411" i="10"/>
  <c r="AR1410" i="10"/>
  <c r="AM1410" i="10"/>
  <c r="AL1410" i="10"/>
  <c r="AK1410" i="10"/>
  <c r="V1410" i="10"/>
  <c r="U1410" i="10"/>
  <c r="H1410" i="10"/>
  <c r="G1410" i="10"/>
  <c r="AR1409" i="10"/>
  <c r="AL1409" i="10"/>
  <c r="AM1409" i="10" s="1"/>
  <c r="AK1409" i="10"/>
  <c r="V1409" i="10"/>
  <c r="U1409" i="10"/>
  <c r="H1409" i="10"/>
  <c r="G1409" i="10"/>
  <c r="AR1408" i="10"/>
  <c r="AL1408" i="10"/>
  <c r="AM1408" i="10" s="1"/>
  <c r="AK1408" i="10"/>
  <c r="V1408" i="10"/>
  <c r="U1408" i="10"/>
  <c r="H1408" i="10"/>
  <c r="G1408" i="10"/>
  <c r="AR1407" i="10"/>
  <c r="AL1407" i="10"/>
  <c r="AM1407" i="10" s="1"/>
  <c r="AK1407" i="10"/>
  <c r="V1407" i="10"/>
  <c r="U1407" i="10"/>
  <c r="H1407" i="10"/>
  <c r="G1407" i="10"/>
  <c r="AR1406" i="10"/>
  <c r="AM1406" i="10"/>
  <c r="AL1406" i="10"/>
  <c r="AK1406" i="10"/>
  <c r="V1406" i="10"/>
  <c r="U1406" i="10"/>
  <c r="H1406" i="10"/>
  <c r="G1406" i="10"/>
  <c r="AR1405" i="10"/>
  <c r="AL1405" i="10"/>
  <c r="AM1405" i="10" s="1"/>
  <c r="AK1405" i="10"/>
  <c r="V1405" i="10"/>
  <c r="U1405" i="10"/>
  <c r="H1405" i="10"/>
  <c r="G1405" i="10"/>
  <c r="AR1404" i="10"/>
  <c r="AL1404" i="10"/>
  <c r="AM1404" i="10" s="1"/>
  <c r="AK1404" i="10"/>
  <c r="V1404" i="10"/>
  <c r="U1404" i="10"/>
  <c r="H1404" i="10"/>
  <c r="G1404" i="10"/>
  <c r="AR1403" i="10"/>
  <c r="AL1403" i="10"/>
  <c r="AM1403" i="10" s="1"/>
  <c r="AK1403" i="10"/>
  <c r="V1403" i="10"/>
  <c r="U1403" i="10"/>
  <c r="H1403" i="10"/>
  <c r="G1403" i="10"/>
  <c r="AW1402" i="10"/>
  <c r="AR1402" i="10"/>
  <c r="AO1402" i="10"/>
  <c r="AM1402" i="10"/>
  <c r="W1402" i="10" s="1"/>
  <c r="BL1402" i="10" s="1"/>
  <c r="V1402" i="10"/>
  <c r="U1402" i="10"/>
  <c r="H1402" i="10"/>
  <c r="G1402" i="10"/>
  <c r="BL1401" i="10"/>
  <c r="AW1401" i="10"/>
  <c r="AR1401" i="10"/>
  <c r="AO1401" i="10"/>
  <c r="AM1401" i="10"/>
  <c r="W1401" i="10" s="1"/>
  <c r="V1401" i="10"/>
  <c r="U1401" i="10"/>
  <c r="H1401" i="10"/>
  <c r="G1401" i="10"/>
  <c r="AW1400" i="10"/>
  <c r="AR1400" i="10"/>
  <c r="AO1400" i="10"/>
  <c r="AM1400" i="10"/>
  <c r="W1400" i="10"/>
  <c r="BL1400" i="10" s="1"/>
  <c r="V1400" i="10"/>
  <c r="U1400" i="10"/>
  <c r="H1400" i="10"/>
  <c r="G1400" i="10"/>
  <c r="AW1399" i="10"/>
  <c r="AR1399" i="10"/>
  <c r="AO1399" i="10"/>
  <c r="AM1399" i="10"/>
  <c r="W1399" i="10" s="1"/>
  <c r="BL1399" i="10" s="1"/>
  <c r="V1399" i="10"/>
  <c r="U1399" i="10"/>
  <c r="H1399" i="10"/>
  <c r="G1399" i="10"/>
  <c r="AW1398" i="10"/>
  <c r="AR1398" i="10"/>
  <c r="AO1398" i="10"/>
  <c r="AM1398" i="10"/>
  <c r="W1398" i="10"/>
  <c r="BL1398" i="10" s="1"/>
  <c r="V1398" i="10"/>
  <c r="U1398" i="10"/>
  <c r="H1398" i="10"/>
  <c r="G1398" i="10"/>
  <c r="AW1397" i="10"/>
  <c r="AR1397" i="10"/>
  <c r="AO1397" i="10"/>
  <c r="AM1397" i="10"/>
  <c r="V1397" i="10"/>
  <c r="U1397" i="10"/>
  <c r="H1397" i="10"/>
  <c r="G1397" i="10"/>
  <c r="AW1396" i="10"/>
  <c r="AR1396" i="10"/>
  <c r="AO1396" i="10"/>
  <c r="AM1396" i="10"/>
  <c r="W1396" i="10"/>
  <c r="BL1396" i="10" s="1"/>
  <c r="V1396" i="10"/>
  <c r="U1396" i="10"/>
  <c r="H1396" i="10"/>
  <c r="G1396" i="10"/>
  <c r="AW1395" i="10"/>
  <c r="AR1395" i="10"/>
  <c r="AO1395" i="10"/>
  <c r="AM1395" i="10"/>
  <c r="W1395" i="10"/>
  <c r="BL1395" i="10" s="1"/>
  <c r="V1395" i="10"/>
  <c r="U1395" i="10"/>
  <c r="H1395" i="10"/>
  <c r="G1395" i="10"/>
  <c r="AW1394" i="10"/>
  <c r="AR1394" i="10"/>
  <c r="AO1394" i="10"/>
  <c r="AM1394" i="10"/>
  <c r="W1394" i="10" s="1"/>
  <c r="BL1394" i="10" s="1"/>
  <c r="V1394" i="10"/>
  <c r="U1394" i="10"/>
  <c r="H1394" i="10"/>
  <c r="G1394" i="10"/>
  <c r="AW1393" i="10"/>
  <c r="AR1393" i="10"/>
  <c r="AO1393" i="10"/>
  <c r="AM1393" i="10"/>
  <c r="W1393" i="10" s="1"/>
  <c r="BL1393" i="10" s="1"/>
  <c r="V1393" i="10"/>
  <c r="U1393" i="10"/>
  <c r="H1393" i="10"/>
  <c r="G1393" i="10"/>
  <c r="AW1392" i="10"/>
  <c r="AR1392" i="10"/>
  <c r="AO1392" i="10"/>
  <c r="AM1392" i="10"/>
  <c r="W1392" i="10"/>
  <c r="BL1392" i="10" s="1"/>
  <c r="V1392" i="10"/>
  <c r="U1392" i="10"/>
  <c r="H1392" i="10"/>
  <c r="G1392" i="10"/>
  <c r="AW1391" i="10"/>
  <c r="AR1391" i="10"/>
  <c r="AO1391" i="10"/>
  <c r="AM1391" i="10"/>
  <c r="AM1381" i="10" s="1"/>
  <c r="V1391" i="10"/>
  <c r="U1391" i="10"/>
  <c r="H1391" i="10"/>
  <c r="G1391" i="10"/>
  <c r="AW1390" i="10"/>
  <c r="AR1390" i="10"/>
  <c r="AO1390" i="10"/>
  <c r="AM1390" i="10"/>
  <c r="W1390" i="10" s="1"/>
  <c r="BL1390" i="10" s="1"/>
  <c r="V1390" i="10"/>
  <c r="U1390" i="10"/>
  <c r="H1390" i="10"/>
  <c r="G1390" i="10"/>
  <c r="BL1389" i="10"/>
  <c r="AW1389" i="10"/>
  <c r="AR1389" i="10"/>
  <c r="AO1389" i="10"/>
  <c r="AM1389" i="10"/>
  <c r="W1389" i="10" s="1"/>
  <c r="V1389" i="10"/>
  <c r="U1389" i="10"/>
  <c r="H1389" i="10"/>
  <c r="G1389" i="10"/>
  <c r="AW1388" i="10"/>
  <c r="AR1388" i="10"/>
  <c r="AO1388" i="10"/>
  <c r="AM1388" i="10"/>
  <c r="W1388" i="10"/>
  <c r="BL1388" i="10" s="1"/>
  <c r="V1388" i="10"/>
  <c r="U1388" i="10"/>
  <c r="H1388" i="10"/>
  <c r="G1388" i="10"/>
  <c r="AW1387" i="10"/>
  <c r="AR1387" i="10"/>
  <c r="AO1387" i="10"/>
  <c r="AN1387" i="10"/>
  <c r="W1387" i="10"/>
  <c r="BL1387" i="10" s="1"/>
  <c r="V1387" i="10"/>
  <c r="U1387" i="10"/>
  <c r="H1387" i="10"/>
  <c r="G1387" i="10"/>
  <c r="AW1386" i="10"/>
  <c r="AR1386" i="10"/>
  <c r="AO1386" i="10"/>
  <c r="AN1386" i="10"/>
  <c r="W1386" i="10"/>
  <c r="BL1386" i="10" s="1"/>
  <c r="V1386" i="10"/>
  <c r="U1386" i="10"/>
  <c r="H1386" i="10"/>
  <c r="G1386" i="10"/>
  <c r="AW1385" i="10"/>
  <c r="AR1385" i="10"/>
  <c r="AO1385" i="10"/>
  <c r="AN1385" i="10"/>
  <c r="W1385" i="10" s="1"/>
  <c r="BL1385" i="10" s="1"/>
  <c r="V1385" i="10"/>
  <c r="U1385" i="10"/>
  <c r="H1385" i="10"/>
  <c r="G1385" i="10"/>
  <c r="AW1384" i="10"/>
  <c r="AR1384" i="10"/>
  <c r="AO1384" i="10"/>
  <c r="AN1384" i="10"/>
  <c r="AN1374" i="10" s="1"/>
  <c r="W1384" i="10"/>
  <c r="BL1384" i="10" s="1"/>
  <c r="V1384" i="10"/>
  <c r="U1384" i="10"/>
  <c r="H1384" i="10"/>
  <c r="G1384" i="10"/>
  <c r="AW1383" i="10"/>
  <c r="AR1383" i="10"/>
  <c r="AO1383" i="10"/>
  <c r="AN1383" i="10"/>
  <c r="W1383" i="10" s="1"/>
  <c r="BL1383" i="10" s="1"/>
  <c r="V1383" i="10"/>
  <c r="U1383" i="10"/>
  <c r="H1383" i="10"/>
  <c r="G1383" i="10"/>
  <c r="AX1382" i="10"/>
  <c r="AW1382" i="10" s="1"/>
  <c r="AR1382" i="10"/>
  <c r="AP1382" i="10"/>
  <c r="AO1382" i="10" s="1"/>
  <c r="AN1382" i="10"/>
  <c r="AM1382" i="10"/>
  <c r="AL1382" i="10"/>
  <c r="W1382" i="10" s="1"/>
  <c r="BL1382" i="10" s="1"/>
  <c r="AK1382" i="10"/>
  <c r="X1382" i="10"/>
  <c r="V1382" i="10"/>
  <c r="U1382" i="10"/>
  <c r="H1382" i="10"/>
  <c r="G1382" i="10"/>
  <c r="AX1381" i="10"/>
  <c r="AW1381" i="10"/>
  <c r="AR1381" i="10"/>
  <c r="AP1381" i="10"/>
  <c r="AO1381" i="10"/>
  <c r="AN1381" i="10"/>
  <c r="AL1381" i="10"/>
  <c r="AK1381" i="10"/>
  <c r="W1381" i="10" s="1"/>
  <c r="BL1381" i="10" s="1"/>
  <c r="X1381" i="10"/>
  <c r="V1381" i="10"/>
  <c r="U1381" i="10"/>
  <c r="H1381" i="10"/>
  <c r="G1381" i="10"/>
  <c r="AX1380" i="10"/>
  <c r="AW1380" i="10"/>
  <c r="AR1380" i="10"/>
  <c r="AP1380" i="10"/>
  <c r="AO1380" i="10"/>
  <c r="AN1380" i="10"/>
  <c r="AL1380" i="10"/>
  <c r="AK1380" i="10"/>
  <c r="X1380" i="10"/>
  <c r="V1380" i="10"/>
  <c r="U1380" i="10"/>
  <c r="H1380" i="10"/>
  <c r="G1380" i="10"/>
  <c r="AX1379" i="10"/>
  <c r="AW1379" i="10"/>
  <c r="AR1379" i="10"/>
  <c r="AP1379" i="10"/>
  <c r="AO1379" i="10" s="1"/>
  <c r="AN1379" i="10"/>
  <c r="AL1379" i="10"/>
  <c r="AK1379" i="10"/>
  <c r="X1379" i="10"/>
  <c r="V1379" i="10"/>
  <c r="U1379" i="10"/>
  <c r="H1379" i="10"/>
  <c r="G1379" i="10"/>
  <c r="AX1378" i="10"/>
  <c r="AW1378" i="10" s="1"/>
  <c r="AR1378" i="10"/>
  <c r="AP1378" i="10"/>
  <c r="AO1378" i="10"/>
  <c r="AN1378" i="10"/>
  <c r="AM1378" i="10"/>
  <c r="AL1378" i="10"/>
  <c r="AK1378" i="10"/>
  <c r="X1378" i="10"/>
  <c r="V1378" i="10"/>
  <c r="U1378" i="10"/>
  <c r="H1378" i="10"/>
  <c r="G1378" i="10"/>
  <c r="AX1377" i="10"/>
  <c r="AW1377" i="10"/>
  <c r="AR1377" i="10"/>
  <c r="AP1377" i="10"/>
  <c r="AO1377" i="10" s="1"/>
  <c r="AN1377" i="10"/>
  <c r="AL1377" i="10"/>
  <c r="AK1377" i="10"/>
  <c r="X1377" i="10"/>
  <c r="V1377" i="10"/>
  <c r="U1377" i="10"/>
  <c r="H1377" i="10"/>
  <c r="G1377" i="10"/>
  <c r="AX1376" i="10"/>
  <c r="AW1376" i="10" s="1"/>
  <c r="AR1376" i="10"/>
  <c r="AP1376" i="10"/>
  <c r="AO1376" i="10"/>
  <c r="AN1376" i="10"/>
  <c r="AM1376" i="10"/>
  <c r="AL1376" i="10"/>
  <c r="AK1376" i="10"/>
  <c r="X1376" i="10"/>
  <c r="W1376" i="10"/>
  <c r="BL1376" i="10" s="1"/>
  <c r="V1376" i="10"/>
  <c r="U1376" i="10"/>
  <c r="H1376" i="10"/>
  <c r="G1376" i="10"/>
  <c r="BL1375" i="10"/>
  <c r="AX1375" i="10"/>
  <c r="AW1375" i="10"/>
  <c r="AR1375" i="10"/>
  <c r="AP1375" i="10"/>
  <c r="AO1375" i="10" s="1"/>
  <c r="AN1375" i="10"/>
  <c r="AM1375" i="10"/>
  <c r="AL1375" i="10"/>
  <c r="W1375" i="10" s="1"/>
  <c r="AK1375" i="10"/>
  <c r="X1375" i="10"/>
  <c r="V1375" i="10"/>
  <c r="U1375" i="10"/>
  <c r="H1375" i="10"/>
  <c r="G1375" i="10"/>
  <c r="AX1374" i="10"/>
  <c r="AW1374" i="10" s="1"/>
  <c r="AR1374" i="10"/>
  <c r="AP1374" i="10"/>
  <c r="AO1374" i="10"/>
  <c r="AM1374" i="10"/>
  <c r="AL1374" i="10"/>
  <c r="AK1374" i="10"/>
  <c r="W1374" i="10" s="1"/>
  <c r="BL1374" i="10" s="1"/>
  <c r="X1374" i="10"/>
  <c r="V1374" i="10"/>
  <c r="U1374" i="10"/>
  <c r="H1374" i="10"/>
  <c r="G1374" i="10"/>
  <c r="AX1373" i="10"/>
  <c r="AW1373" i="10"/>
  <c r="AR1373" i="10"/>
  <c r="AP1373" i="10"/>
  <c r="AO1373" i="10" s="1"/>
  <c r="AN1373" i="10"/>
  <c r="AL1373" i="10"/>
  <c r="AK1373" i="10"/>
  <c r="X1373" i="10"/>
  <c r="V1373" i="10"/>
  <c r="U1373" i="10"/>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L1349" i="10" s="1"/>
  <c r="V1349" i="10"/>
  <c r="U1349" i="10"/>
  <c r="H1349" i="10"/>
  <c r="G1349" i="10"/>
  <c r="AN1348" i="10"/>
  <c r="W1348" i="10" s="1"/>
  <c r="BL1348" i="10" s="1"/>
  <c r="V1348" i="10"/>
  <c r="U1348" i="10"/>
  <c r="H1348" i="10"/>
  <c r="G1348" i="10"/>
  <c r="AN1347" i="10"/>
  <c r="W1347" i="10"/>
  <c r="BL1347" i="10" s="1"/>
  <c r="V1347" i="10"/>
  <c r="U1347" i="10"/>
  <c r="H1347" i="10"/>
  <c r="G1347" i="10"/>
  <c r="AN1346" i="10"/>
  <c r="W1346" i="10" s="1"/>
  <c r="BL1346" i="10" s="1"/>
  <c r="V1346" i="10"/>
  <c r="U1346" i="10"/>
  <c r="H1346" i="10"/>
  <c r="G1346" i="10"/>
  <c r="AN1345" i="10"/>
  <c r="W1345" i="10" s="1"/>
  <c r="BL1345" i="10" s="1"/>
  <c r="V1345" i="10"/>
  <c r="U1345" i="10"/>
  <c r="H1345" i="10"/>
  <c r="G1345" i="10"/>
  <c r="AN1344" i="10"/>
  <c r="W1344" i="10" s="1"/>
  <c r="BL1344" i="10" s="1"/>
  <c r="V1344" i="10"/>
  <c r="U1344" i="10"/>
  <c r="H1344" i="10"/>
  <c r="G1344" i="10"/>
  <c r="AN1343" i="10"/>
  <c r="W1343" i="10" s="1"/>
  <c r="BL1343" i="10" s="1"/>
  <c r="V1343" i="10"/>
  <c r="U1343" i="10"/>
  <c r="H1343" i="10"/>
  <c r="G1343" i="10"/>
  <c r="AN1342" i="10"/>
  <c r="AM1342" i="10"/>
  <c r="W1342" i="10" s="1"/>
  <c r="X1342" i="10" s="1"/>
  <c r="V1342" i="10"/>
  <c r="U1342" i="10"/>
  <c r="H1342" i="10"/>
  <c r="G1342" i="10"/>
  <c r="F1342" i="10"/>
  <c r="AN1341" i="10"/>
  <c r="AM1341" i="10"/>
  <c r="W1341" i="10" s="1"/>
  <c r="X1341" i="10" s="1"/>
  <c r="V1341" i="10"/>
  <c r="U1341" i="10"/>
  <c r="H1341" i="10"/>
  <c r="G1341" i="10"/>
  <c r="F1341" i="10"/>
  <c r="AN1340" i="10"/>
  <c r="AM1340" i="10"/>
  <c r="W1340" i="10"/>
  <c r="X1340" i="10" s="1"/>
  <c r="V1340" i="10"/>
  <c r="U1340" i="10"/>
  <c r="H1340" i="10"/>
  <c r="G1340" i="10"/>
  <c r="F1340" i="10"/>
  <c r="AN1339" i="10"/>
  <c r="W1339" i="10" s="1"/>
  <c r="X1339" i="10" s="1"/>
  <c r="AM1339" i="10"/>
  <c r="V1339" i="10"/>
  <c r="U1339" i="10"/>
  <c r="H1339" i="10"/>
  <c r="G1339" i="10"/>
  <c r="F1339" i="10"/>
  <c r="AN1338" i="10"/>
  <c r="AM1338" i="10"/>
  <c r="W1338" i="10" s="1"/>
  <c r="X1338" i="10" s="1"/>
  <c r="V1338" i="10"/>
  <c r="U1338" i="10"/>
  <c r="H1338" i="10"/>
  <c r="G1338" i="10"/>
  <c r="F1338" i="10"/>
  <c r="AN1337" i="10"/>
  <c r="AM1337" i="10"/>
  <c r="W1337" i="10" s="1"/>
  <c r="X1337" i="10" s="1"/>
  <c r="V1337" i="10"/>
  <c r="U1337" i="10"/>
  <c r="H1337" i="10"/>
  <c r="G1337" i="10"/>
  <c r="F1337" i="10"/>
  <c r="AN1336" i="10"/>
  <c r="AM1336" i="10"/>
  <c r="W1336" i="10"/>
  <c r="X1336" i="10" s="1"/>
  <c r="V1336" i="10"/>
  <c r="U1336" i="10"/>
  <c r="H1336" i="10"/>
  <c r="G1336" i="10"/>
  <c r="F1336" i="10"/>
  <c r="AN1335" i="10"/>
  <c r="W1335" i="10" s="1"/>
  <c r="X1335" i="10" s="1"/>
  <c r="AM1335" i="10"/>
  <c r="V1335" i="10"/>
  <c r="U1335" i="10"/>
  <c r="H1335" i="10"/>
  <c r="G1335" i="10"/>
  <c r="F1335" i="10"/>
  <c r="AN1334" i="10"/>
  <c r="AM1334" i="10"/>
  <c r="W1334" i="10" s="1"/>
  <c r="X1334" i="10" s="1"/>
  <c r="V1334" i="10"/>
  <c r="U1334" i="10"/>
  <c r="H1334" i="10"/>
  <c r="G1334" i="10"/>
  <c r="F1334" i="10"/>
  <c r="AN1333" i="10"/>
  <c r="AM1333" i="10"/>
  <c r="W1333" i="10" s="1"/>
  <c r="X1333" i="10" s="1"/>
  <c r="V1333" i="10"/>
  <c r="U1333" i="10"/>
  <c r="H1333" i="10"/>
  <c r="G1333" i="10"/>
  <c r="F1333" i="10"/>
  <c r="AN1332" i="10"/>
  <c r="AM1332" i="10"/>
  <c r="W1332" i="10"/>
  <c r="X1332" i="10" s="1"/>
  <c r="V1332" i="10"/>
  <c r="U1332" i="10"/>
  <c r="H1332" i="10"/>
  <c r="G1332" i="10"/>
  <c r="F1332" i="10"/>
  <c r="AN1331" i="10"/>
  <c r="W1331" i="10" s="1"/>
  <c r="X1331" i="10" s="1"/>
  <c r="AM1331" i="10"/>
  <c r="V1331" i="10"/>
  <c r="U1331" i="10"/>
  <c r="H1331" i="10"/>
  <c r="G1331" i="10"/>
  <c r="F1331" i="10"/>
  <c r="AN1330" i="10"/>
  <c r="AM1330" i="10"/>
  <c r="W1330" i="10" s="1"/>
  <c r="X1330" i="10" s="1"/>
  <c r="V1330" i="10"/>
  <c r="U1330" i="10"/>
  <c r="H1330" i="10"/>
  <c r="G1330" i="10"/>
  <c r="F1330" i="10"/>
  <c r="AN1329" i="10"/>
  <c r="AM1329" i="10"/>
  <c r="W1329" i="10" s="1"/>
  <c r="X1329" i="10" s="1"/>
  <c r="V1329" i="10"/>
  <c r="U1329" i="10"/>
  <c r="H1329" i="10"/>
  <c r="G1329" i="10"/>
  <c r="F1329" i="10"/>
  <c r="AN1328" i="10"/>
  <c r="AM1328" i="10"/>
  <c r="W1328" i="10"/>
  <c r="X1328" i="10" s="1"/>
  <c r="V1328" i="10"/>
  <c r="U1328" i="10"/>
  <c r="H1328" i="10"/>
  <c r="G1328" i="10"/>
  <c r="F1328" i="10"/>
  <c r="BL1327" i="10"/>
  <c r="AR1327" i="10"/>
  <c r="AM1327" i="10"/>
  <c r="V1327" i="10"/>
  <c r="U1327" i="10"/>
  <c r="H1327" i="10"/>
  <c r="G1327" i="10"/>
  <c r="E1327" i="10"/>
  <c r="BL1326" i="10"/>
  <c r="AR1326" i="10"/>
  <c r="AM1326" i="10"/>
  <c r="V1326" i="10"/>
  <c r="U1326" i="10"/>
  <c r="E1326" i="10"/>
  <c r="G1326" i="10" s="1"/>
  <c r="BL1325" i="10"/>
  <c r="AR1325" i="10"/>
  <c r="AM1325" i="10"/>
  <c r="V1325" i="10"/>
  <c r="U1325" i="10"/>
  <c r="E1325" i="10"/>
  <c r="H1325" i="10" s="1"/>
  <c r="BL1324" i="10"/>
  <c r="AR1324" i="10"/>
  <c r="AM1324" i="10"/>
  <c r="V1324" i="10"/>
  <c r="U1324" i="10"/>
  <c r="H1324" i="10"/>
  <c r="E1324" i="10"/>
  <c r="G1324" i="10" s="1"/>
  <c r="BL1323" i="10"/>
  <c r="AR1323" i="10"/>
  <c r="AM1323" i="10"/>
  <c r="V1323" i="10"/>
  <c r="U1323" i="10"/>
  <c r="H1323" i="10"/>
  <c r="G1323" i="10"/>
  <c r="E1323" i="10"/>
  <c r="BL1322" i="10"/>
  <c r="AR1322" i="10"/>
  <c r="AM1322" i="10"/>
  <c r="V1322" i="10"/>
  <c r="U1322" i="10"/>
  <c r="H1322" i="10"/>
  <c r="G1322" i="10"/>
  <c r="E1322" i="10"/>
  <c r="BL1321" i="10"/>
  <c r="AR1321" i="10"/>
  <c r="AM1321" i="10"/>
  <c r="V1321" i="10"/>
  <c r="U1321" i="10"/>
  <c r="G1321" i="10"/>
  <c r="E1321" i="10"/>
  <c r="H1321" i="10" s="1"/>
  <c r="BL1320" i="10"/>
  <c r="AR1320" i="10"/>
  <c r="AM1320" i="10"/>
  <c r="V1320" i="10"/>
  <c r="U1320" i="10"/>
  <c r="E1320" i="10"/>
  <c r="G1320" i="10" s="1"/>
  <c r="BL1319" i="10"/>
  <c r="AR1319" i="10"/>
  <c r="AM1319" i="10"/>
  <c r="V1319" i="10"/>
  <c r="U1319" i="10"/>
  <c r="H1319" i="10"/>
  <c r="G1319" i="10"/>
  <c r="E1319" i="10"/>
  <c r="BL1318" i="10"/>
  <c r="AR1318" i="10"/>
  <c r="AM1318" i="10"/>
  <c r="V1318" i="10"/>
  <c r="U1318" i="10"/>
  <c r="H1318" i="10"/>
  <c r="G1318" i="10"/>
  <c r="E1318" i="10"/>
  <c r="BL1317" i="10"/>
  <c r="AR1317" i="10"/>
  <c r="AM1317" i="10"/>
  <c r="V1317" i="10"/>
  <c r="U1317" i="10"/>
  <c r="E1317" i="10"/>
  <c r="H1317" i="10" s="1"/>
  <c r="BL1316" i="10"/>
  <c r="AR1316" i="10"/>
  <c r="AM1316" i="10"/>
  <c r="V1316" i="10"/>
  <c r="U1316" i="10"/>
  <c r="H1316" i="10"/>
  <c r="E1316" i="10"/>
  <c r="G1316" i="10" s="1"/>
  <c r="BL1315" i="10"/>
  <c r="AR1315" i="10"/>
  <c r="AM1315" i="10"/>
  <c r="V1315" i="10"/>
  <c r="U1315" i="10"/>
  <c r="H1315" i="10"/>
  <c r="G1315" i="10"/>
  <c r="E1315" i="10"/>
  <c r="BL1314" i="10"/>
  <c r="AR1314" i="10"/>
  <c r="AM1314" i="10"/>
  <c r="V1314" i="10"/>
  <c r="U1314" i="10"/>
  <c r="E1314" i="10"/>
  <c r="BL1313" i="10"/>
  <c r="AR1313" i="10"/>
  <c r="AM1313" i="10"/>
  <c r="V1313" i="10"/>
  <c r="U1313" i="10"/>
  <c r="E1313" i="10"/>
  <c r="G1313" i="10" s="1"/>
  <c r="BL1312" i="10"/>
  <c r="AR1312" i="10"/>
  <c r="AM1312" i="10"/>
  <c r="V1312" i="10"/>
  <c r="U1312" i="10"/>
  <c r="E1312" i="10"/>
  <c r="G1312" i="10" s="1"/>
  <c r="BL1311" i="10"/>
  <c r="AR1311" i="10"/>
  <c r="AM1311" i="10"/>
  <c r="V1311" i="10"/>
  <c r="U1311" i="10"/>
  <c r="E1311" i="10"/>
  <c r="H1311" i="10" s="1"/>
  <c r="BL1310" i="10"/>
  <c r="AR1310" i="10"/>
  <c r="AM1310" i="10"/>
  <c r="V1310" i="10"/>
  <c r="U1310" i="10"/>
  <c r="H1310" i="10"/>
  <c r="G1310" i="10"/>
  <c r="E1310" i="10"/>
  <c r="BL1309" i="10"/>
  <c r="AR1309" i="10"/>
  <c r="AM1309" i="10"/>
  <c r="V1309" i="10"/>
  <c r="U1309" i="10"/>
  <c r="G1309" i="10"/>
  <c r="E1309" i="10"/>
  <c r="H1309" i="10" s="1"/>
  <c r="BL1308" i="10"/>
  <c r="AR1308" i="10"/>
  <c r="AM1308" i="10"/>
  <c r="V1308" i="10"/>
  <c r="U1308" i="10"/>
  <c r="G1308" i="10"/>
  <c r="E1308" i="10"/>
  <c r="H1308" i="10" s="1"/>
  <c r="BL1307" i="10"/>
  <c r="AR1307" i="10"/>
  <c r="AM1307" i="10"/>
  <c r="V1307" i="10"/>
  <c r="U1307" i="10"/>
  <c r="H1307" i="10"/>
  <c r="G1307" i="10"/>
  <c r="E1307" i="10"/>
  <c r="BL1306" i="10"/>
  <c r="AR1306" i="10"/>
  <c r="AM1306" i="10"/>
  <c r="V1306" i="10"/>
  <c r="U1306" i="10"/>
  <c r="E1306" i="10"/>
  <c r="G1306" i="10" s="1"/>
  <c r="BL1305" i="10"/>
  <c r="AR1305" i="10"/>
  <c r="AM1305" i="10"/>
  <c r="V1305" i="10"/>
  <c r="U1305" i="10"/>
  <c r="G1305" i="10"/>
  <c r="E1305" i="10"/>
  <c r="H1305" i="10" s="1"/>
  <c r="BL1304" i="10"/>
  <c r="AR1304" i="10"/>
  <c r="AM1304" i="10"/>
  <c r="V1304" i="10"/>
  <c r="U1304" i="10"/>
  <c r="H1304" i="10"/>
  <c r="G1304" i="10"/>
  <c r="E1304" i="10"/>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L1286" i="10"/>
  <c r="V1286" i="10"/>
  <c r="U1286" i="10"/>
  <c r="H1286" i="10"/>
  <c r="G1286" i="10"/>
  <c r="F1286" i="10"/>
  <c r="BL1285" i="10"/>
  <c r="V1285" i="10"/>
  <c r="U1285" i="10"/>
  <c r="H1285" i="10"/>
  <c r="G1285" i="10"/>
  <c r="F1285" i="10"/>
  <c r="V1284" i="10"/>
  <c r="U1284" i="10"/>
  <c r="H1284" i="10"/>
  <c r="G1284" i="10"/>
  <c r="F1284" i="10"/>
  <c r="BL1283" i="10"/>
  <c r="V1283" i="10"/>
  <c r="U1283" i="10"/>
  <c r="H1283" i="10"/>
  <c r="G1283" i="10"/>
  <c r="F1283" i="10"/>
  <c r="BL1282" i="10"/>
  <c r="V1282" i="10"/>
  <c r="U1282" i="10"/>
  <c r="H1282" i="10"/>
  <c r="G1282" i="10"/>
  <c r="F1282" i="10"/>
  <c r="BL1281" i="10"/>
  <c r="V1281" i="10"/>
  <c r="U1281" i="10"/>
  <c r="H1281" i="10"/>
  <c r="G1281" i="10"/>
  <c r="F1281" i="10"/>
  <c r="BL1280" i="10"/>
  <c r="V1280" i="10"/>
  <c r="U1280" i="10"/>
  <c r="H1280" i="10"/>
  <c r="G1280" i="10"/>
  <c r="F1280" i="10"/>
  <c r="BL1279" i="10"/>
  <c r="V1279" i="10"/>
  <c r="U1279" i="10"/>
  <c r="H1279" i="10"/>
  <c r="G1279" i="10"/>
  <c r="F1279" i="10"/>
  <c r="BL1278" i="10"/>
  <c r="V1278" i="10"/>
  <c r="U1278" i="10"/>
  <c r="H1278" i="10"/>
  <c r="G1278" i="10"/>
  <c r="F1278" i="10"/>
  <c r="V1277" i="10"/>
  <c r="U1277" i="10"/>
  <c r="H1277" i="10"/>
  <c r="G1277" i="10"/>
  <c r="F1277" i="10"/>
  <c r="BL1276" i="10"/>
  <c r="V1276" i="10"/>
  <c r="U1276" i="10"/>
  <c r="H1276" i="10"/>
  <c r="G1276" i="10"/>
  <c r="F1276" i="10"/>
  <c r="BL1275" i="10"/>
  <c r="V1275" i="10"/>
  <c r="U1275" i="10"/>
  <c r="H1275" i="10"/>
  <c r="G1275" i="10"/>
  <c r="F1275" i="10"/>
  <c r="BL1274" i="10"/>
  <c r="V1274" i="10"/>
  <c r="U1274" i="10"/>
  <c r="H1274" i="10"/>
  <c r="G1274" i="10"/>
  <c r="F1274" i="10"/>
  <c r="BL1273" i="10"/>
  <c r="V1273" i="10"/>
  <c r="U1273" i="10"/>
  <c r="H1273" i="10"/>
  <c r="G1273" i="10"/>
  <c r="F1273" i="10"/>
  <c r="BL1272" i="10"/>
  <c r="V1272" i="10"/>
  <c r="U1272" i="10"/>
  <c r="H1272" i="10"/>
  <c r="G1272" i="10"/>
  <c r="F1272" i="10"/>
  <c r="BL1271" i="10"/>
  <c r="V1271" i="10"/>
  <c r="U1271" i="10"/>
  <c r="H1271" i="10"/>
  <c r="G1271" i="10"/>
  <c r="F1271" i="10"/>
  <c r="BL1270" i="10"/>
  <c r="V1270" i="10"/>
  <c r="U1270" i="10"/>
  <c r="H1270" i="10"/>
  <c r="G1270" i="10"/>
  <c r="F1270" i="10"/>
  <c r="BL1269" i="10"/>
  <c r="V1269" i="10"/>
  <c r="U1269" i="10"/>
  <c r="H1269" i="10"/>
  <c r="G1269" i="10"/>
  <c r="F1269" i="10"/>
  <c r="BL1268" i="10"/>
  <c r="V1268" i="10"/>
  <c r="U1268" i="10"/>
  <c r="H1268" i="10"/>
  <c r="G1268" i="10"/>
  <c r="F1268" i="10"/>
  <c r="BL1267" i="10"/>
  <c r="V1267" i="10"/>
  <c r="U1267" i="10"/>
  <c r="H1267" i="10"/>
  <c r="G1267" i="10"/>
  <c r="F1267" i="10"/>
  <c r="BL1266" i="10"/>
  <c r="V1266" i="10"/>
  <c r="U1266" i="10"/>
  <c r="H1266" i="10"/>
  <c r="G1266" i="10"/>
  <c r="F1266" i="10"/>
  <c r="BL1265" i="10"/>
  <c r="V1265" i="10"/>
  <c r="U1265" i="10"/>
  <c r="H1265" i="10"/>
  <c r="G1265" i="10"/>
  <c r="F1265" i="10"/>
  <c r="BL1264" i="10"/>
  <c r="V1264" i="10"/>
  <c r="U1264" i="10"/>
  <c r="H1264" i="10"/>
  <c r="G1264" i="10"/>
  <c r="F1264" i="10"/>
  <c r="BL1263" i="10"/>
  <c r="V1263" i="10"/>
  <c r="U1263" i="10"/>
  <c r="H1263" i="10"/>
  <c r="G1263" i="10"/>
  <c r="F1263" i="10"/>
  <c r="X1262" i="10"/>
  <c r="V1262" i="10"/>
  <c r="U1262" i="10"/>
  <c r="H1262" i="10"/>
  <c r="G1262" i="10"/>
  <c r="X1261" i="10"/>
  <c r="V1261" i="10"/>
  <c r="U1261" i="10"/>
  <c r="H1261" i="10"/>
  <c r="G1261" i="10"/>
  <c r="X1260" i="10"/>
  <c r="V1260" i="10"/>
  <c r="U1260" i="10"/>
  <c r="H1260" i="10"/>
  <c r="G1260" i="10"/>
  <c r="X1259" i="10"/>
  <c r="V1259" i="10"/>
  <c r="U1259" i="10"/>
  <c r="H1259" i="10"/>
  <c r="G1259" i="10"/>
  <c r="X1258" i="10"/>
  <c r="V1258" i="10"/>
  <c r="U1258" i="10"/>
  <c r="H1258" i="10"/>
  <c r="G1258" i="10"/>
  <c r="X1257" i="10"/>
  <c r="V1257" i="10"/>
  <c r="U1257" i="10"/>
  <c r="H1257" i="10"/>
  <c r="G1257" i="10"/>
  <c r="X1256" i="10"/>
  <c r="V1256" i="10"/>
  <c r="U1256" i="10"/>
  <c r="H1256" i="10"/>
  <c r="G1256" i="10"/>
  <c r="X1255" i="10"/>
  <c r="V1255" i="10"/>
  <c r="U1255" i="10"/>
  <c r="H1255" i="10"/>
  <c r="G1255" i="10"/>
  <c r="X1254" i="10"/>
  <c r="V1254" i="10"/>
  <c r="U1254" i="10"/>
  <c r="H1254" i="10"/>
  <c r="G1254" i="10"/>
  <c r="X1253" i="10"/>
  <c r="V1253" i="10"/>
  <c r="U1253" i="10"/>
  <c r="H1253" i="10"/>
  <c r="G1253" i="10"/>
  <c r="X1252" i="10"/>
  <c r="V1252" i="10"/>
  <c r="U1252" i="10"/>
  <c r="H1252" i="10"/>
  <c r="G1252" i="10"/>
  <c r="X1251" i="10"/>
  <c r="V1251" i="10"/>
  <c r="U1251" i="10"/>
  <c r="H1251" i="10"/>
  <c r="G1251" i="10"/>
  <c r="X1250" i="10"/>
  <c r="V1250" i="10"/>
  <c r="U1250" i="10"/>
  <c r="H1250" i="10"/>
  <c r="G1250" i="10"/>
  <c r="X1249" i="10"/>
  <c r="V1249" i="10"/>
  <c r="U1249" i="10"/>
  <c r="H1249" i="10"/>
  <c r="G1249" i="10"/>
  <c r="X1248" i="10"/>
  <c r="V1248" i="10"/>
  <c r="U1248" i="10"/>
  <c r="H1248" i="10"/>
  <c r="G1248" i="10"/>
  <c r="X1247" i="10"/>
  <c r="V1247" i="10"/>
  <c r="U1247" i="10"/>
  <c r="H1247" i="10"/>
  <c r="G1247" i="10"/>
  <c r="X1246" i="10"/>
  <c r="V1246" i="10"/>
  <c r="U1246" i="10"/>
  <c r="H1246" i="10"/>
  <c r="G1246" i="10"/>
  <c r="X1245" i="10"/>
  <c r="V1245" i="10"/>
  <c r="U1245" i="10"/>
  <c r="H1245" i="10"/>
  <c r="G1245" i="10"/>
  <c r="X1244" i="10"/>
  <c r="V1244" i="10"/>
  <c r="U1244" i="10"/>
  <c r="H1244" i="10"/>
  <c r="G1244" i="10"/>
  <c r="X1243" i="10"/>
  <c r="V1243" i="10"/>
  <c r="U1243" i="10"/>
  <c r="H1243" i="10"/>
  <c r="G1243" i="10"/>
  <c r="X1242" i="10"/>
  <c r="V1242" i="10"/>
  <c r="U1242" i="10"/>
  <c r="H1242" i="10"/>
  <c r="G1242" i="10"/>
  <c r="X1241" i="10"/>
  <c r="V1241" i="10"/>
  <c r="U1241" i="10"/>
  <c r="H1241" i="10"/>
  <c r="G1241" i="10"/>
  <c r="X1240" i="10"/>
  <c r="V1240" i="10"/>
  <c r="U1240" i="10"/>
  <c r="H1240" i="10"/>
  <c r="G1240" i="10"/>
  <c r="X1239" i="10"/>
  <c r="V1239" i="10"/>
  <c r="U1239" i="10"/>
  <c r="H1239" i="10"/>
  <c r="G1239" i="10"/>
  <c r="X1238" i="10"/>
  <c r="V1238" i="10"/>
  <c r="U1238" i="10"/>
  <c r="H1238" i="10"/>
  <c r="G1238" i="10"/>
  <c r="X1237" i="10"/>
  <c r="V1237" i="10"/>
  <c r="U1237" i="10"/>
  <c r="H1237" i="10"/>
  <c r="G1237" i="10"/>
  <c r="X1236" i="10"/>
  <c r="V1236" i="10"/>
  <c r="U1236" i="10"/>
  <c r="H1236" i="10"/>
  <c r="G1236" i="10"/>
  <c r="X1235" i="10"/>
  <c r="V1235" i="10"/>
  <c r="U1235" i="10"/>
  <c r="H1235" i="10"/>
  <c r="G1235" i="10"/>
  <c r="X1234" i="10"/>
  <c r="V1234" i="10"/>
  <c r="U1234" i="10"/>
  <c r="H1234" i="10"/>
  <c r="G1234" i="10"/>
  <c r="X1233" i="10"/>
  <c r="V1233" i="10"/>
  <c r="U1233" i="10"/>
  <c r="H1233" i="10"/>
  <c r="G1233" i="10"/>
  <c r="X1232" i="10"/>
  <c r="V1232" i="10"/>
  <c r="U1232" i="10"/>
  <c r="H1232" i="10"/>
  <c r="G1232" i="10"/>
  <c r="X1231" i="10"/>
  <c r="V1231" i="10"/>
  <c r="U1231" i="10"/>
  <c r="H1231" i="10"/>
  <c r="G1231" i="10"/>
  <c r="X1230" i="10"/>
  <c r="V1230" i="10"/>
  <c r="U1230" i="10"/>
  <c r="H1230" i="10"/>
  <c r="G1230" i="10"/>
  <c r="X1229" i="10"/>
  <c r="V1229" i="10"/>
  <c r="U1229" i="10"/>
  <c r="H1229" i="10"/>
  <c r="G1229" i="10"/>
  <c r="X1228" i="10"/>
  <c r="V1228" i="10"/>
  <c r="U1228" i="10"/>
  <c r="H1228" i="10"/>
  <c r="G1228" i="10"/>
  <c r="X1227" i="10"/>
  <c r="V1227" i="10"/>
  <c r="U1227" i="10"/>
  <c r="H1227" i="10"/>
  <c r="G1227" i="10"/>
  <c r="X1226" i="10"/>
  <c r="V1226" i="10"/>
  <c r="U1226" i="10"/>
  <c r="H1226" i="10"/>
  <c r="G1226" i="10"/>
  <c r="X1225" i="10"/>
  <c r="V1225" i="10"/>
  <c r="U1225" i="10"/>
  <c r="H1225" i="10"/>
  <c r="G1225" i="10"/>
  <c r="X1224" i="10"/>
  <c r="V1224" i="10"/>
  <c r="U1224" i="10"/>
  <c r="H1224" i="10"/>
  <c r="G1224" i="10"/>
  <c r="X1223" i="10"/>
  <c r="V1223" i="10"/>
  <c r="U1223" i="10"/>
  <c r="H1223" i="10"/>
  <c r="G1223" i="10"/>
  <c r="X1222" i="10"/>
  <c r="V1222" i="10"/>
  <c r="U1222" i="10"/>
  <c r="H1222" i="10"/>
  <c r="G1222" i="10"/>
  <c r="X1221" i="10"/>
  <c r="V1221" i="10"/>
  <c r="U1221" i="10"/>
  <c r="H1221" i="10"/>
  <c r="G1221" i="10"/>
  <c r="X1220" i="10"/>
  <c r="V1220" i="10"/>
  <c r="U1220" i="10"/>
  <c r="H1220" i="10"/>
  <c r="G1220" i="10"/>
  <c r="X1219" i="10"/>
  <c r="V1219" i="10"/>
  <c r="U1219" i="10"/>
  <c r="H1219" i="10"/>
  <c r="G1219" i="10"/>
  <c r="X1218" i="10"/>
  <c r="V1218" i="10"/>
  <c r="U1218" i="10"/>
  <c r="H1218" i="10"/>
  <c r="G1218" i="10"/>
  <c r="X1217" i="10"/>
  <c r="V1217" i="10"/>
  <c r="U1217" i="10"/>
  <c r="H1217" i="10"/>
  <c r="G1217" i="10"/>
  <c r="X1216" i="10"/>
  <c r="V1216" i="10"/>
  <c r="U1216" i="10"/>
  <c r="H1216" i="10"/>
  <c r="G1216" i="10"/>
  <c r="X1215" i="10"/>
  <c r="V1215" i="10"/>
  <c r="U1215" i="10"/>
  <c r="H1215" i="10"/>
  <c r="G1215" i="10"/>
  <c r="X1214" i="10"/>
  <c r="V1214" i="10"/>
  <c r="U1214" i="10"/>
  <c r="H1214" i="10"/>
  <c r="G1214" i="10"/>
  <c r="X1213" i="10"/>
  <c r="V1213" i="10"/>
  <c r="U1213" i="10"/>
  <c r="H1213" i="10"/>
  <c r="G1213" i="10"/>
  <c r="X1212" i="10"/>
  <c r="V1212" i="10"/>
  <c r="U1212" i="10"/>
  <c r="H1212" i="10"/>
  <c r="G1212" i="10"/>
  <c r="X1211" i="10"/>
  <c r="V1211" i="10"/>
  <c r="U1211" i="10"/>
  <c r="H1211" i="10"/>
  <c r="G1211" i="10"/>
  <c r="X1210" i="10"/>
  <c r="V1210" i="10"/>
  <c r="U1210" i="10"/>
  <c r="H1210" i="10"/>
  <c r="G1210" i="10"/>
  <c r="X1209" i="10"/>
  <c r="V1209" i="10"/>
  <c r="U1209" i="10"/>
  <c r="H1209" i="10"/>
  <c r="G1209" i="10"/>
  <c r="X1208" i="10"/>
  <c r="V1208" i="10"/>
  <c r="U1208" i="10"/>
  <c r="H1208" i="10"/>
  <c r="G1208" i="10"/>
  <c r="X1207" i="10"/>
  <c r="V1207" i="10"/>
  <c r="U1207" i="10"/>
  <c r="H1207" i="10"/>
  <c r="G1207" i="10"/>
  <c r="X1206" i="10"/>
  <c r="V1206" i="10"/>
  <c r="U1206" i="10"/>
  <c r="H1206" i="10"/>
  <c r="G1206" i="10"/>
  <c r="X1205" i="10"/>
  <c r="V1205" i="10"/>
  <c r="U1205" i="10"/>
  <c r="H1205" i="10"/>
  <c r="G1205" i="10"/>
  <c r="X1204" i="10"/>
  <c r="V1204" i="10"/>
  <c r="U1204" i="10"/>
  <c r="H1204" i="10"/>
  <c r="G1204" i="10"/>
  <c r="X1203" i="10"/>
  <c r="V1203" i="10"/>
  <c r="U1203" i="10"/>
  <c r="H1203" i="10"/>
  <c r="G1203" i="10"/>
  <c r="X1202" i="10"/>
  <c r="V1202" i="10"/>
  <c r="U1202" i="10"/>
  <c r="H1202" i="10"/>
  <c r="G1202" i="10"/>
  <c r="X1201" i="10"/>
  <c r="V1201" i="10"/>
  <c r="U1201" i="10"/>
  <c r="H1201" i="10"/>
  <c r="G1201" i="10"/>
  <c r="W1200" i="10"/>
  <c r="V1200" i="10"/>
  <c r="U1200" i="10"/>
  <c r="H1200" i="10"/>
  <c r="G1200" i="10"/>
  <c r="W1199" i="10"/>
  <c r="V1199" i="10"/>
  <c r="U1199" i="10"/>
  <c r="J1199" i="10"/>
  <c r="K1199" i="10" s="1"/>
  <c r="I1199" i="10"/>
  <c r="H1199" i="10"/>
  <c r="G1199" i="10"/>
  <c r="W1198" i="10"/>
  <c r="V1198" i="10"/>
  <c r="U1198" i="10"/>
  <c r="J1198" i="10"/>
  <c r="K1198" i="10" s="1"/>
  <c r="I1198" i="10"/>
  <c r="H1198" i="10"/>
  <c r="G1198" i="10"/>
  <c r="W1197" i="10"/>
  <c r="V1197" i="10"/>
  <c r="U1197" i="10"/>
  <c r="I1197" i="10" s="1"/>
  <c r="J1197" i="10" s="1"/>
  <c r="K1197" i="10" s="1"/>
  <c r="H1197" i="10"/>
  <c r="G1197" i="10"/>
  <c r="W1196" i="10"/>
  <c r="V1196" i="10"/>
  <c r="U1196" i="10"/>
  <c r="I1196" i="10" s="1"/>
  <c r="J1196" i="10"/>
  <c r="K1196" i="10" s="1"/>
  <c r="H1196" i="10"/>
  <c r="G1196" i="10"/>
  <c r="W1195" i="10"/>
  <c r="V1195" i="10"/>
  <c r="U1195" i="10"/>
  <c r="I1195" i="10" s="1"/>
  <c r="J1195" i="10" s="1"/>
  <c r="K1195" i="10" s="1"/>
  <c r="H1195" i="10"/>
  <c r="G1195" i="10"/>
  <c r="W1194" i="10"/>
  <c r="V1194" i="10"/>
  <c r="U1194" i="10"/>
  <c r="I1194" i="10" s="1"/>
  <c r="J1194" i="10" s="1"/>
  <c r="K1194" i="10" s="1"/>
  <c r="H1194" i="10"/>
  <c r="G1194" i="10"/>
  <c r="W1193" i="10"/>
  <c r="V1193" i="10"/>
  <c r="U1193" i="10"/>
  <c r="I1193" i="10" s="1"/>
  <c r="J1193" i="10" s="1"/>
  <c r="K1193" i="10" s="1"/>
  <c r="H1193" i="10"/>
  <c r="G1193" i="10"/>
  <c r="W1192" i="10"/>
  <c r="V1192" i="10"/>
  <c r="U1192" i="10"/>
  <c r="I1192" i="10" s="1"/>
  <c r="J1192" i="10"/>
  <c r="K1192" i="10" s="1"/>
  <c r="H1192" i="10"/>
  <c r="G1192" i="10"/>
  <c r="W1191" i="10"/>
  <c r="V1191" i="10"/>
  <c r="U1191" i="10"/>
  <c r="I1191" i="10" s="1"/>
  <c r="J1191" i="10" s="1"/>
  <c r="K1191" i="10" s="1"/>
  <c r="H1191" i="10"/>
  <c r="G1191" i="10"/>
  <c r="W1190" i="10"/>
  <c r="V1190" i="10"/>
  <c r="U1190" i="10"/>
  <c r="I1190" i="10" s="1"/>
  <c r="J1190" i="10" s="1"/>
  <c r="K1190" i="10" s="1"/>
  <c r="H1190" i="10"/>
  <c r="G1190" i="10"/>
  <c r="W1189" i="10"/>
  <c r="V1189" i="10"/>
  <c r="U1189" i="10"/>
  <c r="I1189" i="10" s="1"/>
  <c r="J1189" i="10"/>
  <c r="K1189" i="10" s="1"/>
  <c r="H1189" i="10"/>
  <c r="G1189" i="10"/>
  <c r="W1188" i="10"/>
  <c r="V1188" i="10"/>
  <c r="U1188" i="10"/>
  <c r="I1188" i="10" s="1"/>
  <c r="J1188" i="10"/>
  <c r="K1188" i="10" s="1"/>
  <c r="H1188" i="10"/>
  <c r="G1188" i="10"/>
  <c r="W1187" i="10"/>
  <c r="V1187" i="10"/>
  <c r="U1187" i="10"/>
  <c r="I1187" i="10" s="1"/>
  <c r="J1187" i="10" s="1"/>
  <c r="K1187" i="10" s="1"/>
  <c r="H1187" i="10"/>
  <c r="G1187" i="10"/>
  <c r="W1186" i="10"/>
  <c r="V1186" i="10"/>
  <c r="U1186" i="10"/>
  <c r="I1186" i="10" s="1"/>
  <c r="J1186" i="10" s="1"/>
  <c r="K1186" i="10" s="1"/>
  <c r="H1186" i="10"/>
  <c r="G1186" i="10"/>
  <c r="W1185" i="10"/>
  <c r="V1185" i="10"/>
  <c r="U1185" i="10"/>
  <c r="I1185" i="10" s="1"/>
  <c r="J1185" i="10"/>
  <c r="K1185" i="10" s="1"/>
  <c r="H1185" i="10"/>
  <c r="G1185" i="10"/>
  <c r="W1184" i="10"/>
  <c r="V1184" i="10"/>
  <c r="U1184" i="10"/>
  <c r="I1184" i="10" s="1"/>
  <c r="J1184" i="10"/>
  <c r="K1184" i="10" s="1"/>
  <c r="H1184" i="10"/>
  <c r="G1184" i="10"/>
  <c r="W1183" i="10"/>
  <c r="V1183" i="10"/>
  <c r="U1183" i="10"/>
  <c r="I1183" i="10" s="1"/>
  <c r="J1183" i="10"/>
  <c r="K1183" i="10" s="1"/>
  <c r="H1183" i="10"/>
  <c r="G1183" i="10"/>
  <c r="W1182" i="10"/>
  <c r="V1182" i="10"/>
  <c r="U1182" i="10"/>
  <c r="I1182" i="10" s="1"/>
  <c r="J1182" i="10" s="1"/>
  <c r="K1182" i="10" s="1"/>
  <c r="H1182" i="10"/>
  <c r="G1182" i="10"/>
  <c r="W1181" i="10"/>
  <c r="V1181" i="10"/>
  <c r="U1181" i="10"/>
  <c r="I1181" i="10" s="1"/>
  <c r="J1181" i="10"/>
  <c r="K1181" i="10" s="1"/>
  <c r="H1181" i="10"/>
  <c r="G1181" i="10"/>
  <c r="W1180" i="10"/>
  <c r="V1180" i="10"/>
  <c r="U1180" i="10"/>
  <c r="I1180" i="10" s="1"/>
  <c r="J1180" i="10"/>
  <c r="K1180" i="10" s="1"/>
  <c r="H1180" i="10"/>
  <c r="G1180" i="10"/>
  <c r="AS1179" i="10"/>
  <c r="X1179" i="10"/>
  <c r="V1179" i="10"/>
  <c r="U1179" i="10"/>
  <c r="I1179" i="10" s="1"/>
  <c r="J1179" i="10" s="1"/>
  <c r="K1179" i="10"/>
  <c r="E1179" i="10"/>
  <c r="H1179" i="10" s="1"/>
  <c r="AS1178" i="10"/>
  <c r="X1178" i="10"/>
  <c r="V1178" i="10"/>
  <c r="U1178" i="10"/>
  <c r="I1178" i="10" s="1"/>
  <c r="J1178" i="10" s="1"/>
  <c r="K1178" i="10" s="1"/>
  <c r="E1178" i="10"/>
  <c r="AS1177" i="10"/>
  <c r="X1177" i="10"/>
  <c r="V1177" i="10"/>
  <c r="U1177" i="10"/>
  <c r="I1177" i="10"/>
  <c r="J1177" i="10" s="1"/>
  <c r="K1177" i="10" s="1"/>
  <c r="H1177" i="10"/>
  <c r="G1177" i="10"/>
  <c r="E1177" i="10"/>
  <c r="AS1176" i="10"/>
  <c r="X1176" i="10"/>
  <c r="V1176" i="10"/>
  <c r="U1176" i="10"/>
  <c r="J1176" i="10"/>
  <c r="K1176" i="10" s="1"/>
  <c r="I1176" i="10"/>
  <c r="H1176" i="10"/>
  <c r="G1176" i="10"/>
  <c r="E1176" i="10"/>
  <c r="AS1175" i="10"/>
  <c r="X1175" i="10"/>
  <c r="V1175" i="10"/>
  <c r="U1175" i="10"/>
  <c r="I1175" i="10"/>
  <c r="J1175" i="10" s="1"/>
  <c r="K1175" i="10" s="1"/>
  <c r="E1175" i="10"/>
  <c r="H1175" i="10" s="1"/>
  <c r="AS1174" i="10"/>
  <c r="X1174" i="10"/>
  <c r="V1174" i="10"/>
  <c r="U1174" i="10"/>
  <c r="I1174" i="10"/>
  <c r="J1174" i="10" s="1"/>
  <c r="K1174" i="10" s="1"/>
  <c r="H1174" i="10"/>
  <c r="G1174" i="10"/>
  <c r="E1174" i="10"/>
  <c r="V1173" i="10"/>
  <c r="U1173" i="10"/>
  <c r="I1173" i="10" s="1"/>
  <c r="J1173" i="10" s="1"/>
  <c r="K1173" i="10" s="1"/>
  <c r="H1173" i="10"/>
  <c r="G1173" i="10"/>
  <c r="V1172" i="10"/>
  <c r="U1172" i="10"/>
  <c r="I1172" i="10" s="1"/>
  <c r="J1172" i="10"/>
  <c r="K1172" i="10" s="1"/>
  <c r="H1172" i="10"/>
  <c r="G1172" i="10"/>
  <c r="V1171" i="10"/>
  <c r="U1171" i="10"/>
  <c r="I1171" i="10"/>
  <c r="J1171" i="10" s="1"/>
  <c r="K1171" i="10" s="1"/>
  <c r="H1171" i="10"/>
  <c r="G1171" i="10"/>
  <c r="V1170" i="10"/>
  <c r="U1170" i="10"/>
  <c r="I1170" i="10" s="1"/>
  <c r="J1170" i="10" s="1"/>
  <c r="K1170" i="10" s="1"/>
  <c r="H1170" i="10"/>
  <c r="G1170" i="10"/>
  <c r="V1169" i="10"/>
  <c r="U1169" i="10"/>
  <c r="I1169" i="10" s="1"/>
  <c r="J1169" i="10" s="1"/>
  <c r="K1169" i="10" s="1"/>
  <c r="H1169" i="10"/>
  <c r="G1169" i="10"/>
  <c r="V1168" i="10"/>
  <c r="U1168" i="10"/>
  <c r="I1168" i="10" s="1"/>
  <c r="J1168" i="10"/>
  <c r="K1168" i="10" s="1"/>
  <c r="H1168" i="10"/>
  <c r="G1168" i="10"/>
  <c r="V1167" i="10"/>
  <c r="U1167" i="10"/>
  <c r="I1167" i="10" s="1"/>
  <c r="J1167" i="10" s="1"/>
  <c r="K1167" i="10" s="1"/>
  <c r="H1167" i="10"/>
  <c r="G1167" i="10"/>
  <c r="V1166" i="10"/>
  <c r="U1166" i="10"/>
  <c r="I1166" i="10" s="1"/>
  <c r="J1166" i="10" s="1"/>
  <c r="K1166" i="10" s="1"/>
  <c r="H1166" i="10"/>
  <c r="G1166" i="10"/>
  <c r="V1165" i="10"/>
  <c r="U1165" i="10"/>
  <c r="I1165" i="10"/>
  <c r="J1165" i="10" s="1"/>
  <c r="K1165" i="10" s="1"/>
  <c r="H1165" i="10"/>
  <c r="G1165" i="10"/>
  <c r="V1164" i="10"/>
  <c r="U1164" i="10"/>
  <c r="I1164" i="10"/>
  <c r="J1164" i="10" s="1"/>
  <c r="K1164" i="10" s="1"/>
  <c r="H1164" i="10"/>
  <c r="G1164" i="10"/>
  <c r="V1163" i="10"/>
  <c r="U1163" i="10"/>
  <c r="I1163" i="10"/>
  <c r="J1163" i="10" s="1"/>
  <c r="K1163" i="10" s="1"/>
  <c r="H1163" i="10"/>
  <c r="G1163" i="10"/>
  <c r="V1162" i="10"/>
  <c r="U1162" i="10"/>
  <c r="I1162" i="10" s="1"/>
  <c r="J1162" i="10" s="1"/>
  <c r="K1162" i="10" s="1"/>
  <c r="H1162" i="10"/>
  <c r="G1162" i="10"/>
  <c r="V1161" i="10"/>
  <c r="U1161" i="10"/>
  <c r="I1161" i="10" s="1"/>
  <c r="J1161" i="10" s="1"/>
  <c r="K1161" i="10"/>
  <c r="H1161" i="10"/>
  <c r="G1161" i="10"/>
  <c r="V1160" i="10"/>
  <c r="U1160" i="10"/>
  <c r="I1160" i="10" s="1"/>
  <c r="J1160" i="10"/>
  <c r="K1160" i="10" s="1"/>
  <c r="H1160" i="10"/>
  <c r="G1160" i="10"/>
  <c r="V1159" i="10"/>
  <c r="U1159" i="10"/>
  <c r="I1159" i="10"/>
  <c r="J1159" i="10" s="1"/>
  <c r="K1159" i="10" s="1"/>
  <c r="H1159" i="10"/>
  <c r="G1159" i="10"/>
  <c r="V1158" i="10"/>
  <c r="U1158" i="10"/>
  <c r="I1158" i="10" s="1"/>
  <c r="J1158" i="10" s="1"/>
  <c r="K1158" i="10" s="1"/>
  <c r="H1158" i="10"/>
  <c r="G1158" i="10"/>
  <c r="AM1157" i="10"/>
  <c r="AL1157" i="10" s="1"/>
  <c r="AK1157" i="10"/>
  <c r="X1157" i="10"/>
  <c r="V1157" i="10"/>
  <c r="U1157" i="10"/>
  <c r="H1157" i="10"/>
  <c r="G1157" i="10"/>
  <c r="F1157" i="10"/>
  <c r="I1157" i="10" s="1"/>
  <c r="J1157" i="10" s="1"/>
  <c r="K1157" i="10" s="1"/>
  <c r="AM1156" i="10"/>
  <c r="X1156" i="10"/>
  <c r="V1156" i="10"/>
  <c r="U1156" i="10"/>
  <c r="I1156" i="10"/>
  <c r="J1156" i="10" s="1"/>
  <c r="K1156" i="10" s="1"/>
  <c r="H1156" i="10"/>
  <c r="G1156" i="10"/>
  <c r="F1156" i="10"/>
  <c r="AM1155" i="10"/>
  <c r="AL1155" i="10" s="1"/>
  <c r="AK1155" i="10"/>
  <c r="X1155" i="10"/>
  <c r="V1155" i="10"/>
  <c r="U1155" i="10"/>
  <c r="K1155" i="10"/>
  <c r="H1155" i="10"/>
  <c r="G1155" i="10"/>
  <c r="F1155" i="10"/>
  <c r="I1155" i="10" s="1"/>
  <c r="J1155" i="10" s="1"/>
  <c r="AM1154" i="10"/>
  <c r="AL1154" i="10" s="1"/>
  <c r="X1154" i="10"/>
  <c r="V1154" i="10"/>
  <c r="U1154" i="10"/>
  <c r="J1154" i="10"/>
  <c r="K1154" i="10" s="1"/>
  <c r="I1154" i="10"/>
  <c r="H1154" i="10"/>
  <c r="G1154" i="10"/>
  <c r="F1154" i="10"/>
  <c r="AM1153" i="10"/>
  <c r="AL1153" i="10" s="1"/>
  <c r="AK1153" i="10"/>
  <c r="X1153" i="10"/>
  <c r="V1153" i="10"/>
  <c r="U1153" i="10"/>
  <c r="K1153" i="10"/>
  <c r="H1153" i="10"/>
  <c r="G1153" i="10"/>
  <c r="F1153" i="10"/>
  <c r="I1153" i="10" s="1"/>
  <c r="J1153" i="10" s="1"/>
  <c r="AM1152" i="10"/>
  <c r="AL1152" i="10" s="1"/>
  <c r="AK1152" i="10"/>
  <c r="X1152" i="10"/>
  <c r="V1152" i="10"/>
  <c r="U1152" i="10"/>
  <c r="J1152" i="10"/>
  <c r="K1152" i="10" s="1"/>
  <c r="I1152" i="10"/>
  <c r="H1152" i="10"/>
  <c r="G1152" i="10"/>
  <c r="F1152" i="10"/>
  <c r="AM1151" i="10"/>
  <c r="AL1151" i="10" s="1"/>
  <c r="AK1151" i="10"/>
  <c r="X1151" i="10"/>
  <c r="V1151" i="10"/>
  <c r="U1151" i="10"/>
  <c r="H1151" i="10"/>
  <c r="G1151" i="10"/>
  <c r="F1151" i="10"/>
  <c r="I1151" i="10" s="1"/>
  <c r="J1151" i="10" s="1"/>
  <c r="K1151" i="10" s="1"/>
  <c r="AM1150" i="10"/>
  <c r="AL1150" i="10" s="1"/>
  <c r="AK1150" i="10"/>
  <c r="X1150" i="10"/>
  <c r="V1150" i="10"/>
  <c r="U1150" i="10"/>
  <c r="I1150" i="10"/>
  <c r="J1150" i="10" s="1"/>
  <c r="K1150" i="10" s="1"/>
  <c r="H1150" i="10"/>
  <c r="G1150" i="10"/>
  <c r="F1150" i="10"/>
  <c r="AM1149" i="10"/>
  <c r="AL1149" i="10" s="1"/>
  <c r="X1149" i="10"/>
  <c r="V1149" i="10"/>
  <c r="U1149" i="10"/>
  <c r="K1149" i="10"/>
  <c r="H1149" i="10"/>
  <c r="G1149" i="10"/>
  <c r="F1149" i="10"/>
  <c r="I1149" i="10" s="1"/>
  <c r="J1149" i="10" s="1"/>
  <c r="AM1148" i="10"/>
  <c r="AL1148" i="10" s="1"/>
  <c r="X1148" i="10"/>
  <c r="V1148" i="10"/>
  <c r="U1148" i="10"/>
  <c r="J1148" i="10"/>
  <c r="K1148" i="10" s="1"/>
  <c r="I1148" i="10"/>
  <c r="H1148" i="10"/>
  <c r="G1148" i="10"/>
  <c r="F1148" i="10"/>
  <c r="AM1147" i="10"/>
  <c r="X1147" i="10"/>
  <c r="V1147" i="10"/>
  <c r="U1147" i="10"/>
  <c r="I1147" i="10"/>
  <c r="J1147" i="10" s="1"/>
  <c r="K1147" i="10" s="1"/>
  <c r="H1147" i="10"/>
  <c r="G1147" i="10"/>
  <c r="F1147" i="10"/>
  <c r="AM1146" i="10"/>
  <c r="AL1146" i="10" s="1"/>
  <c r="AK1146" i="10"/>
  <c r="X1146" i="10"/>
  <c r="V1146" i="10"/>
  <c r="U1146" i="10"/>
  <c r="J1146" i="10"/>
  <c r="K1146" i="10" s="1"/>
  <c r="I1146" i="10"/>
  <c r="H1146" i="10"/>
  <c r="G1146" i="10"/>
  <c r="F1146" i="10"/>
  <c r="AM1145" i="10"/>
  <c r="X1145" i="10"/>
  <c r="V1145" i="10"/>
  <c r="U1145" i="10"/>
  <c r="H1145" i="10"/>
  <c r="G1145" i="10"/>
  <c r="F1145" i="10"/>
  <c r="I1145" i="10" s="1"/>
  <c r="J1145" i="10" s="1"/>
  <c r="K1145" i="10" s="1"/>
  <c r="AM1144" i="10"/>
  <c r="AL1144" i="10" s="1"/>
  <c r="AK1144" i="10"/>
  <c r="X1144" i="10"/>
  <c r="V1144" i="10"/>
  <c r="U1144" i="10"/>
  <c r="I1144" i="10"/>
  <c r="J1144" i="10" s="1"/>
  <c r="K1144" i="10" s="1"/>
  <c r="H1144" i="10"/>
  <c r="G1144" i="10"/>
  <c r="F1144" i="10"/>
  <c r="AM1143" i="10"/>
  <c r="X1143" i="10"/>
  <c r="V1143" i="10"/>
  <c r="U1143" i="10"/>
  <c r="I1143" i="10"/>
  <c r="J1143" i="10" s="1"/>
  <c r="K1143" i="10" s="1"/>
  <c r="H1143" i="10"/>
  <c r="G1143" i="10"/>
  <c r="F1143" i="10"/>
  <c r="AM1142" i="10"/>
  <c r="AL1142" i="10" s="1"/>
  <c r="AK1142" i="10"/>
  <c r="X1142" i="10"/>
  <c r="V1142" i="10"/>
  <c r="U1142" i="10"/>
  <c r="I1142" i="10"/>
  <c r="J1142" i="10" s="1"/>
  <c r="K1142" i="10" s="1"/>
  <c r="H1142" i="10"/>
  <c r="G1142" i="10"/>
  <c r="F1142" i="10"/>
  <c r="AM1141" i="10"/>
  <c r="X1141" i="10"/>
  <c r="V1141" i="10"/>
  <c r="U1141" i="10"/>
  <c r="H1141" i="10"/>
  <c r="G1141" i="10"/>
  <c r="F1141" i="10"/>
  <c r="I1141" i="10" s="1"/>
  <c r="J1141" i="10" s="1"/>
  <c r="K1141" i="10" s="1"/>
  <c r="AM1140" i="10"/>
  <c r="AL1140" i="10" s="1"/>
  <c r="AK1140" i="10"/>
  <c r="X1140" i="10"/>
  <c r="V1140" i="10"/>
  <c r="U1140" i="10"/>
  <c r="I1140" i="10"/>
  <c r="J1140" i="10" s="1"/>
  <c r="K1140" i="10" s="1"/>
  <c r="H1140" i="10"/>
  <c r="G1140" i="10"/>
  <c r="F1140" i="10"/>
  <c r="AM1139" i="10"/>
  <c r="X1139" i="10"/>
  <c r="V1139" i="10"/>
  <c r="U1139" i="10"/>
  <c r="I1139" i="10"/>
  <c r="J1139" i="10" s="1"/>
  <c r="K1139" i="10" s="1"/>
  <c r="H1139" i="10"/>
  <c r="G1139" i="10"/>
  <c r="F1139" i="10"/>
  <c r="AM1138" i="10"/>
  <c r="AL1138" i="10" s="1"/>
  <c r="X1138" i="10"/>
  <c r="V1138" i="10"/>
  <c r="U1138" i="10"/>
  <c r="I1138" i="10"/>
  <c r="J1138" i="10" s="1"/>
  <c r="K1138" i="10" s="1"/>
  <c r="H1138" i="10"/>
  <c r="G1138" i="10"/>
  <c r="F1138" i="10"/>
  <c r="AM1137" i="10"/>
  <c r="X1137" i="10"/>
  <c r="V1137" i="10"/>
  <c r="U1137" i="10"/>
  <c r="K1137" i="10"/>
  <c r="H1137" i="10"/>
  <c r="G1137" i="10"/>
  <c r="F1137" i="10"/>
  <c r="I1137" i="10" s="1"/>
  <c r="J1137" i="10" s="1"/>
  <c r="AM1136" i="10"/>
  <c r="AL1136" i="10" s="1"/>
  <c r="AK1136" i="10"/>
  <c r="X1136" i="10"/>
  <c r="V1136" i="10"/>
  <c r="U1136" i="10"/>
  <c r="J1136" i="10"/>
  <c r="K1136" i="10" s="1"/>
  <c r="I1136" i="10"/>
  <c r="H1136" i="10"/>
  <c r="G1136" i="10"/>
  <c r="F1136" i="10"/>
  <c r="AM1135" i="10"/>
  <c r="X1135" i="10"/>
  <c r="V1135" i="10"/>
  <c r="U1135" i="10"/>
  <c r="H1135" i="10"/>
  <c r="G1135" i="10"/>
  <c r="F1135" i="10"/>
  <c r="I1135" i="10" s="1"/>
  <c r="J1135" i="10" s="1"/>
  <c r="K1135" i="10" s="1"/>
  <c r="AM1134" i="10"/>
  <c r="X1134" i="10"/>
  <c r="V1134" i="10"/>
  <c r="U1134" i="10"/>
  <c r="I1134" i="10"/>
  <c r="J1134" i="10" s="1"/>
  <c r="K1134" i="10" s="1"/>
  <c r="H1134" i="10"/>
  <c r="G1134" i="10"/>
  <c r="F1134" i="10"/>
  <c r="AM1133" i="10"/>
  <c r="X1133" i="10"/>
  <c r="V1133" i="10"/>
  <c r="U1133" i="10"/>
  <c r="I1133" i="10"/>
  <c r="J1133" i="10" s="1"/>
  <c r="K1133" i="10" s="1"/>
  <c r="H1133" i="10"/>
  <c r="G1133" i="10"/>
  <c r="F1133" i="10"/>
  <c r="AM1132" i="10"/>
  <c r="AL1132" i="10" s="1"/>
  <c r="X1132" i="10"/>
  <c r="V1132" i="10"/>
  <c r="U1132" i="10"/>
  <c r="J1132" i="10"/>
  <c r="K1132" i="10" s="1"/>
  <c r="I1132" i="10"/>
  <c r="H1132" i="10"/>
  <c r="G1132" i="10"/>
  <c r="F1132" i="10"/>
  <c r="AM1131" i="10"/>
  <c r="X1131" i="10"/>
  <c r="V1131" i="10"/>
  <c r="U1131" i="10"/>
  <c r="I1131" i="10"/>
  <c r="J1131" i="10" s="1"/>
  <c r="K1131" i="10" s="1"/>
  <c r="H1131" i="10"/>
  <c r="G1131" i="10"/>
  <c r="F1131" i="10"/>
  <c r="AM1130" i="10"/>
  <c r="AL1130" i="10" s="1"/>
  <c r="AK1130" i="10"/>
  <c r="X1130" i="10"/>
  <c r="V1130" i="10"/>
  <c r="U1130" i="10"/>
  <c r="J1130" i="10"/>
  <c r="K1130" i="10" s="1"/>
  <c r="I1130" i="10"/>
  <c r="H1130" i="10"/>
  <c r="G1130" i="10"/>
  <c r="F1130" i="10"/>
  <c r="AP1129" i="10"/>
  <c r="X1129" i="10"/>
  <c r="V1129" i="10"/>
  <c r="U1129" i="10"/>
  <c r="I1129" i="10" s="1"/>
  <c r="J1129" i="10" s="1"/>
  <c r="K1129" i="10" s="1"/>
  <c r="H1129" i="10"/>
  <c r="G1129" i="10"/>
  <c r="F1129" i="10"/>
  <c r="AP1128" i="10"/>
  <c r="X1128" i="10"/>
  <c r="V1128" i="10"/>
  <c r="U1128" i="10"/>
  <c r="I1128" i="10"/>
  <c r="J1128" i="10" s="1"/>
  <c r="K1128" i="10" s="1"/>
  <c r="H1128" i="10"/>
  <c r="G1128" i="10"/>
  <c r="F1128" i="10"/>
  <c r="AP1127" i="10"/>
  <c r="X1127" i="10"/>
  <c r="V1127" i="10"/>
  <c r="U1127" i="10"/>
  <c r="I1127" i="10"/>
  <c r="J1127" i="10" s="1"/>
  <c r="K1127" i="10" s="1"/>
  <c r="H1127" i="10"/>
  <c r="G1127" i="10"/>
  <c r="F1127" i="10"/>
  <c r="AP1126" i="10"/>
  <c r="X1126" i="10"/>
  <c r="V1126" i="10"/>
  <c r="U1126" i="10"/>
  <c r="J1126" i="10"/>
  <c r="K1126" i="10" s="1"/>
  <c r="I1126" i="10"/>
  <c r="H1126" i="10"/>
  <c r="G1126" i="10"/>
  <c r="F1126" i="10"/>
  <c r="AP1125" i="10"/>
  <c r="X1125" i="10"/>
  <c r="V1125" i="10"/>
  <c r="U1125" i="10"/>
  <c r="I1125" i="10" s="1"/>
  <c r="J1125" i="10" s="1"/>
  <c r="K1125" i="10" s="1"/>
  <c r="H1125" i="10"/>
  <c r="G1125" i="10"/>
  <c r="F1125" i="10"/>
  <c r="AP1124" i="10"/>
  <c r="X1124" i="10"/>
  <c r="V1124" i="10"/>
  <c r="U1124" i="10"/>
  <c r="I1124" i="10"/>
  <c r="J1124" i="10" s="1"/>
  <c r="K1124" i="10" s="1"/>
  <c r="H1124" i="10"/>
  <c r="G1124" i="10"/>
  <c r="F1124" i="10"/>
  <c r="AP1123" i="10"/>
  <c r="X1123" i="10"/>
  <c r="V1123" i="10"/>
  <c r="U1123" i="10"/>
  <c r="K1123" i="10"/>
  <c r="I1123" i="10"/>
  <c r="J1123" i="10" s="1"/>
  <c r="H1123" i="10"/>
  <c r="G1123" i="10"/>
  <c r="F1123" i="10"/>
  <c r="AP1122" i="10"/>
  <c r="X1122" i="10"/>
  <c r="V1122" i="10"/>
  <c r="U1122" i="10"/>
  <c r="I1122" i="10"/>
  <c r="J1122" i="10" s="1"/>
  <c r="K1122" i="10" s="1"/>
  <c r="H1122" i="10"/>
  <c r="G1122" i="10"/>
  <c r="F1122" i="10"/>
  <c r="AP1121" i="10"/>
  <c r="X1121" i="10"/>
  <c r="V1121" i="10"/>
  <c r="U1121" i="10"/>
  <c r="I1121" i="10"/>
  <c r="J1121" i="10" s="1"/>
  <c r="K1121" i="10" s="1"/>
  <c r="H1121" i="10"/>
  <c r="G1121" i="10"/>
  <c r="F1121" i="10"/>
  <c r="AP1120" i="10"/>
  <c r="X1120" i="10"/>
  <c r="V1120" i="10"/>
  <c r="U1120" i="10"/>
  <c r="I1120" i="10"/>
  <c r="J1120" i="10" s="1"/>
  <c r="K1120" i="10" s="1"/>
  <c r="H1120" i="10"/>
  <c r="G1120" i="10"/>
  <c r="F1120" i="10"/>
  <c r="AL1119" i="10"/>
  <c r="V1119" i="10"/>
  <c r="U1119" i="10"/>
  <c r="H1119" i="10"/>
  <c r="G1119" i="10"/>
  <c r="F1119" i="10"/>
  <c r="AL1118" i="10"/>
  <c r="V1118" i="10"/>
  <c r="U1118" i="10"/>
  <c r="I1118" i="10"/>
  <c r="J1118" i="10" s="1"/>
  <c r="K1118" i="10" s="1"/>
  <c r="H1118" i="10"/>
  <c r="G1118" i="10"/>
  <c r="F1118" i="10"/>
  <c r="AL1117" i="10"/>
  <c r="V1117" i="10"/>
  <c r="U1117" i="10"/>
  <c r="I1117" i="10"/>
  <c r="J1117" i="10" s="1"/>
  <c r="K1117" i="10" s="1"/>
  <c r="H1117" i="10"/>
  <c r="G1117" i="10"/>
  <c r="F1117" i="10"/>
  <c r="AR1116" i="10"/>
  <c r="V1116" i="10"/>
  <c r="U1116" i="10"/>
  <c r="I1116" i="10"/>
  <c r="J1116" i="10" s="1"/>
  <c r="K1116" i="10" s="1"/>
  <c r="H1116" i="10"/>
  <c r="G1116" i="10"/>
  <c r="F1116" i="10"/>
  <c r="AR1115" i="10"/>
  <c r="V1115" i="10"/>
  <c r="U1115" i="10"/>
  <c r="J1115" i="10"/>
  <c r="K1115" i="10" s="1"/>
  <c r="H1115" i="10"/>
  <c r="G1115" i="10"/>
  <c r="F1115" i="10"/>
  <c r="I1115" i="10" s="1"/>
  <c r="AR1114" i="10"/>
  <c r="V1114" i="10"/>
  <c r="U1114" i="10"/>
  <c r="I1114" i="10"/>
  <c r="J1114" i="10" s="1"/>
  <c r="K1114" i="10" s="1"/>
  <c r="H1114" i="10"/>
  <c r="G1114" i="10"/>
  <c r="F1114" i="10"/>
  <c r="AR1113" i="10"/>
  <c r="V1113" i="10"/>
  <c r="U1113" i="10"/>
  <c r="J1113" i="10"/>
  <c r="K1113" i="10" s="1"/>
  <c r="H1113" i="10"/>
  <c r="G1113" i="10"/>
  <c r="F1113" i="10"/>
  <c r="I1113" i="10" s="1"/>
  <c r="AR1112" i="10"/>
  <c r="V1112" i="10"/>
  <c r="U1112" i="10"/>
  <c r="I1112" i="10"/>
  <c r="J1112" i="10" s="1"/>
  <c r="K1112" i="10" s="1"/>
  <c r="H1112" i="10"/>
  <c r="G1112" i="10"/>
  <c r="F1112" i="10"/>
  <c r="AR1111" i="10"/>
  <c r="V1111" i="10"/>
  <c r="U1111" i="10"/>
  <c r="H1111" i="10"/>
  <c r="G1111" i="10"/>
  <c r="F1111" i="10"/>
  <c r="AR1110" i="10"/>
  <c r="V1110" i="10"/>
  <c r="U1110" i="10"/>
  <c r="K1110" i="10"/>
  <c r="I1110" i="10"/>
  <c r="J1110" i="10" s="1"/>
  <c r="H1110" i="10"/>
  <c r="G1110" i="10"/>
  <c r="F1110" i="10"/>
  <c r="AR1109" i="10"/>
  <c r="V1109" i="10"/>
  <c r="U1109" i="10"/>
  <c r="I1109" i="10" s="1"/>
  <c r="J1109" i="10" s="1"/>
  <c r="K1109" i="10" s="1"/>
  <c r="H1109" i="10"/>
  <c r="G1109" i="10"/>
  <c r="F1109" i="10"/>
  <c r="AR1108" i="10"/>
  <c r="V1108" i="10"/>
  <c r="U1108" i="10"/>
  <c r="I1108" i="10"/>
  <c r="J1108" i="10" s="1"/>
  <c r="K1108" i="10" s="1"/>
  <c r="H1108" i="10"/>
  <c r="G1108" i="10"/>
  <c r="F1108" i="10"/>
  <c r="AR1107" i="10"/>
  <c r="V1107" i="10"/>
  <c r="U1107" i="10"/>
  <c r="H1107" i="10"/>
  <c r="G1107" i="10"/>
  <c r="F1107" i="10"/>
  <c r="AR1106" i="10"/>
  <c r="V1106" i="10"/>
  <c r="U1106" i="10"/>
  <c r="I1106" i="10"/>
  <c r="J1106" i="10" s="1"/>
  <c r="K1106" i="10" s="1"/>
  <c r="H1106" i="10"/>
  <c r="G1106" i="10"/>
  <c r="F1106" i="10"/>
  <c r="AR1105" i="10"/>
  <c r="V1105" i="10"/>
  <c r="U1105" i="10"/>
  <c r="H1105" i="10"/>
  <c r="G1105" i="10"/>
  <c r="F1105" i="10"/>
  <c r="AR1104" i="10"/>
  <c r="V1104" i="10"/>
  <c r="U1104" i="10"/>
  <c r="K1104" i="10"/>
  <c r="I1104" i="10"/>
  <c r="J1104" i="10" s="1"/>
  <c r="H1104" i="10"/>
  <c r="G1104" i="10"/>
  <c r="F1104" i="10"/>
  <c r="AR1103" i="10"/>
  <c r="V1103" i="10"/>
  <c r="U1103" i="10"/>
  <c r="H1103" i="10"/>
  <c r="G1103" i="10"/>
  <c r="F1103" i="10"/>
  <c r="I1103" i="10" s="1"/>
  <c r="J1103" i="10" s="1"/>
  <c r="K1103" i="10" s="1"/>
  <c r="AR1102" i="10"/>
  <c r="AM1102" i="10"/>
  <c r="V1102" i="10"/>
  <c r="U1102" i="10"/>
  <c r="I1102" i="10" s="1"/>
  <c r="J1102" i="10" s="1"/>
  <c r="K1102" i="10" s="1"/>
  <c r="H1102" i="10"/>
  <c r="G1102" i="10"/>
  <c r="E1102" i="10"/>
  <c r="AR1101" i="10"/>
  <c r="AM1101" i="10"/>
  <c r="V1101" i="10"/>
  <c r="U1101" i="10"/>
  <c r="J1101" i="10"/>
  <c r="K1101" i="10" s="1"/>
  <c r="I1101" i="10"/>
  <c r="E1101" i="10"/>
  <c r="G1101" i="10" s="1"/>
  <c r="AR1100" i="10"/>
  <c r="AM1100" i="10"/>
  <c r="V1100" i="10"/>
  <c r="U1100" i="10"/>
  <c r="I1100" i="10" s="1"/>
  <c r="J1100" i="10"/>
  <c r="K1100" i="10" s="1"/>
  <c r="E1100" i="10"/>
  <c r="G1100" i="10" s="1"/>
  <c r="AR1099" i="10"/>
  <c r="AM1099" i="10"/>
  <c r="V1099" i="10"/>
  <c r="U1099" i="10"/>
  <c r="I1099" i="10" s="1"/>
  <c r="J1099" i="10"/>
  <c r="K1099" i="10" s="1"/>
  <c r="H1099" i="10"/>
  <c r="E1099" i="10"/>
  <c r="G1099" i="10" s="1"/>
  <c r="AM1098" i="10"/>
  <c r="V1098" i="10"/>
  <c r="U1098" i="10"/>
  <c r="I1098" i="10"/>
  <c r="J1098" i="10" s="1"/>
  <c r="K1098" i="10" s="1"/>
  <c r="H1098" i="10"/>
  <c r="E1098" i="10"/>
  <c r="G1098" i="10" s="1"/>
  <c r="AM1097" i="10"/>
  <c r="V1097" i="10"/>
  <c r="U1097" i="10"/>
  <c r="I1097" i="10"/>
  <c r="J1097" i="10" s="1"/>
  <c r="K1097" i="10" s="1"/>
  <c r="H1097" i="10"/>
  <c r="E1097" i="10"/>
  <c r="G1097" i="10" s="1"/>
  <c r="AM1096" i="10"/>
  <c r="V1096" i="10"/>
  <c r="U1096" i="10"/>
  <c r="J1096" i="10"/>
  <c r="K1096" i="10" s="1"/>
  <c r="I1096" i="10"/>
  <c r="H1096" i="10"/>
  <c r="G1096" i="10"/>
  <c r="E1096" i="10"/>
  <c r="AM1095" i="10"/>
  <c r="V1095" i="10"/>
  <c r="U1095" i="10"/>
  <c r="I1095" i="10" s="1"/>
  <c r="J1095" i="10" s="1"/>
  <c r="K1095" i="10" s="1"/>
  <c r="E1095" i="10"/>
  <c r="G1095" i="10" s="1"/>
  <c r="AR1094" i="10"/>
  <c r="AM1094" i="10"/>
  <c r="V1094" i="10"/>
  <c r="U1094" i="10"/>
  <c r="I1094" i="10" s="1"/>
  <c r="J1094" i="10" s="1"/>
  <c r="K1094" i="10" s="1"/>
  <c r="E1094" i="10"/>
  <c r="G1094" i="10" s="1"/>
  <c r="AR1093" i="10"/>
  <c r="AM1093" i="10"/>
  <c r="V1093" i="10"/>
  <c r="U1093" i="10"/>
  <c r="I1093" i="10" s="1"/>
  <c r="J1093" i="10" s="1"/>
  <c r="K1093" i="10" s="1"/>
  <c r="E1093" i="10"/>
  <c r="H1093" i="10" s="1"/>
  <c r="AR1092" i="10"/>
  <c r="AM1092" i="10"/>
  <c r="V1092" i="10"/>
  <c r="U1092" i="10"/>
  <c r="I1092" i="10" s="1"/>
  <c r="J1092" i="10"/>
  <c r="K1092" i="10" s="1"/>
  <c r="E1092" i="10"/>
  <c r="H1092" i="10" s="1"/>
  <c r="AR1091" i="10"/>
  <c r="AM1091" i="10"/>
  <c r="V1091" i="10"/>
  <c r="U1091" i="10"/>
  <c r="I1091" i="10" s="1"/>
  <c r="J1091" i="10" s="1"/>
  <c r="K1091" i="10" s="1"/>
  <c r="H1091" i="10"/>
  <c r="E1091" i="10"/>
  <c r="G1091" i="10" s="1"/>
  <c r="V1090" i="10"/>
  <c r="U1090" i="10"/>
  <c r="H1090" i="10"/>
  <c r="G1090" i="10"/>
  <c r="F1090" i="10"/>
  <c r="V1089" i="10"/>
  <c r="U1089" i="10"/>
  <c r="K1089" i="10"/>
  <c r="H1089" i="10"/>
  <c r="G1089" i="10"/>
  <c r="F1089" i="10"/>
  <c r="I1089" i="10" s="1"/>
  <c r="J1089" i="10" s="1"/>
  <c r="V1088" i="10"/>
  <c r="U1088" i="10"/>
  <c r="H1088" i="10"/>
  <c r="G1088" i="10"/>
  <c r="F1088" i="10"/>
  <c r="I1088" i="10" s="1"/>
  <c r="J1088" i="10" s="1"/>
  <c r="K1088" i="10" s="1"/>
  <c r="V1087" i="10"/>
  <c r="U1087" i="10"/>
  <c r="H1087" i="10"/>
  <c r="G1087" i="10"/>
  <c r="F1087" i="10"/>
  <c r="V1086" i="10"/>
  <c r="U1086" i="10"/>
  <c r="H1086" i="10"/>
  <c r="G1086" i="10"/>
  <c r="F1086" i="10"/>
  <c r="V1085" i="10"/>
  <c r="U1085" i="10"/>
  <c r="K1085" i="10"/>
  <c r="H1085" i="10"/>
  <c r="G1085" i="10"/>
  <c r="F1085" i="10"/>
  <c r="I1085" i="10" s="1"/>
  <c r="J1085" i="10" s="1"/>
  <c r="V1084" i="10"/>
  <c r="U1084" i="10"/>
  <c r="H1084" i="10"/>
  <c r="G1084" i="10"/>
  <c r="F1084" i="10"/>
  <c r="I1084" i="10" s="1"/>
  <c r="J1084" i="10" s="1"/>
  <c r="K1084" i="10" s="1"/>
  <c r="V1083" i="10"/>
  <c r="U1083" i="10"/>
  <c r="H1083" i="10"/>
  <c r="G1083" i="10"/>
  <c r="F1083" i="10"/>
  <c r="V1082" i="10"/>
  <c r="U1082" i="10"/>
  <c r="H1082" i="10"/>
  <c r="G1082" i="10"/>
  <c r="F1082" i="10"/>
  <c r="V1081" i="10"/>
  <c r="U1081" i="10"/>
  <c r="K1081" i="10"/>
  <c r="H1081" i="10"/>
  <c r="G1081" i="10"/>
  <c r="F1081" i="10"/>
  <c r="I1081" i="10" s="1"/>
  <c r="J1081" i="10" s="1"/>
  <c r="V1080" i="10"/>
  <c r="U1080" i="10"/>
  <c r="I1080" i="10" s="1"/>
  <c r="J1080" i="10" s="1"/>
  <c r="K1080" i="10" s="1"/>
  <c r="E1080" i="10"/>
  <c r="G1080" i="10" s="1"/>
  <c r="V1079" i="10"/>
  <c r="U1079" i="10"/>
  <c r="I1079" i="10" s="1"/>
  <c r="J1079" i="10"/>
  <c r="K1079" i="10" s="1"/>
  <c r="E1079" i="10"/>
  <c r="G1079" i="10" s="1"/>
  <c r="V1078" i="10"/>
  <c r="U1078" i="10"/>
  <c r="J1078" i="10"/>
  <c r="K1078" i="10" s="1"/>
  <c r="I1078" i="10"/>
  <c r="E1078" i="10"/>
  <c r="G1078" i="10" s="1"/>
  <c r="V1077" i="10"/>
  <c r="U1077" i="10"/>
  <c r="J1077" i="10"/>
  <c r="K1077" i="10" s="1"/>
  <c r="I1077" i="10"/>
  <c r="H1077" i="10"/>
  <c r="E1077" i="10"/>
  <c r="G1077" i="10" s="1"/>
  <c r="V1076" i="10"/>
  <c r="U1076" i="10"/>
  <c r="I1076" i="10"/>
  <c r="J1076" i="10" s="1"/>
  <c r="K1076" i="10" s="1"/>
  <c r="E1076" i="10"/>
  <c r="G1076" i="10" s="1"/>
  <c r="V1075" i="10"/>
  <c r="U1075" i="10"/>
  <c r="I1075" i="10"/>
  <c r="J1075" i="10" s="1"/>
  <c r="K1075" i="10" s="1"/>
  <c r="E1075" i="10"/>
  <c r="G1075" i="10" s="1"/>
  <c r="V1074" i="10"/>
  <c r="U1074" i="10"/>
  <c r="I1074" i="10"/>
  <c r="J1074" i="10" s="1"/>
  <c r="K1074" i="10" s="1"/>
  <c r="E1074" i="10"/>
  <c r="V1073" i="10"/>
  <c r="U1073" i="10"/>
  <c r="I1073" i="10" s="1"/>
  <c r="J1073" i="10" s="1"/>
  <c r="K1073" i="10" s="1"/>
  <c r="H1073" i="10"/>
  <c r="E1073" i="10"/>
  <c r="G1073" i="10" s="1"/>
  <c r="V1072" i="10"/>
  <c r="U1072" i="10"/>
  <c r="I1072" i="10" s="1"/>
  <c r="J1072" i="10" s="1"/>
  <c r="K1072" i="10"/>
  <c r="E1072" i="10"/>
  <c r="V1071" i="10"/>
  <c r="U1071" i="10"/>
  <c r="I1071" i="10" s="1"/>
  <c r="J1071" i="10" s="1"/>
  <c r="K1071" i="10" s="1"/>
  <c r="E1071" i="10"/>
  <c r="G1071" i="10" s="1"/>
  <c r="V1070" i="10"/>
  <c r="U1070" i="10"/>
  <c r="I1070" i="10"/>
  <c r="J1070" i="10" s="1"/>
  <c r="K1070" i="10" s="1"/>
  <c r="E1070" i="10"/>
  <c r="G1070" i="10" s="1"/>
  <c r="V1069" i="10"/>
  <c r="U1069" i="10"/>
  <c r="I1069" i="10" s="1"/>
  <c r="J1069" i="10" s="1"/>
  <c r="K1069" i="10" s="1"/>
  <c r="H1069" i="10"/>
  <c r="E1069" i="10"/>
  <c r="G1069" i="10" s="1"/>
  <c r="V1068" i="10"/>
  <c r="U1068" i="10"/>
  <c r="I1068" i="10" s="1"/>
  <c r="J1068" i="10" s="1"/>
  <c r="K1068" i="10" s="1"/>
  <c r="H1068" i="10"/>
  <c r="E1068" i="10"/>
  <c r="G1068" i="10" s="1"/>
  <c r="V1067" i="10"/>
  <c r="U1067" i="10"/>
  <c r="I1067" i="10" s="1"/>
  <c r="J1067" i="10" s="1"/>
  <c r="K1067" i="10" s="1"/>
  <c r="H1067" i="10"/>
  <c r="E1067" i="10"/>
  <c r="G1067" i="10" s="1"/>
  <c r="V1066" i="10"/>
  <c r="U1066" i="10"/>
  <c r="I1066" i="10" s="1"/>
  <c r="J1066" i="10" s="1"/>
  <c r="K1066" i="10" s="1"/>
  <c r="H1066" i="10"/>
  <c r="E1066" i="10"/>
  <c r="G1066" i="10" s="1"/>
  <c r="V1065" i="10"/>
  <c r="U1065" i="10"/>
  <c r="I1065" i="10"/>
  <c r="J1065" i="10" s="1"/>
  <c r="K1065" i="10" s="1"/>
  <c r="H1065" i="10"/>
  <c r="E1065" i="10"/>
  <c r="G1065" i="10" s="1"/>
  <c r="V1064" i="10"/>
  <c r="U1064" i="10"/>
  <c r="J1064" i="10"/>
  <c r="K1064" i="10" s="1"/>
  <c r="I1064" i="10"/>
  <c r="H1064" i="10"/>
  <c r="E1064" i="10"/>
  <c r="G1064" i="10" s="1"/>
  <c r="V1063" i="10"/>
  <c r="U1063" i="10"/>
  <c r="I1063" i="10"/>
  <c r="J1063" i="10" s="1"/>
  <c r="K1063" i="10" s="1"/>
  <c r="H1063" i="10"/>
  <c r="E1063" i="10"/>
  <c r="G1063" i="10" s="1"/>
  <c r="V1062" i="10"/>
  <c r="U1062" i="10"/>
  <c r="I1062" i="10" s="1"/>
  <c r="J1062" i="10" s="1"/>
  <c r="K1062" i="10" s="1"/>
  <c r="H1062" i="10"/>
  <c r="E1062" i="10"/>
  <c r="G1062" i="10" s="1"/>
  <c r="V1061" i="10"/>
  <c r="U1061" i="10"/>
  <c r="I1061" i="10" s="1"/>
  <c r="J1061" i="10" s="1"/>
  <c r="K1061" i="10" s="1"/>
  <c r="H1061" i="10"/>
  <c r="E1061" i="10"/>
  <c r="G1061" i="10" s="1"/>
  <c r="V1060" i="10"/>
  <c r="U1060" i="10"/>
  <c r="I1060" i="10" s="1"/>
  <c r="J1060" i="10" s="1"/>
  <c r="K1060" i="10" s="1"/>
  <c r="H1060" i="10"/>
  <c r="E1060" i="10"/>
  <c r="G1060" i="10" s="1"/>
  <c r="V1059" i="10"/>
  <c r="U1059" i="10"/>
  <c r="I1059" i="10" s="1"/>
  <c r="J1059" i="10" s="1"/>
  <c r="K1059" i="10" s="1"/>
  <c r="H1059" i="10"/>
  <c r="E1059" i="10"/>
  <c r="G1059" i="10" s="1"/>
  <c r="V1058" i="10"/>
  <c r="U1058" i="10"/>
  <c r="I1058" i="10" s="1"/>
  <c r="J1058" i="10" s="1"/>
  <c r="K1058" i="10" s="1"/>
  <c r="H1058" i="10"/>
  <c r="E1058" i="10"/>
  <c r="G1058" i="10" s="1"/>
  <c r="V1057" i="10"/>
  <c r="U1057" i="10"/>
  <c r="I1057" i="10"/>
  <c r="J1057" i="10" s="1"/>
  <c r="K1057" i="10" s="1"/>
  <c r="H1057" i="10"/>
  <c r="E1057" i="10"/>
  <c r="G1057" i="10" s="1"/>
  <c r="V1056" i="10"/>
  <c r="U1056" i="10"/>
  <c r="J1056" i="10"/>
  <c r="K1056" i="10" s="1"/>
  <c r="I1056" i="10"/>
  <c r="H1056" i="10"/>
  <c r="E1056" i="10"/>
  <c r="G1056" i="10" s="1"/>
  <c r="V1055" i="10"/>
  <c r="U1055" i="10"/>
  <c r="I1055" i="10"/>
  <c r="J1055" i="10" s="1"/>
  <c r="K1055" i="10" s="1"/>
  <c r="H1055" i="10"/>
  <c r="E1055" i="10"/>
  <c r="G1055" i="10" s="1"/>
  <c r="V1054" i="10"/>
  <c r="U1054" i="10"/>
  <c r="I1054" i="10" s="1"/>
  <c r="J1054" i="10" s="1"/>
  <c r="K1054" i="10" s="1"/>
  <c r="H1054" i="10"/>
  <c r="E1054" i="10"/>
  <c r="G1054" i="10" s="1"/>
  <c r="V1053" i="10"/>
  <c r="U1053" i="10"/>
  <c r="I1053" i="10" s="1"/>
  <c r="J1053" i="10" s="1"/>
  <c r="K1053" i="10" s="1"/>
  <c r="H1053" i="10"/>
  <c r="E1053" i="10"/>
  <c r="G1053" i="10" s="1"/>
  <c r="V1052" i="10"/>
  <c r="U1052" i="10"/>
  <c r="I1052" i="10"/>
  <c r="J1052" i="10" s="1"/>
  <c r="K1052" i="10" s="1"/>
  <c r="H1052" i="10"/>
  <c r="E1052" i="10"/>
  <c r="G1052" i="10" s="1"/>
  <c r="V1051" i="10"/>
  <c r="U1051" i="10"/>
  <c r="I1051" i="10" s="1"/>
  <c r="J1051" i="10" s="1"/>
  <c r="K1051" i="10" s="1"/>
  <c r="H1051" i="10"/>
  <c r="E1051" i="10"/>
  <c r="G1051" i="10" s="1"/>
  <c r="V1050" i="10"/>
  <c r="U1050" i="10"/>
  <c r="I1050" i="10" s="1"/>
  <c r="J1050" i="10" s="1"/>
  <c r="K1050" i="10" s="1"/>
  <c r="H1050" i="10"/>
  <c r="G1050" i="10"/>
  <c r="F1050" i="10"/>
  <c r="V1049" i="10"/>
  <c r="U1049" i="10"/>
  <c r="I1049" i="10" s="1"/>
  <c r="J1049" i="10" s="1"/>
  <c r="K1049" i="10" s="1"/>
  <c r="H1049" i="10"/>
  <c r="G1049" i="10"/>
  <c r="F1049" i="10"/>
  <c r="V1048" i="10"/>
  <c r="U1048" i="10"/>
  <c r="I1048" i="10" s="1"/>
  <c r="J1048" i="10" s="1"/>
  <c r="K1048" i="10" s="1"/>
  <c r="H1048" i="10"/>
  <c r="G1048" i="10"/>
  <c r="F1048" i="10"/>
  <c r="BL1047" i="10"/>
  <c r="V1047" i="10"/>
  <c r="U1047" i="10"/>
  <c r="I1047" i="10" s="1"/>
  <c r="J1047" i="10" s="1"/>
  <c r="K1047" i="10" s="1"/>
  <c r="E1047" i="10"/>
  <c r="BL1046" i="10"/>
  <c r="V1046" i="10"/>
  <c r="U1046" i="10"/>
  <c r="I1046" i="10" s="1"/>
  <c r="J1046" i="10" s="1"/>
  <c r="K1046" i="10" s="1"/>
  <c r="G1046" i="10"/>
  <c r="E1046" i="10"/>
  <c r="H1046" i="10" s="1"/>
  <c r="BL1045" i="10"/>
  <c r="V1045" i="10"/>
  <c r="U1045" i="10"/>
  <c r="I1045" i="10" s="1"/>
  <c r="J1045" i="10" s="1"/>
  <c r="K1045" i="10"/>
  <c r="E1045" i="10"/>
  <c r="G1045" i="10" s="1"/>
  <c r="BL1044" i="10"/>
  <c r="V1044" i="10"/>
  <c r="U1044" i="10"/>
  <c r="I1044" i="10"/>
  <c r="J1044" i="10" s="1"/>
  <c r="K1044" i="10" s="1"/>
  <c r="H1044" i="10"/>
  <c r="E1044" i="10"/>
  <c r="G1044" i="10" s="1"/>
  <c r="BL1043" i="10"/>
  <c r="V1043" i="10"/>
  <c r="U1043" i="10"/>
  <c r="I1043" i="10"/>
  <c r="J1043" i="10" s="1"/>
  <c r="K1043" i="10" s="1"/>
  <c r="H1043" i="10"/>
  <c r="E1043" i="10"/>
  <c r="G1043" i="10" s="1"/>
  <c r="BL1042" i="10"/>
  <c r="V1042" i="10"/>
  <c r="U1042" i="10"/>
  <c r="I1042" i="10"/>
  <c r="J1042" i="10" s="1"/>
  <c r="K1042" i="10" s="1"/>
  <c r="E1042" i="10"/>
  <c r="G1042" i="10" s="1"/>
  <c r="BL1041" i="10"/>
  <c r="V1041" i="10"/>
  <c r="U1041" i="10"/>
  <c r="J1041" i="10"/>
  <c r="K1041" i="10" s="1"/>
  <c r="I1041" i="10"/>
  <c r="H1041" i="10"/>
  <c r="G1041" i="10"/>
  <c r="E1041" i="10"/>
  <c r="BL1040" i="10"/>
  <c r="V1040" i="10"/>
  <c r="U1040" i="10"/>
  <c r="I1040" i="10" s="1"/>
  <c r="J1040" i="10" s="1"/>
  <c r="K1040" i="10" s="1"/>
  <c r="H1040" i="10"/>
  <c r="E1040" i="10"/>
  <c r="G1040" i="10" s="1"/>
  <c r="BL1039" i="10"/>
  <c r="V1039" i="10"/>
  <c r="U1039" i="10"/>
  <c r="I1039" i="10" s="1"/>
  <c r="J1039" i="10" s="1"/>
  <c r="K1039" i="10" s="1"/>
  <c r="E1039" i="10"/>
  <c r="BL1038" i="10"/>
  <c r="V1038" i="10"/>
  <c r="U1038" i="10"/>
  <c r="I1038" i="10" s="1"/>
  <c r="J1038" i="10"/>
  <c r="K1038" i="10" s="1"/>
  <c r="E1038" i="10"/>
  <c r="H1038" i="10" s="1"/>
  <c r="BL1037" i="10"/>
  <c r="V1037" i="10"/>
  <c r="U1037" i="10"/>
  <c r="I1037" i="10" s="1"/>
  <c r="J1037" i="10" s="1"/>
  <c r="K1037" i="10" s="1"/>
  <c r="H1037" i="10"/>
  <c r="G1037" i="10"/>
  <c r="E1037" i="10"/>
  <c r="BL1036" i="10"/>
  <c r="V1036" i="10"/>
  <c r="U1036" i="10"/>
  <c r="I1036" i="10"/>
  <c r="J1036" i="10" s="1"/>
  <c r="K1036" i="10" s="1"/>
  <c r="E1036" i="10"/>
  <c r="H1036" i="10" s="1"/>
  <c r="BL1035" i="10"/>
  <c r="V1035" i="10"/>
  <c r="U1035" i="10"/>
  <c r="I1035" i="10"/>
  <c r="J1035" i="10" s="1"/>
  <c r="K1035" i="10" s="1"/>
  <c r="E1035" i="10"/>
  <c r="H1035" i="10" s="1"/>
  <c r="BL1034" i="10"/>
  <c r="V1034" i="10"/>
  <c r="U1034" i="10"/>
  <c r="J1034" i="10"/>
  <c r="K1034" i="10" s="1"/>
  <c r="I1034" i="10"/>
  <c r="H1034" i="10"/>
  <c r="G1034" i="10"/>
  <c r="E1034" i="10"/>
  <c r="BL1033" i="10"/>
  <c r="V1033" i="10"/>
  <c r="U1033" i="10"/>
  <c r="I1033" i="10"/>
  <c r="J1033" i="10" s="1"/>
  <c r="K1033" i="10" s="1"/>
  <c r="H1033" i="10"/>
  <c r="G1033" i="10"/>
  <c r="E1033" i="10"/>
  <c r="BL1032" i="10"/>
  <c r="V1032" i="10"/>
  <c r="U1032" i="10"/>
  <c r="I1032" i="10"/>
  <c r="J1032" i="10" s="1"/>
  <c r="K1032" i="10" s="1"/>
  <c r="H1032" i="10"/>
  <c r="E1032" i="10"/>
  <c r="G1032" i="10" s="1"/>
  <c r="BL1031" i="10"/>
  <c r="V1031" i="10"/>
  <c r="U1031" i="10"/>
  <c r="I1031" i="10"/>
  <c r="J1031" i="10" s="1"/>
  <c r="K1031" i="10" s="1"/>
  <c r="E1031" i="10"/>
  <c r="BL1030" i="10"/>
  <c r="V1030" i="10"/>
  <c r="U1030" i="10"/>
  <c r="I1030" i="10" s="1"/>
  <c r="J1030" i="10" s="1"/>
  <c r="K1030" i="10" s="1"/>
  <c r="E1030" i="10"/>
  <c r="H1030" i="10" s="1"/>
  <c r="BL1029" i="10"/>
  <c r="V1029" i="10"/>
  <c r="U1029" i="10"/>
  <c r="I1029" i="10" s="1"/>
  <c r="J1029" i="10" s="1"/>
  <c r="K1029" i="10" s="1"/>
  <c r="E1029" i="10"/>
  <c r="H1029" i="10" s="1"/>
  <c r="BL1028" i="10"/>
  <c r="V1028" i="10"/>
  <c r="U1028" i="10"/>
  <c r="I1028" i="10"/>
  <c r="J1028" i="10" s="1"/>
  <c r="K1028" i="10" s="1"/>
  <c r="H1028" i="10"/>
  <c r="G1028" i="10"/>
  <c r="E1028" i="10"/>
  <c r="BL1027" i="10"/>
  <c r="V1027" i="10"/>
  <c r="U1027" i="10"/>
  <c r="I1027" i="10"/>
  <c r="J1027" i="10" s="1"/>
  <c r="K1027" i="10" s="1"/>
  <c r="H1027" i="10"/>
  <c r="G1027" i="10"/>
  <c r="E1027" i="10"/>
  <c r="BL1026" i="10"/>
  <c r="V1026" i="10"/>
  <c r="U1026" i="10"/>
  <c r="J1026" i="10"/>
  <c r="K1026" i="10" s="1"/>
  <c r="I1026" i="10"/>
  <c r="E1026" i="10"/>
  <c r="H1026" i="10" s="1"/>
  <c r="BL1025" i="10"/>
  <c r="V1025" i="10"/>
  <c r="U1025" i="10"/>
  <c r="K1025" i="10"/>
  <c r="J1025" i="10"/>
  <c r="I1025" i="10"/>
  <c r="H1025" i="10"/>
  <c r="G1025" i="10"/>
  <c r="E1025" i="10"/>
  <c r="BL1024" i="10"/>
  <c r="V1024" i="10"/>
  <c r="U1024" i="10"/>
  <c r="I1024" i="10" s="1"/>
  <c r="J1024" i="10" s="1"/>
  <c r="K1024" i="10" s="1"/>
  <c r="H1024" i="10"/>
  <c r="E1024" i="10"/>
  <c r="G1024" i="10" s="1"/>
  <c r="BL1023" i="10"/>
  <c r="AR1023" i="10"/>
  <c r="V1023" i="10"/>
  <c r="U1023" i="10"/>
  <c r="I1023" i="10" s="1"/>
  <c r="J1023" i="10" s="1"/>
  <c r="K1023" i="10" s="1"/>
  <c r="E1023" i="10"/>
  <c r="H1023" i="10" s="1"/>
  <c r="BL1022" i="10"/>
  <c r="AR1022" i="10"/>
  <c r="V1022" i="10"/>
  <c r="U1022" i="10"/>
  <c r="I1022" i="10" s="1"/>
  <c r="J1022" i="10" s="1"/>
  <c r="K1022" i="10" s="1"/>
  <c r="E1022" i="10"/>
  <c r="H1022" i="10" s="1"/>
  <c r="BL1021" i="10"/>
  <c r="AR1021" i="10"/>
  <c r="V1021" i="10"/>
  <c r="U1021" i="10"/>
  <c r="I1021" i="10"/>
  <c r="J1021" i="10" s="1"/>
  <c r="K1021" i="10" s="1"/>
  <c r="H1021" i="10"/>
  <c r="E1021" i="10"/>
  <c r="G1021" i="10" s="1"/>
  <c r="BL1020" i="10"/>
  <c r="AR1020" i="10"/>
  <c r="V1020" i="10"/>
  <c r="U1020" i="10"/>
  <c r="J1020" i="10"/>
  <c r="K1020" i="10" s="1"/>
  <c r="I1020" i="10"/>
  <c r="H1020" i="10"/>
  <c r="E1020" i="10"/>
  <c r="G1020" i="10" s="1"/>
  <c r="BL1019" i="10"/>
  <c r="AR1019" i="10"/>
  <c r="V1019" i="10"/>
  <c r="U1019" i="10"/>
  <c r="I1019" i="10" s="1"/>
  <c r="J1019" i="10" s="1"/>
  <c r="K1019" i="10" s="1"/>
  <c r="E1019" i="10"/>
  <c r="H1019" i="10" s="1"/>
  <c r="BL1018" i="10"/>
  <c r="AR1018" i="10"/>
  <c r="V1018" i="10"/>
  <c r="U1018" i="10"/>
  <c r="I1018" i="10"/>
  <c r="J1018" i="10" s="1"/>
  <c r="K1018" i="10" s="1"/>
  <c r="E1018" i="10"/>
  <c r="G1018" i="10" s="1"/>
  <c r="BL1017" i="10"/>
  <c r="AR1017" i="10"/>
  <c r="V1017" i="10"/>
  <c r="U1017" i="10"/>
  <c r="I1017" i="10"/>
  <c r="J1017" i="10" s="1"/>
  <c r="K1017" i="10" s="1"/>
  <c r="H1017" i="10"/>
  <c r="G1017" i="10"/>
  <c r="E1017" i="10"/>
  <c r="BL1016" i="10"/>
  <c r="AR1016" i="10"/>
  <c r="V1016" i="10"/>
  <c r="U1016" i="10"/>
  <c r="J1016" i="10"/>
  <c r="K1016" i="10" s="1"/>
  <c r="I1016" i="10"/>
  <c r="H1016" i="10"/>
  <c r="E1016" i="10"/>
  <c r="G1016" i="10" s="1"/>
  <c r="BL1015" i="10"/>
  <c r="AR1015" i="10"/>
  <c r="V1015" i="10"/>
  <c r="U1015" i="10"/>
  <c r="I1015" i="10" s="1"/>
  <c r="K1015" i="10"/>
  <c r="J1015" i="10"/>
  <c r="G1015" i="10"/>
  <c r="E1015" i="10"/>
  <c r="H1015" i="10" s="1"/>
  <c r="BL1014" i="10"/>
  <c r="AR1014" i="10"/>
  <c r="V1014" i="10"/>
  <c r="U1014" i="10"/>
  <c r="I1014" i="10"/>
  <c r="J1014" i="10" s="1"/>
  <c r="K1014" i="10" s="1"/>
  <c r="H1014" i="10"/>
  <c r="G1014" i="10"/>
  <c r="E1014" i="10"/>
  <c r="BL1013" i="10"/>
  <c r="AR1013" i="10"/>
  <c r="V1013" i="10"/>
  <c r="U1013" i="10"/>
  <c r="K1013" i="10"/>
  <c r="J1013" i="10"/>
  <c r="I1013" i="10"/>
  <c r="E1013" i="10"/>
  <c r="H1013" i="10" s="1"/>
  <c r="BL1012" i="10"/>
  <c r="AR1012" i="10"/>
  <c r="V1012" i="10"/>
  <c r="U1012" i="10"/>
  <c r="I1012" i="10" s="1"/>
  <c r="J1012" i="10" s="1"/>
  <c r="K1012" i="10" s="1"/>
  <c r="H1012" i="10"/>
  <c r="G1012" i="10"/>
  <c r="E1012" i="10"/>
  <c r="AR1011" i="10"/>
  <c r="V1011" i="10"/>
  <c r="U1011" i="10"/>
  <c r="I1011" i="10"/>
  <c r="J1011" i="10" s="1"/>
  <c r="K1011" i="10" s="1"/>
  <c r="H1011" i="10"/>
  <c r="G1011" i="10"/>
  <c r="F1011" i="10"/>
  <c r="AR1010" i="10"/>
  <c r="V1010" i="10"/>
  <c r="U1010" i="10"/>
  <c r="J1010" i="10"/>
  <c r="K1010" i="10" s="1"/>
  <c r="H1010" i="10"/>
  <c r="G1010" i="10"/>
  <c r="F1010" i="10"/>
  <c r="I1010" i="10" s="1"/>
  <c r="AR1009" i="10"/>
  <c r="V1009" i="10"/>
  <c r="U1009" i="10"/>
  <c r="H1009" i="10"/>
  <c r="G1009" i="10"/>
  <c r="F1009" i="10"/>
  <c r="I1009" i="10" s="1"/>
  <c r="J1009" i="10" s="1"/>
  <c r="K1009" i="10" s="1"/>
  <c r="AR1008" i="10"/>
  <c r="V1008" i="10"/>
  <c r="U1008" i="10"/>
  <c r="H1008" i="10"/>
  <c r="G1008" i="10"/>
  <c r="F1008" i="10"/>
  <c r="I1008" i="10" s="1"/>
  <c r="J1008" i="10" s="1"/>
  <c r="K1008" i="10" s="1"/>
  <c r="AR1007" i="10"/>
  <c r="V1007" i="10"/>
  <c r="U1007" i="10"/>
  <c r="H1007" i="10"/>
  <c r="G1007" i="10"/>
  <c r="F1007" i="10"/>
  <c r="I1007" i="10" s="1"/>
  <c r="J1007" i="10" s="1"/>
  <c r="K1007" i="10" s="1"/>
  <c r="AR1006" i="10"/>
  <c r="V1006" i="10"/>
  <c r="U1006" i="10"/>
  <c r="H1006" i="10"/>
  <c r="G1006" i="10"/>
  <c r="F1006" i="10"/>
  <c r="I1006" i="10" s="1"/>
  <c r="J1006" i="10" s="1"/>
  <c r="K1006" i="10" s="1"/>
  <c r="AR1005" i="10"/>
  <c r="V1005" i="10"/>
  <c r="U1005" i="10"/>
  <c r="I1005" i="10"/>
  <c r="J1005" i="10" s="1"/>
  <c r="K1005" i="10" s="1"/>
  <c r="H1005" i="10"/>
  <c r="G1005" i="10"/>
  <c r="F1005" i="10"/>
  <c r="AR1004" i="10"/>
  <c r="V1004" i="10"/>
  <c r="U1004" i="10"/>
  <c r="J1004" i="10"/>
  <c r="K1004" i="10" s="1"/>
  <c r="I1004" i="10"/>
  <c r="H1004" i="10"/>
  <c r="G1004" i="10"/>
  <c r="F1004" i="10"/>
  <c r="AR1003" i="10"/>
  <c r="V1003" i="10"/>
  <c r="U1003" i="10"/>
  <c r="H1003" i="10"/>
  <c r="G1003" i="10"/>
  <c r="F1003" i="10"/>
  <c r="I1003" i="10" s="1"/>
  <c r="J1003" i="10" s="1"/>
  <c r="K1003" i="10" s="1"/>
  <c r="AR1002" i="10"/>
  <c r="V1002" i="10"/>
  <c r="U1002" i="10"/>
  <c r="H1002" i="10"/>
  <c r="G1002" i="10"/>
  <c r="F1002" i="10"/>
  <c r="AR1001" i="10"/>
  <c r="V1001" i="10"/>
  <c r="U1001" i="10"/>
  <c r="H1001" i="10"/>
  <c r="G1001" i="10"/>
  <c r="F1001" i="10"/>
  <c r="AR1000" i="10"/>
  <c r="V1000" i="10"/>
  <c r="U1000" i="10"/>
  <c r="H1000" i="10"/>
  <c r="G1000" i="10"/>
  <c r="F1000" i="10"/>
  <c r="I1000" i="10" s="1"/>
  <c r="J1000" i="10" s="1"/>
  <c r="K1000" i="10" s="1"/>
  <c r="AR999" i="10"/>
  <c r="V999" i="10"/>
  <c r="U999" i="10"/>
  <c r="H999" i="10"/>
  <c r="G999" i="10"/>
  <c r="F999" i="10"/>
  <c r="I999" i="10" s="1"/>
  <c r="J999" i="10" s="1"/>
  <c r="K999" i="10" s="1"/>
  <c r="AR998" i="10"/>
  <c r="V998" i="10"/>
  <c r="U998" i="10"/>
  <c r="H998" i="10"/>
  <c r="G998" i="10"/>
  <c r="F998" i="10"/>
  <c r="I998" i="10" s="1"/>
  <c r="J998" i="10" s="1"/>
  <c r="K998" i="10" s="1"/>
  <c r="AR997" i="10"/>
  <c r="V997" i="10"/>
  <c r="U997" i="10"/>
  <c r="I997" i="10" s="1"/>
  <c r="J997" i="10" s="1"/>
  <c r="K997" i="10" s="1"/>
  <c r="H997" i="10"/>
  <c r="G997" i="10"/>
  <c r="F997" i="10"/>
  <c r="AX996" i="10"/>
  <c r="AR996" i="10"/>
  <c r="X996" i="10"/>
  <c r="V996" i="10"/>
  <c r="U996" i="10"/>
  <c r="I996" i="10" s="1"/>
  <c r="J996" i="10" s="1"/>
  <c r="K996" i="10" s="1"/>
  <c r="H996" i="10"/>
  <c r="G996" i="10"/>
  <c r="F996" i="10"/>
  <c r="AX995" i="10"/>
  <c r="AR995" i="10"/>
  <c r="X995" i="10"/>
  <c r="V995" i="10"/>
  <c r="U995" i="10"/>
  <c r="H995" i="10"/>
  <c r="G995" i="10"/>
  <c r="F995" i="10"/>
  <c r="I995" i="10" s="1"/>
  <c r="J995" i="10" s="1"/>
  <c r="K995" i="10" s="1"/>
  <c r="AR994" i="10"/>
  <c r="X994" i="10"/>
  <c r="V994" i="10"/>
  <c r="U994" i="10"/>
  <c r="I994" i="10" s="1"/>
  <c r="J994" i="10" s="1"/>
  <c r="K994" i="10" s="1"/>
  <c r="H994" i="10"/>
  <c r="G994" i="10"/>
  <c r="F994" i="10"/>
  <c r="AR993" i="10"/>
  <c r="X993" i="10"/>
  <c r="V993" i="10"/>
  <c r="U993" i="10"/>
  <c r="H993" i="10"/>
  <c r="G993" i="10"/>
  <c r="F993" i="10"/>
  <c r="I993" i="10" s="1"/>
  <c r="J993" i="10" s="1"/>
  <c r="K993" i="10" s="1"/>
  <c r="AX992" i="10"/>
  <c r="X992" i="10"/>
  <c r="V992" i="10"/>
  <c r="U992" i="10"/>
  <c r="I992" i="10" s="1"/>
  <c r="J992" i="10" s="1"/>
  <c r="K992" i="10" s="1"/>
  <c r="H992" i="10"/>
  <c r="G992" i="10"/>
  <c r="F992" i="10"/>
  <c r="AX991" i="10"/>
  <c r="X991" i="10"/>
  <c r="V991" i="10"/>
  <c r="U991" i="10"/>
  <c r="H991" i="10"/>
  <c r="G991" i="10"/>
  <c r="F991" i="10"/>
  <c r="I991" i="10" s="1"/>
  <c r="J991" i="10" s="1"/>
  <c r="K991" i="10" s="1"/>
  <c r="AX990" i="10"/>
  <c r="AR990" i="10"/>
  <c r="X990" i="10"/>
  <c r="V990" i="10"/>
  <c r="U990" i="10"/>
  <c r="J990" i="10"/>
  <c r="K990" i="10" s="1"/>
  <c r="I990" i="10"/>
  <c r="H990" i="10"/>
  <c r="G990" i="10"/>
  <c r="F990" i="10"/>
  <c r="AX989" i="10"/>
  <c r="AR989" i="10"/>
  <c r="X989" i="10"/>
  <c r="V989" i="10"/>
  <c r="U989" i="10"/>
  <c r="I989" i="10" s="1"/>
  <c r="J989" i="10" s="1"/>
  <c r="K989" i="10" s="1"/>
  <c r="H989" i="10"/>
  <c r="G989" i="10"/>
  <c r="F989" i="10"/>
  <c r="AR988" i="10"/>
  <c r="X988" i="10"/>
  <c r="V988" i="10"/>
  <c r="U988" i="10"/>
  <c r="H988" i="10"/>
  <c r="G988" i="10"/>
  <c r="F988" i="10"/>
  <c r="I988" i="10" s="1"/>
  <c r="J988" i="10" s="1"/>
  <c r="K988" i="10" s="1"/>
  <c r="AR987" i="10"/>
  <c r="X987" i="10"/>
  <c r="V987" i="10"/>
  <c r="U987" i="10"/>
  <c r="I987" i="10"/>
  <c r="J987" i="10" s="1"/>
  <c r="K987" i="10" s="1"/>
  <c r="H987" i="10"/>
  <c r="G987" i="10"/>
  <c r="F987" i="10"/>
  <c r="AX986" i="10"/>
  <c r="X986" i="10"/>
  <c r="V986" i="10"/>
  <c r="U986" i="10"/>
  <c r="H986" i="10"/>
  <c r="G986" i="10"/>
  <c r="F986" i="10"/>
  <c r="I986" i="10" s="1"/>
  <c r="J986" i="10" s="1"/>
  <c r="K986" i="10" s="1"/>
  <c r="AX985" i="10"/>
  <c r="X985" i="10"/>
  <c r="V985" i="10"/>
  <c r="U985" i="10"/>
  <c r="K985" i="10"/>
  <c r="J985" i="10"/>
  <c r="I985" i="10"/>
  <c r="H985" i="10"/>
  <c r="G985" i="10"/>
  <c r="F985" i="10"/>
  <c r="AX984" i="10"/>
  <c r="AR984" i="10"/>
  <c r="X984" i="10"/>
  <c r="V984" i="10"/>
  <c r="U984" i="10"/>
  <c r="H984" i="10"/>
  <c r="G984" i="10"/>
  <c r="F984" i="10"/>
  <c r="I984" i="10" s="1"/>
  <c r="J984" i="10" s="1"/>
  <c r="K984" i="10" s="1"/>
  <c r="AX983" i="10"/>
  <c r="AR983" i="10"/>
  <c r="X983" i="10"/>
  <c r="V983" i="10"/>
  <c r="U983" i="10"/>
  <c r="H983" i="10"/>
  <c r="G983" i="10"/>
  <c r="F983" i="10"/>
  <c r="I983" i="10" s="1"/>
  <c r="J983" i="10" s="1"/>
  <c r="K983" i="10" s="1"/>
  <c r="AX982" i="10"/>
  <c r="AR982" i="10"/>
  <c r="X982" i="10"/>
  <c r="V982" i="10"/>
  <c r="U982" i="10"/>
  <c r="H982" i="10"/>
  <c r="G982" i="10"/>
  <c r="F982" i="10"/>
  <c r="I982" i="10" s="1"/>
  <c r="J982" i="10" s="1"/>
  <c r="K982" i="10" s="1"/>
  <c r="AX981" i="10"/>
  <c r="AR981" i="10"/>
  <c r="X981" i="10"/>
  <c r="V981" i="10"/>
  <c r="U981" i="10"/>
  <c r="I981" i="10"/>
  <c r="J981" i="10" s="1"/>
  <c r="K981" i="10" s="1"/>
  <c r="H981" i="10"/>
  <c r="G981" i="10"/>
  <c r="F981" i="10"/>
  <c r="AX980" i="10"/>
  <c r="AR980" i="10"/>
  <c r="X980" i="10"/>
  <c r="V980" i="10"/>
  <c r="U980" i="10"/>
  <c r="I980" i="10" s="1"/>
  <c r="J980" i="10" s="1"/>
  <c r="K980" i="10" s="1"/>
  <c r="H980" i="10"/>
  <c r="G980" i="10"/>
  <c r="F980" i="10"/>
  <c r="AX979" i="10"/>
  <c r="AR979" i="10"/>
  <c r="X979" i="10"/>
  <c r="V979" i="10"/>
  <c r="U979" i="10"/>
  <c r="H979" i="10"/>
  <c r="G979" i="10"/>
  <c r="F979" i="10"/>
  <c r="I979" i="10" s="1"/>
  <c r="J979" i="10" s="1"/>
  <c r="K979" i="10" s="1"/>
  <c r="AX978" i="10"/>
  <c r="AR978" i="10"/>
  <c r="X978" i="10"/>
  <c r="V978" i="10"/>
  <c r="U978" i="10"/>
  <c r="H978" i="10"/>
  <c r="G978" i="10"/>
  <c r="F978" i="10"/>
  <c r="I978" i="10" s="1"/>
  <c r="J978" i="10" s="1"/>
  <c r="K978" i="10" s="1"/>
  <c r="AX977" i="10"/>
  <c r="AR977" i="10"/>
  <c r="X977" i="10"/>
  <c r="V977" i="10"/>
  <c r="U977" i="10"/>
  <c r="K977" i="10"/>
  <c r="J977" i="10"/>
  <c r="I977" i="10"/>
  <c r="H977" i="10"/>
  <c r="G977" i="10"/>
  <c r="F977" i="10"/>
  <c r="AT976" i="10"/>
  <c r="AK976" i="10"/>
  <c r="X976" i="10"/>
  <c r="V976" i="10"/>
  <c r="U976" i="10"/>
  <c r="H976" i="10"/>
  <c r="G976" i="10"/>
  <c r="F976" i="10"/>
  <c r="I976" i="10" s="1"/>
  <c r="J976" i="10" s="1"/>
  <c r="K976" i="10" s="1"/>
  <c r="AT975" i="10"/>
  <c r="AK975" i="10"/>
  <c r="X975" i="10"/>
  <c r="V975" i="10"/>
  <c r="U975" i="10"/>
  <c r="H975" i="10"/>
  <c r="G975" i="10"/>
  <c r="F975" i="10"/>
  <c r="I975" i="10" s="1"/>
  <c r="J975" i="10" s="1"/>
  <c r="K975" i="10" s="1"/>
  <c r="AT974" i="10"/>
  <c r="AK974" i="10"/>
  <c r="X974" i="10"/>
  <c r="V974" i="10"/>
  <c r="U974" i="10"/>
  <c r="H974" i="10"/>
  <c r="G974" i="10"/>
  <c r="F974" i="10"/>
  <c r="I974" i="10" s="1"/>
  <c r="J974" i="10" s="1"/>
  <c r="K974" i="10" s="1"/>
  <c r="AT973" i="10"/>
  <c r="AK973" i="10"/>
  <c r="X973" i="10"/>
  <c r="V973" i="10"/>
  <c r="U973" i="10"/>
  <c r="I973" i="10"/>
  <c r="J973" i="10" s="1"/>
  <c r="K973" i="10" s="1"/>
  <c r="H973" i="10"/>
  <c r="G973" i="10"/>
  <c r="F973" i="10"/>
  <c r="AT972" i="10"/>
  <c r="AK972" i="10"/>
  <c r="X972" i="10"/>
  <c r="V972" i="10"/>
  <c r="U972" i="10"/>
  <c r="I972" i="10" s="1"/>
  <c r="J972" i="10" s="1"/>
  <c r="K972" i="10" s="1"/>
  <c r="H972" i="10"/>
  <c r="G972" i="10"/>
  <c r="F972" i="10"/>
  <c r="AT971" i="10"/>
  <c r="AK971" i="10"/>
  <c r="X971" i="10"/>
  <c r="V971" i="10"/>
  <c r="U971" i="10"/>
  <c r="H971" i="10"/>
  <c r="G971" i="10"/>
  <c r="F971" i="10"/>
  <c r="I971" i="10" s="1"/>
  <c r="J971" i="10" s="1"/>
  <c r="K971" i="10" s="1"/>
  <c r="AT970" i="10"/>
  <c r="AK970" i="10"/>
  <c r="X970" i="10"/>
  <c r="V970" i="10"/>
  <c r="U970" i="10"/>
  <c r="H970" i="10"/>
  <c r="G970" i="10"/>
  <c r="F970" i="10"/>
  <c r="I970" i="10" s="1"/>
  <c r="J970" i="10" s="1"/>
  <c r="K970" i="10" s="1"/>
  <c r="AT969" i="10"/>
  <c r="AR969" i="10"/>
  <c r="X969" i="10"/>
  <c r="V969" i="10"/>
  <c r="U969" i="10"/>
  <c r="K969" i="10"/>
  <c r="J969" i="10"/>
  <c r="I969" i="10"/>
  <c r="H969" i="10"/>
  <c r="G969" i="10"/>
  <c r="F969" i="10"/>
  <c r="AT968" i="10"/>
  <c r="AR968" i="10"/>
  <c r="X968" i="10"/>
  <c r="V968" i="10"/>
  <c r="U968" i="10"/>
  <c r="H968" i="10"/>
  <c r="G968" i="10"/>
  <c r="F968" i="10"/>
  <c r="I968" i="10" s="1"/>
  <c r="J968" i="10" s="1"/>
  <c r="K968" i="10" s="1"/>
  <c r="AT967" i="10"/>
  <c r="AR967" i="10"/>
  <c r="X967" i="10"/>
  <c r="V967" i="10"/>
  <c r="U967" i="10"/>
  <c r="H967" i="10"/>
  <c r="G967" i="10"/>
  <c r="F967" i="10"/>
  <c r="I967" i="10" s="1"/>
  <c r="J967" i="10" s="1"/>
  <c r="K967" i="10" s="1"/>
  <c r="AT966" i="10"/>
  <c r="AR966" i="10"/>
  <c r="X966" i="10"/>
  <c r="V966" i="10"/>
  <c r="U966" i="10"/>
  <c r="H966" i="10"/>
  <c r="G966" i="10"/>
  <c r="F966" i="10"/>
  <c r="I966" i="10" s="1"/>
  <c r="J966" i="10" s="1"/>
  <c r="K966" i="10" s="1"/>
  <c r="AT965" i="10"/>
  <c r="AR965" i="10"/>
  <c r="X965" i="10"/>
  <c r="V965" i="10"/>
  <c r="U965" i="10"/>
  <c r="I965" i="10"/>
  <c r="J965" i="10" s="1"/>
  <c r="K965" i="10" s="1"/>
  <c r="H965" i="10"/>
  <c r="G965" i="10"/>
  <c r="F965" i="10"/>
  <c r="AT964" i="10"/>
  <c r="AR964" i="10"/>
  <c r="X964" i="10"/>
  <c r="V964" i="10"/>
  <c r="U964" i="10"/>
  <c r="I964" i="10" s="1"/>
  <c r="J964" i="10" s="1"/>
  <c r="K964" i="10" s="1"/>
  <c r="H964" i="10"/>
  <c r="G964" i="10"/>
  <c r="F964" i="10"/>
  <c r="AT963" i="10"/>
  <c r="AR963" i="10"/>
  <c r="X963" i="10"/>
  <c r="V963" i="10"/>
  <c r="U963" i="10"/>
  <c r="H963" i="10"/>
  <c r="G963" i="10"/>
  <c r="F963" i="10"/>
  <c r="I963" i="10" s="1"/>
  <c r="J963" i="10" s="1"/>
  <c r="K963" i="10" s="1"/>
  <c r="AT962" i="10"/>
  <c r="AR962" i="10"/>
  <c r="X962" i="10"/>
  <c r="V962" i="10"/>
  <c r="U962" i="10"/>
  <c r="H962" i="10"/>
  <c r="G962" i="10"/>
  <c r="F962" i="10"/>
  <c r="I962" i="10" s="1"/>
  <c r="J962" i="10" s="1"/>
  <c r="K962" i="10" s="1"/>
  <c r="AR961" i="10"/>
  <c r="X961" i="10"/>
  <c r="V961" i="10"/>
  <c r="U961" i="10"/>
  <c r="I961" i="10" s="1"/>
  <c r="J961" i="10" s="1"/>
  <c r="K961" i="10" s="1"/>
  <c r="H961" i="10"/>
  <c r="G961" i="10"/>
  <c r="F961" i="10"/>
  <c r="AR960" i="10"/>
  <c r="X960" i="10"/>
  <c r="V960" i="10"/>
  <c r="U960" i="10"/>
  <c r="H960" i="10"/>
  <c r="G960" i="10"/>
  <c r="F960" i="10"/>
  <c r="I960" i="10" s="1"/>
  <c r="J960" i="10" s="1"/>
  <c r="K960" i="10" s="1"/>
  <c r="AR959" i="10"/>
  <c r="AO959" i="10"/>
  <c r="X959" i="10"/>
  <c r="V959" i="10"/>
  <c r="U959" i="10"/>
  <c r="I959" i="10"/>
  <c r="J959" i="10" s="1"/>
  <c r="K959" i="10" s="1"/>
  <c r="H959" i="10"/>
  <c r="G959" i="10"/>
  <c r="F959" i="10"/>
  <c r="AR958" i="10"/>
  <c r="X958" i="10"/>
  <c r="V958" i="10"/>
  <c r="U958" i="10"/>
  <c r="H958" i="10"/>
  <c r="G958" i="10"/>
  <c r="F958" i="10"/>
  <c r="I958" i="10" s="1"/>
  <c r="J958" i="10" s="1"/>
  <c r="K958" i="10" s="1"/>
  <c r="AR957" i="10"/>
  <c r="X957" i="10"/>
  <c r="V957" i="10"/>
  <c r="U957" i="10"/>
  <c r="I957" i="10"/>
  <c r="J957" i="10" s="1"/>
  <c r="K957" i="10" s="1"/>
  <c r="H957" i="10"/>
  <c r="G957" i="10"/>
  <c r="F957" i="10"/>
  <c r="AR956" i="10"/>
  <c r="AO956" i="10"/>
  <c r="X956" i="10"/>
  <c r="V956" i="10"/>
  <c r="U956" i="10"/>
  <c r="H956" i="10"/>
  <c r="G956" i="10"/>
  <c r="F956" i="10"/>
  <c r="I956" i="10" s="1"/>
  <c r="J956" i="10" s="1"/>
  <c r="K956" i="10" s="1"/>
  <c r="AR955" i="10"/>
  <c r="X955" i="10"/>
  <c r="V955" i="10"/>
  <c r="U955" i="10"/>
  <c r="H955" i="10"/>
  <c r="G955" i="10"/>
  <c r="F955" i="10"/>
  <c r="I955" i="10" s="1"/>
  <c r="J955" i="10" s="1"/>
  <c r="K955" i="10" s="1"/>
  <c r="AR954" i="10"/>
  <c r="X954" i="10"/>
  <c r="V954" i="10"/>
  <c r="U954" i="10"/>
  <c r="I954" i="10" s="1"/>
  <c r="J954" i="10" s="1"/>
  <c r="K954" i="10" s="1"/>
  <c r="H954" i="10"/>
  <c r="G954" i="10"/>
  <c r="F954" i="10"/>
  <c r="AR953" i="10"/>
  <c r="AO953" i="10"/>
  <c r="X953" i="10"/>
  <c r="V953" i="10"/>
  <c r="U953" i="10"/>
  <c r="H953" i="10"/>
  <c r="G953" i="10"/>
  <c r="F953" i="10"/>
  <c r="I953" i="10" s="1"/>
  <c r="J953" i="10" s="1"/>
  <c r="K953" i="10" s="1"/>
  <c r="AR952" i="10"/>
  <c r="X952" i="10"/>
  <c r="V952" i="10"/>
  <c r="U952" i="10"/>
  <c r="I952" i="10"/>
  <c r="J952" i="10" s="1"/>
  <c r="K952" i="10" s="1"/>
  <c r="H952" i="10"/>
  <c r="G952" i="10"/>
  <c r="F952" i="10"/>
  <c r="AR951" i="10"/>
  <c r="X951" i="10"/>
  <c r="V951" i="10"/>
  <c r="U951" i="10"/>
  <c r="H951" i="10"/>
  <c r="G951" i="10"/>
  <c r="F951" i="10"/>
  <c r="I951" i="10" s="1"/>
  <c r="J951" i="10" s="1"/>
  <c r="K951" i="10" s="1"/>
  <c r="AR950" i="10"/>
  <c r="AO950" i="10"/>
  <c r="X950" i="10"/>
  <c r="V950" i="10"/>
  <c r="U950" i="10"/>
  <c r="H950" i="10"/>
  <c r="G950" i="10"/>
  <c r="F950" i="10"/>
  <c r="I950" i="10" s="1"/>
  <c r="J950" i="10" s="1"/>
  <c r="K950" i="10" s="1"/>
  <c r="AR949" i="10"/>
  <c r="X949" i="10"/>
  <c r="V949" i="10"/>
  <c r="U949" i="10"/>
  <c r="H949" i="10"/>
  <c r="G949" i="10"/>
  <c r="F949" i="10"/>
  <c r="I949" i="10" s="1"/>
  <c r="J949" i="10" s="1"/>
  <c r="K949" i="10" s="1"/>
  <c r="AR948" i="10"/>
  <c r="X948" i="10"/>
  <c r="V948" i="10"/>
  <c r="U948" i="10"/>
  <c r="H948" i="10"/>
  <c r="G948" i="10"/>
  <c r="F948" i="10"/>
  <c r="I948" i="10" s="1"/>
  <c r="J948" i="10" s="1"/>
  <c r="K948" i="10" s="1"/>
  <c r="AR947" i="10"/>
  <c r="AO947" i="10"/>
  <c r="X947" i="10"/>
  <c r="V947" i="10"/>
  <c r="U947" i="10"/>
  <c r="K947" i="10"/>
  <c r="J947" i="10"/>
  <c r="I947" i="10"/>
  <c r="H947" i="10"/>
  <c r="G947" i="10"/>
  <c r="F947" i="10"/>
  <c r="AR946" i="10"/>
  <c r="X946" i="10"/>
  <c r="V946" i="10"/>
  <c r="U946" i="10"/>
  <c r="H946" i="10"/>
  <c r="G946" i="10"/>
  <c r="F946" i="10"/>
  <c r="I946" i="10" s="1"/>
  <c r="J946" i="10" s="1"/>
  <c r="K946" i="10" s="1"/>
  <c r="AR945" i="10"/>
  <c r="X945" i="10"/>
  <c r="V945" i="10"/>
  <c r="U945" i="10"/>
  <c r="I945" i="10"/>
  <c r="J945" i="10" s="1"/>
  <c r="K945" i="10" s="1"/>
  <c r="H945" i="10"/>
  <c r="G945" i="10"/>
  <c r="F945" i="10"/>
  <c r="AR944" i="10"/>
  <c r="AO944" i="10"/>
  <c r="X944" i="10"/>
  <c r="V944" i="10"/>
  <c r="U944" i="10"/>
  <c r="I944" i="10" s="1"/>
  <c r="J944" i="10" s="1"/>
  <c r="K944" i="10" s="1"/>
  <c r="H944" i="10"/>
  <c r="G944" i="10"/>
  <c r="F944" i="10"/>
  <c r="AR943" i="10"/>
  <c r="X943" i="10"/>
  <c r="V943" i="10"/>
  <c r="U943" i="10"/>
  <c r="H943" i="10"/>
  <c r="G943" i="10"/>
  <c r="F943" i="10"/>
  <c r="I943" i="10" s="1"/>
  <c r="J943" i="10" s="1"/>
  <c r="K943" i="10" s="1"/>
  <c r="AR942" i="10"/>
  <c r="X942" i="10"/>
  <c r="V942" i="10"/>
  <c r="U942" i="10"/>
  <c r="H942" i="10"/>
  <c r="G942" i="10"/>
  <c r="F942" i="10"/>
  <c r="I942" i="10" s="1"/>
  <c r="J942" i="10" s="1"/>
  <c r="K942" i="10" s="1"/>
  <c r="AR941" i="10"/>
  <c r="AO941" i="10"/>
  <c r="X941" i="10"/>
  <c r="V941" i="10"/>
  <c r="U941" i="10"/>
  <c r="H941" i="10"/>
  <c r="G941" i="10"/>
  <c r="F941" i="10"/>
  <c r="I941" i="10" s="1"/>
  <c r="J941" i="10" s="1"/>
  <c r="K941" i="10" s="1"/>
  <c r="AR940" i="10"/>
  <c r="X940" i="10"/>
  <c r="V940" i="10"/>
  <c r="U940" i="10"/>
  <c r="K940" i="10"/>
  <c r="J940" i="10"/>
  <c r="I940" i="10"/>
  <c r="H940" i="10"/>
  <c r="G940" i="10"/>
  <c r="F940" i="10"/>
  <c r="AR939" i="10"/>
  <c r="X939" i="10"/>
  <c r="V939" i="10"/>
  <c r="U939" i="10"/>
  <c r="H939" i="10"/>
  <c r="G939" i="10"/>
  <c r="F939" i="10"/>
  <c r="I939" i="10" s="1"/>
  <c r="J939" i="10" s="1"/>
  <c r="K939" i="10" s="1"/>
  <c r="AR938" i="10"/>
  <c r="AO938" i="10"/>
  <c r="X938" i="10"/>
  <c r="V938" i="10"/>
  <c r="U938" i="10"/>
  <c r="H938" i="10"/>
  <c r="G938" i="10"/>
  <c r="F938" i="10"/>
  <c r="I938" i="10" s="1"/>
  <c r="J938" i="10" s="1"/>
  <c r="K938" i="10" s="1"/>
  <c r="BL937" i="10"/>
  <c r="AS937" i="10"/>
  <c r="AR937" i="10"/>
  <c r="AM937" i="10"/>
  <c r="V937" i="10"/>
  <c r="U937" i="10"/>
  <c r="I937" i="10"/>
  <c r="J937" i="10" s="1"/>
  <c r="K937" i="10" s="1"/>
  <c r="E937" i="10"/>
  <c r="G937" i="10" s="1"/>
  <c r="BL936" i="10"/>
  <c r="AS936" i="10"/>
  <c r="AR936" i="10"/>
  <c r="AM936" i="10"/>
  <c r="V936" i="10"/>
  <c r="U936" i="10"/>
  <c r="J936" i="10"/>
  <c r="K936" i="10" s="1"/>
  <c r="I936" i="10"/>
  <c r="H936" i="10"/>
  <c r="G936" i="10"/>
  <c r="E936" i="10"/>
  <c r="BL935" i="10"/>
  <c r="AS935" i="10"/>
  <c r="AR935" i="10"/>
  <c r="AM935" i="10"/>
  <c r="V935" i="10"/>
  <c r="U935" i="10"/>
  <c r="I935" i="10"/>
  <c r="J935" i="10" s="1"/>
  <c r="K935" i="10" s="1"/>
  <c r="E935" i="10"/>
  <c r="G935" i="10" s="1"/>
  <c r="BL934" i="10"/>
  <c r="AS934" i="10"/>
  <c r="AR934" i="10"/>
  <c r="AM934" i="10"/>
  <c r="V934" i="10"/>
  <c r="U934" i="10"/>
  <c r="J934" i="10"/>
  <c r="K934" i="10" s="1"/>
  <c r="I934" i="10"/>
  <c r="H934" i="10"/>
  <c r="G934" i="10"/>
  <c r="E934" i="10"/>
  <c r="BL933" i="10"/>
  <c r="AS933" i="10"/>
  <c r="AR933" i="10"/>
  <c r="AM933" i="10"/>
  <c r="V933" i="10"/>
  <c r="U933" i="10"/>
  <c r="I933" i="10"/>
  <c r="J933" i="10" s="1"/>
  <c r="K933" i="10" s="1"/>
  <c r="E933" i="10"/>
  <c r="G933" i="10" s="1"/>
  <c r="BL932" i="10"/>
  <c r="AS932" i="10"/>
  <c r="AR932" i="10"/>
  <c r="AM932" i="10"/>
  <c r="V932" i="10"/>
  <c r="U932" i="10"/>
  <c r="J932" i="10"/>
  <c r="K932" i="10" s="1"/>
  <c r="I932" i="10"/>
  <c r="H932" i="10"/>
  <c r="G932" i="10"/>
  <c r="E932" i="10"/>
  <c r="BL931" i="10"/>
  <c r="AS931" i="10"/>
  <c r="AR931" i="10"/>
  <c r="AM931" i="10"/>
  <c r="V931" i="10"/>
  <c r="U931" i="10"/>
  <c r="I931" i="10"/>
  <c r="J931" i="10" s="1"/>
  <c r="K931" i="10" s="1"/>
  <c r="E931" i="10"/>
  <c r="G931" i="10" s="1"/>
  <c r="BL930" i="10"/>
  <c r="AS930" i="10"/>
  <c r="AR930" i="10"/>
  <c r="AM930" i="10"/>
  <c r="V930" i="10"/>
  <c r="U930" i="10"/>
  <c r="J930" i="10"/>
  <c r="K930" i="10" s="1"/>
  <c r="I930" i="10"/>
  <c r="H930" i="10"/>
  <c r="G930" i="10"/>
  <c r="E930" i="10"/>
  <c r="BL929" i="10"/>
  <c r="AS929" i="10"/>
  <c r="AR929" i="10"/>
  <c r="AM929" i="10"/>
  <c r="V929" i="10"/>
  <c r="U929" i="10"/>
  <c r="I929" i="10"/>
  <c r="J929" i="10" s="1"/>
  <c r="K929" i="10" s="1"/>
  <c r="E929" i="10"/>
  <c r="G929" i="10" s="1"/>
  <c r="BL928" i="10"/>
  <c r="AS928" i="10"/>
  <c r="AR928" i="10"/>
  <c r="AM928" i="10"/>
  <c r="V928" i="10"/>
  <c r="U928" i="10"/>
  <c r="J928" i="10"/>
  <c r="K928" i="10" s="1"/>
  <c r="I928" i="10"/>
  <c r="H928" i="10"/>
  <c r="G928" i="10"/>
  <c r="E928" i="10"/>
  <c r="BL927" i="10"/>
  <c r="AS927" i="10"/>
  <c r="AR927" i="10"/>
  <c r="AM927" i="10"/>
  <c r="V927" i="10"/>
  <c r="U927" i="10"/>
  <c r="I927" i="10"/>
  <c r="J927" i="10" s="1"/>
  <c r="K927" i="10" s="1"/>
  <c r="E927" i="10"/>
  <c r="G927" i="10" s="1"/>
  <c r="BL926" i="10"/>
  <c r="AS926" i="10"/>
  <c r="AR926" i="10"/>
  <c r="AM926" i="10"/>
  <c r="V926" i="10"/>
  <c r="U926" i="10"/>
  <c r="J926" i="10"/>
  <c r="K926" i="10" s="1"/>
  <c r="I926" i="10"/>
  <c r="H926" i="10"/>
  <c r="G926" i="10"/>
  <c r="E926" i="10"/>
  <c r="AL925" i="10"/>
  <c r="AK925" i="10"/>
  <c r="X925" i="10"/>
  <c r="V925" i="10"/>
  <c r="U925" i="10"/>
  <c r="I925" i="10" s="1"/>
  <c r="J925" i="10" s="1"/>
  <c r="K925" i="10" s="1"/>
  <c r="H925" i="10"/>
  <c r="G925" i="10"/>
  <c r="E925" i="10"/>
  <c r="AL924" i="10"/>
  <c r="AK924" i="10"/>
  <c r="X924" i="10"/>
  <c r="V924" i="10"/>
  <c r="U924" i="10"/>
  <c r="I924" i="10" s="1"/>
  <c r="J924" i="10" s="1"/>
  <c r="K924" i="10" s="1"/>
  <c r="H924" i="10"/>
  <c r="G924" i="10"/>
  <c r="E924" i="10"/>
  <c r="AL923" i="10"/>
  <c r="AK923" i="10"/>
  <c r="X923" i="10"/>
  <c r="V923" i="10"/>
  <c r="U923" i="10"/>
  <c r="K923" i="10"/>
  <c r="J923" i="10"/>
  <c r="I923" i="10"/>
  <c r="E923" i="10"/>
  <c r="H923" i="10" s="1"/>
  <c r="AL922" i="10"/>
  <c r="AK922" i="10"/>
  <c r="X922" i="10"/>
  <c r="V922" i="10"/>
  <c r="U922" i="10"/>
  <c r="I922" i="10"/>
  <c r="J922" i="10" s="1"/>
  <c r="K922" i="10" s="1"/>
  <c r="E922" i="10"/>
  <c r="G922" i="10" s="1"/>
  <c r="AL921" i="10"/>
  <c r="AK921" i="10"/>
  <c r="X921" i="10"/>
  <c r="V921" i="10"/>
  <c r="U921" i="10"/>
  <c r="I921" i="10" s="1"/>
  <c r="J921" i="10" s="1"/>
  <c r="K921" i="10" s="1"/>
  <c r="H921" i="10"/>
  <c r="G921" i="10"/>
  <c r="E921" i="10"/>
  <c r="AL920" i="10"/>
  <c r="AK920" i="10"/>
  <c r="X920" i="10"/>
  <c r="V920" i="10"/>
  <c r="U920" i="10"/>
  <c r="I920" i="10" s="1"/>
  <c r="J920" i="10" s="1"/>
  <c r="K920" i="10" s="1"/>
  <c r="H920" i="10"/>
  <c r="G920" i="10"/>
  <c r="E920" i="10"/>
  <c r="AR919" i="10"/>
  <c r="AL919" i="10"/>
  <c r="AK919" i="10"/>
  <c r="X919" i="10"/>
  <c r="V919" i="10"/>
  <c r="U919" i="10"/>
  <c r="I919" i="10" s="1"/>
  <c r="J919" i="10" s="1"/>
  <c r="K919" i="10" s="1"/>
  <c r="H919" i="10"/>
  <c r="G919" i="10"/>
  <c r="E919" i="10"/>
  <c r="AR918" i="10"/>
  <c r="AL918" i="10"/>
  <c r="AK918" i="10"/>
  <c r="X918" i="10"/>
  <c r="V918" i="10"/>
  <c r="U918" i="10"/>
  <c r="I918" i="10" s="1"/>
  <c r="J918" i="10" s="1"/>
  <c r="K918" i="10" s="1"/>
  <c r="H918" i="10"/>
  <c r="G918" i="10"/>
  <c r="E918" i="10"/>
  <c r="AR917" i="10"/>
  <c r="V917" i="10"/>
  <c r="U917" i="10"/>
  <c r="I917" i="10" s="1"/>
  <c r="J917" i="10" s="1"/>
  <c r="K917" i="10" s="1"/>
  <c r="H917" i="10"/>
  <c r="G917" i="10"/>
  <c r="F917" i="10"/>
  <c r="AR916" i="10"/>
  <c r="V916" i="10"/>
  <c r="U916" i="10"/>
  <c r="I916" i="10"/>
  <c r="J916" i="10" s="1"/>
  <c r="K916" i="10" s="1"/>
  <c r="H916" i="10"/>
  <c r="G916" i="10"/>
  <c r="F916" i="10"/>
  <c r="AR915" i="10"/>
  <c r="V915" i="10"/>
  <c r="U915" i="10"/>
  <c r="H915" i="10"/>
  <c r="G915" i="10"/>
  <c r="F915" i="10"/>
  <c r="I915" i="10" s="1"/>
  <c r="J915" i="10" s="1"/>
  <c r="K915" i="10" s="1"/>
  <c r="AR914" i="10"/>
  <c r="V914" i="10"/>
  <c r="U914" i="10"/>
  <c r="H914" i="10"/>
  <c r="G914" i="10"/>
  <c r="F914" i="10"/>
  <c r="I914" i="10" s="1"/>
  <c r="J914" i="10" s="1"/>
  <c r="K914" i="10" s="1"/>
  <c r="AR913" i="10"/>
  <c r="V913" i="10"/>
  <c r="U913" i="10"/>
  <c r="I913" i="10" s="1"/>
  <c r="J913" i="10" s="1"/>
  <c r="K913" i="10" s="1"/>
  <c r="H913" i="10"/>
  <c r="G913" i="10"/>
  <c r="F913" i="10"/>
  <c r="AR912" i="10"/>
  <c r="V912" i="10"/>
  <c r="U912" i="10"/>
  <c r="J912" i="10"/>
  <c r="K912" i="10" s="1"/>
  <c r="I912" i="10"/>
  <c r="H912" i="10"/>
  <c r="G912" i="10"/>
  <c r="F912" i="10"/>
  <c r="AR911" i="10"/>
  <c r="V911" i="10"/>
  <c r="U911" i="10"/>
  <c r="H911" i="10"/>
  <c r="G911" i="10"/>
  <c r="F911" i="10"/>
  <c r="I911" i="10" s="1"/>
  <c r="J911" i="10" s="1"/>
  <c r="K911" i="10" s="1"/>
  <c r="AR910" i="10"/>
  <c r="V910" i="10"/>
  <c r="U910" i="10"/>
  <c r="I910" i="10" s="1"/>
  <c r="J910" i="10" s="1"/>
  <c r="K910" i="10" s="1"/>
  <c r="H910" i="10"/>
  <c r="G910" i="10"/>
  <c r="F910" i="10"/>
  <c r="AR909" i="10"/>
  <c r="V909" i="10"/>
  <c r="U909" i="10"/>
  <c r="I909" i="10" s="1"/>
  <c r="J909" i="10" s="1"/>
  <c r="K909" i="10" s="1"/>
  <c r="H909" i="10"/>
  <c r="G909" i="10"/>
  <c r="F909" i="10"/>
  <c r="AR908" i="10"/>
  <c r="V908" i="10"/>
  <c r="U908" i="10"/>
  <c r="I908" i="10"/>
  <c r="J908" i="10" s="1"/>
  <c r="K908" i="10" s="1"/>
  <c r="H908" i="10"/>
  <c r="G908" i="10"/>
  <c r="F908" i="10"/>
  <c r="AR907" i="10"/>
  <c r="V907" i="10"/>
  <c r="U907" i="10"/>
  <c r="H907" i="10"/>
  <c r="G907" i="10"/>
  <c r="F907" i="10"/>
  <c r="I907" i="10" s="1"/>
  <c r="J907" i="10" s="1"/>
  <c r="K907" i="10" s="1"/>
  <c r="AR906" i="10"/>
  <c r="V906" i="10"/>
  <c r="U906" i="10"/>
  <c r="K906" i="10"/>
  <c r="H906" i="10"/>
  <c r="G906" i="10"/>
  <c r="F906" i="10"/>
  <c r="I906" i="10" s="1"/>
  <c r="J906" i="10" s="1"/>
  <c r="AR905" i="10"/>
  <c r="V905" i="10"/>
  <c r="U905" i="10"/>
  <c r="I905" i="10" s="1"/>
  <c r="J905" i="10" s="1"/>
  <c r="K905" i="10" s="1"/>
  <c r="H905" i="10"/>
  <c r="G905" i="10"/>
  <c r="F905" i="10"/>
  <c r="AR904" i="10"/>
  <c r="V904" i="10"/>
  <c r="U904" i="10"/>
  <c r="J904" i="10"/>
  <c r="K904" i="10" s="1"/>
  <c r="I904" i="10"/>
  <c r="H904" i="10"/>
  <c r="G904" i="10"/>
  <c r="F904" i="10"/>
  <c r="AR903" i="10"/>
  <c r="V903" i="10"/>
  <c r="U903" i="10"/>
  <c r="H903" i="10"/>
  <c r="G903" i="10"/>
  <c r="F903" i="10"/>
  <c r="I903" i="10" s="1"/>
  <c r="J903" i="10" s="1"/>
  <c r="K903" i="10" s="1"/>
  <c r="AR902" i="10"/>
  <c r="V902" i="10"/>
  <c r="U902" i="10"/>
  <c r="I902" i="10" s="1"/>
  <c r="J902" i="10" s="1"/>
  <c r="K902" i="10" s="1"/>
  <c r="H902" i="10"/>
  <c r="G902" i="10"/>
  <c r="F902" i="10"/>
  <c r="AR901" i="10"/>
  <c r="V901" i="10"/>
  <c r="U901" i="10"/>
  <c r="I901" i="10" s="1"/>
  <c r="J901" i="10" s="1"/>
  <c r="K901" i="10" s="1"/>
  <c r="H901" i="10"/>
  <c r="G901" i="10"/>
  <c r="F901" i="10"/>
  <c r="AR900" i="10"/>
  <c r="V900" i="10"/>
  <c r="U900" i="10"/>
  <c r="I900" i="10"/>
  <c r="J900" i="10" s="1"/>
  <c r="K900" i="10" s="1"/>
  <c r="H900" i="10"/>
  <c r="G900" i="10"/>
  <c r="F900" i="10"/>
  <c r="AR899" i="10"/>
  <c r="V899" i="10"/>
  <c r="U899" i="10"/>
  <c r="J899" i="10"/>
  <c r="K899" i="10" s="1"/>
  <c r="H899" i="10"/>
  <c r="G899" i="10"/>
  <c r="F899" i="10"/>
  <c r="I899" i="10" s="1"/>
  <c r="AR898" i="10"/>
  <c r="V898" i="10"/>
  <c r="U898" i="10"/>
  <c r="H898" i="10"/>
  <c r="G898" i="10"/>
  <c r="F898" i="10"/>
  <c r="I898" i="10" s="1"/>
  <c r="J898" i="10" s="1"/>
  <c r="K898" i="10" s="1"/>
  <c r="AR897" i="10"/>
  <c r="V897" i="10"/>
  <c r="U897" i="10"/>
  <c r="I897" i="10" s="1"/>
  <c r="J897" i="10" s="1"/>
  <c r="K897" i="10" s="1"/>
  <c r="H897" i="10"/>
  <c r="G897" i="10"/>
  <c r="F897" i="10"/>
  <c r="AR896" i="10"/>
  <c r="V896" i="10"/>
  <c r="U896" i="10"/>
  <c r="J896" i="10"/>
  <c r="K896" i="10" s="1"/>
  <c r="I896" i="10"/>
  <c r="H896" i="10"/>
  <c r="G896" i="10"/>
  <c r="F896" i="10"/>
  <c r="BL895" i="10"/>
  <c r="AR895" i="10"/>
  <c r="X895" i="10"/>
  <c r="W895" i="10"/>
  <c r="V895" i="10"/>
  <c r="U895" i="10"/>
  <c r="I895" i="10"/>
  <c r="J895" i="10" s="1"/>
  <c r="K895" i="10" s="1"/>
  <c r="H895" i="10"/>
  <c r="G895" i="10"/>
  <c r="F895" i="10"/>
  <c r="AR894" i="10"/>
  <c r="V894" i="10"/>
  <c r="U894" i="10"/>
  <c r="H894" i="10"/>
  <c r="G894" i="10"/>
  <c r="F894" i="10"/>
  <c r="I894" i="10" s="1"/>
  <c r="J894" i="10" s="1"/>
  <c r="K894" i="10" s="1"/>
  <c r="AR893" i="10"/>
  <c r="V893" i="10"/>
  <c r="U893" i="10"/>
  <c r="K893" i="10"/>
  <c r="H893" i="10"/>
  <c r="G893" i="10"/>
  <c r="F893" i="10"/>
  <c r="I893" i="10" s="1"/>
  <c r="J893" i="10" s="1"/>
  <c r="BL892" i="10"/>
  <c r="AR892" i="10"/>
  <c r="X892" i="10"/>
  <c r="W892" i="10"/>
  <c r="V892" i="10"/>
  <c r="U892" i="10"/>
  <c r="I892" i="10" s="1"/>
  <c r="J892" i="10" s="1"/>
  <c r="K892" i="10" s="1"/>
  <c r="H892" i="10"/>
  <c r="G892" i="10"/>
  <c r="F892" i="10"/>
  <c r="AR891" i="10"/>
  <c r="V891" i="10"/>
  <c r="U891" i="10"/>
  <c r="I891" i="10" s="1"/>
  <c r="J891" i="10" s="1"/>
  <c r="K891" i="10" s="1"/>
  <c r="H891" i="10"/>
  <c r="G891" i="10"/>
  <c r="F891" i="10"/>
  <c r="AR890" i="10"/>
  <c r="V890" i="10"/>
  <c r="U890" i="10"/>
  <c r="I890" i="10"/>
  <c r="J890" i="10" s="1"/>
  <c r="K890" i="10" s="1"/>
  <c r="H890" i="10"/>
  <c r="G890" i="10"/>
  <c r="F890" i="10"/>
  <c r="BL889" i="10"/>
  <c r="AR889" i="10"/>
  <c r="X889" i="10"/>
  <c r="W889" i="10"/>
  <c r="V889" i="10"/>
  <c r="U889" i="10"/>
  <c r="I889" i="10"/>
  <c r="J889" i="10" s="1"/>
  <c r="K889" i="10" s="1"/>
  <c r="H889" i="10"/>
  <c r="G889" i="10"/>
  <c r="F889" i="10"/>
  <c r="AR888" i="10"/>
  <c r="V888" i="10"/>
  <c r="U888" i="10"/>
  <c r="J888" i="10"/>
  <c r="K888" i="10" s="1"/>
  <c r="H888" i="10"/>
  <c r="G888" i="10"/>
  <c r="F888" i="10"/>
  <c r="I888" i="10" s="1"/>
  <c r="AR887" i="10"/>
  <c r="V887" i="10"/>
  <c r="U887" i="10"/>
  <c r="I887" i="10" s="1"/>
  <c r="J887" i="10" s="1"/>
  <c r="K887" i="10" s="1"/>
  <c r="H887" i="10"/>
  <c r="G887" i="10"/>
  <c r="F887" i="10"/>
  <c r="BL886" i="10"/>
  <c r="AR886" i="10"/>
  <c r="X886" i="10"/>
  <c r="W886" i="10"/>
  <c r="V886" i="10"/>
  <c r="U886" i="10"/>
  <c r="K886" i="10"/>
  <c r="H886" i="10"/>
  <c r="G886" i="10"/>
  <c r="F886" i="10"/>
  <c r="I886" i="10" s="1"/>
  <c r="J886" i="10" s="1"/>
  <c r="V885" i="10"/>
  <c r="U885" i="10"/>
  <c r="K885" i="10"/>
  <c r="H885" i="10"/>
  <c r="G885" i="10"/>
  <c r="F885" i="10"/>
  <c r="I885" i="10" s="1"/>
  <c r="J885" i="10" s="1"/>
  <c r="V884" i="10"/>
  <c r="U884" i="10"/>
  <c r="H884" i="10"/>
  <c r="G884" i="10"/>
  <c r="F884" i="10"/>
  <c r="I884" i="10" s="1"/>
  <c r="J884" i="10" s="1"/>
  <c r="K884" i="10" s="1"/>
  <c r="V883" i="10"/>
  <c r="U883" i="10"/>
  <c r="H883" i="10"/>
  <c r="G883" i="10"/>
  <c r="F883" i="10"/>
  <c r="I883" i="10" s="1"/>
  <c r="J883" i="10" s="1"/>
  <c r="K883" i="10" s="1"/>
  <c r="V882" i="10"/>
  <c r="U882" i="10"/>
  <c r="K882" i="10"/>
  <c r="H882" i="10"/>
  <c r="G882" i="10"/>
  <c r="F882" i="10"/>
  <c r="I882" i="10" s="1"/>
  <c r="J882" i="10" s="1"/>
  <c r="V881" i="10"/>
  <c r="U881" i="10"/>
  <c r="K881" i="10"/>
  <c r="H881" i="10"/>
  <c r="G881" i="10"/>
  <c r="F881" i="10"/>
  <c r="I881" i="10" s="1"/>
  <c r="J881" i="10" s="1"/>
  <c r="V880" i="10"/>
  <c r="U880" i="10"/>
  <c r="H880" i="10"/>
  <c r="G880" i="10"/>
  <c r="F880" i="10"/>
  <c r="I880" i="10" s="1"/>
  <c r="J880" i="10" s="1"/>
  <c r="K880" i="10" s="1"/>
  <c r="V879" i="10"/>
  <c r="U879" i="10"/>
  <c r="H879" i="10"/>
  <c r="G879" i="10"/>
  <c r="F879" i="10"/>
  <c r="I879" i="10" s="1"/>
  <c r="J879" i="10" s="1"/>
  <c r="K879" i="10" s="1"/>
  <c r="V878" i="10"/>
  <c r="U878" i="10"/>
  <c r="K878" i="10"/>
  <c r="H878" i="10"/>
  <c r="G878" i="10"/>
  <c r="F878" i="10"/>
  <c r="I878" i="10" s="1"/>
  <c r="J878" i="10" s="1"/>
  <c r="V877" i="10"/>
  <c r="U877" i="10"/>
  <c r="K877" i="10"/>
  <c r="H877" i="10"/>
  <c r="G877" i="10"/>
  <c r="F877" i="10"/>
  <c r="I877" i="10" s="1"/>
  <c r="J877" i="10" s="1"/>
  <c r="V876" i="10"/>
  <c r="U876" i="10"/>
  <c r="H876" i="10"/>
  <c r="G876" i="10"/>
  <c r="F876" i="10"/>
  <c r="I876" i="10" s="1"/>
  <c r="J876" i="10" s="1"/>
  <c r="K876" i="10" s="1"/>
  <c r="V875" i="10"/>
  <c r="U875" i="10"/>
  <c r="H875" i="10"/>
  <c r="G875" i="10"/>
  <c r="F875" i="10"/>
  <c r="I875" i="10" s="1"/>
  <c r="J875" i="10" s="1"/>
  <c r="K875" i="10" s="1"/>
  <c r="V874" i="10"/>
  <c r="U874" i="10"/>
  <c r="K874" i="10"/>
  <c r="H874" i="10"/>
  <c r="G874" i="10"/>
  <c r="F874" i="10"/>
  <c r="I874" i="10" s="1"/>
  <c r="J874" i="10" s="1"/>
  <c r="V873" i="10"/>
  <c r="U873" i="10"/>
  <c r="K873" i="10"/>
  <c r="H873" i="10"/>
  <c r="G873" i="10"/>
  <c r="F873" i="10"/>
  <c r="I873" i="10" s="1"/>
  <c r="J873" i="10" s="1"/>
  <c r="V872" i="10"/>
  <c r="U872" i="10"/>
  <c r="K872" i="10"/>
  <c r="H872" i="10"/>
  <c r="G872" i="10"/>
  <c r="F872" i="10"/>
  <c r="I872" i="10" s="1"/>
  <c r="J872" i="10" s="1"/>
  <c r="V871" i="10"/>
  <c r="U871" i="10"/>
  <c r="H871" i="10"/>
  <c r="G871" i="10"/>
  <c r="F871" i="10"/>
  <c r="I871" i="10" s="1"/>
  <c r="J871" i="10" s="1"/>
  <c r="K871" i="10" s="1"/>
  <c r="V870" i="10"/>
  <c r="U870" i="10"/>
  <c r="K870" i="10"/>
  <c r="H870" i="10"/>
  <c r="G870" i="10"/>
  <c r="F870" i="10"/>
  <c r="I870" i="10" s="1"/>
  <c r="J870" i="10" s="1"/>
  <c r="V869" i="10"/>
  <c r="U869" i="10"/>
  <c r="K869" i="10"/>
  <c r="H869" i="10"/>
  <c r="G869" i="10"/>
  <c r="F869" i="10"/>
  <c r="I869" i="10" s="1"/>
  <c r="J869" i="10" s="1"/>
  <c r="V868" i="10"/>
  <c r="U868" i="10"/>
  <c r="K868" i="10"/>
  <c r="H868" i="10"/>
  <c r="G868" i="10"/>
  <c r="F868" i="10"/>
  <c r="I868" i="10" s="1"/>
  <c r="J868" i="10" s="1"/>
  <c r="V867" i="10"/>
  <c r="U867" i="10"/>
  <c r="H867" i="10"/>
  <c r="G867" i="10"/>
  <c r="F867" i="10"/>
  <c r="I867" i="10" s="1"/>
  <c r="J867" i="10" s="1"/>
  <c r="K867" i="10" s="1"/>
  <c r="V866" i="10"/>
  <c r="U866" i="10"/>
  <c r="K866" i="10"/>
  <c r="H866" i="10"/>
  <c r="G866" i="10"/>
  <c r="F866" i="10"/>
  <c r="I866" i="10" s="1"/>
  <c r="J866" i="10" s="1"/>
  <c r="V865" i="10"/>
  <c r="U865" i="10"/>
  <c r="K865" i="10"/>
  <c r="H865" i="10"/>
  <c r="G865" i="10"/>
  <c r="F865" i="10"/>
  <c r="I865" i="10" s="1"/>
  <c r="J865" i="10" s="1"/>
  <c r="V864" i="10"/>
  <c r="U864" i="10"/>
  <c r="K864" i="10"/>
  <c r="H864" i="10"/>
  <c r="G864" i="10"/>
  <c r="F864" i="10"/>
  <c r="I864" i="10" s="1"/>
  <c r="J864" i="10" s="1"/>
  <c r="V863" i="10"/>
  <c r="U863" i="10"/>
  <c r="H863" i="10"/>
  <c r="G863" i="10"/>
  <c r="F863" i="10"/>
  <c r="I863" i="10" s="1"/>
  <c r="J863" i="10" s="1"/>
  <c r="K863" i="10" s="1"/>
  <c r="V862" i="10"/>
  <c r="U862" i="10"/>
  <c r="K862" i="10"/>
  <c r="H862" i="10"/>
  <c r="G862" i="10"/>
  <c r="F862" i="10"/>
  <c r="I862" i="10" s="1"/>
  <c r="J862" i="10" s="1"/>
  <c r="V861" i="10"/>
  <c r="U861" i="10"/>
  <c r="K861" i="10"/>
  <c r="H861" i="10"/>
  <c r="G861" i="10"/>
  <c r="F861" i="10"/>
  <c r="I861" i="10" s="1"/>
  <c r="J861" i="10" s="1"/>
  <c r="V860" i="10"/>
  <c r="U860" i="10"/>
  <c r="K860" i="10"/>
  <c r="H860" i="10"/>
  <c r="G860" i="10"/>
  <c r="F860" i="10"/>
  <c r="I860" i="10" s="1"/>
  <c r="J860" i="10" s="1"/>
  <c r="V859" i="10"/>
  <c r="U859" i="10"/>
  <c r="H859" i="10"/>
  <c r="G859" i="10"/>
  <c r="F859" i="10"/>
  <c r="I859" i="10" s="1"/>
  <c r="J859" i="10" s="1"/>
  <c r="K859" i="10" s="1"/>
  <c r="V858" i="10"/>
  <c r="U858" i="10"/>
  <c r="K858" i="10"/>
  <c r="H858" i="10"/>
  <c r="G858" i="10"/>
  <c r="F858" i="10"/>
  <c r="I858" i="10" s="1"/>
  <c r="J858" i="10" s="1"/>
  <c r="V857" i="10"/>
  <c r="U857" i="10"/>
  <c r="K857" i="10"/>
  <c r="H857" i="10"/>
  <c r="G857" i="10"/>
  <c r="F857" i="10"/>
  <c r="I857" i="10" s="1"/>
  <c r="J857" i="10" s="1"/>
  <c r="V856" i="10"/>
  <c r="U856" i="10"/>
  <c r="K856" i="10"/>
  <c r="H856" i="10"/>
  <c r="G856" i="10"/>
  <c r="F856" i="10"/>
  <c r="I856" i="10" s="1"/>
  <c r="J856" i="10" s="1"/>
  <c r="V855" i="10"/>
  <c r="U855" i="10"/>
  <c r="H855" i="10"/>
  <c r="G855" i="10"/>
  <c r="F855" i="10"/>
  <c r="I855" i="10" s="1"/>
  <c r="J855" i="10" s="1"/>
  <c r="K855" i="10" s="1"/>
  <c r="V854" i="10"/>
  <c r="U854" i="10"/>
  <c r="K854" i="10"/>
  <c r="H854" i="10"/>
  <c r="G854" i="10"/>
  <c r="F854" i="10"/>
  <c r="I854" i="10" s="1"/>
  <c r="J854" i="10" s="1"/>
  <c r="V853" i="10"/>
  <c r="U853" i="10"/>
  <c r="K853" i="10"/>
  <c r="H853" i="10"/>
  <c r="G853" i="10"/>
  <c r="F853" i="10"/>
  <c r="I853" i="10" s="1"/>
  <c r="J853" i="10" s="1"/>
  <c r="V852" i="10"/>
  <c r="U852" i="10"/>
  <c r="K852" i="10"/>
  <c r="H852" i="10"/>
  <c r="G852" i="10"/>
  <c r="F852" i="10"/>
  <c r="I852" i="10" s="1"/>
  <c r="J852" i="10" s="1"/>
  <c r="V851" i="10"/>
  <c r="U851" i="10"/>
  <c r="H851" i="10"/>
  <c r="G851" i="10"/>
  <c r="F851" i="10"/>
  <c r="I851" i="10" s="1"/>
  <c r="J851" i="10" s="1"/>
  <c r="K851" i="10" s="1"/>
  <c r="V850" i="10"/>
  <c r="U850" i="10"/>
  <c r="K850" i="10"/>
  <c r="H850" i="10"/>
  <c r="G850" i="10"/>
  <c r="F850" i="10"/>
  <c r="I850" i="10" s="1"/>
  <c r="J850" i="10" s="1"/>
  <c r="V849" i="10"/>
  <c r="U849" i="10"/>
  <c r="K849" i="10"/>
  <c r="H849" i="10"/>
  <c r="G849" i="10"/>
  <c r="F849" i="10"/>
  <c r="I849" i="10" s="1"/>
  <c r="J849" i="10" s="1"/>
  <c r="V848" i="10"/>
  <c r="U848" i="10"/>
  <c r="K848" i="10"/>
  <c r="H848" i="10"/>
  <c r="G848" i="10"/>
  <c r="F848" i="10"/>
  <c r="I848" i="10" s="1"/>
  <c r="J848" i="10" s="1"/>
  <c r="V847" i="10"/>
  <c r="U847" i="10"/>
  <c r="H847" i="10"/>
  <c r="G847" i="10"/>
  <c r="F847" i="10"/>
  <c r="I847" i="10" s="1"/>
  <c r="J847" i="10" s="1"/>
  <c r="K847" i="10" s="1"/>
  <c r="V846" i="10"/>
  <c r="U846" i="10"/>
  <c r="K846" i="10"/>
  <c r="H846" i="10"/>
  <c r="G846" i="10"/>
  <c r="F846" i="10"/>
  <c r="I846" i="10" s="1"/>
  <c r="J846" i="10" s="1"/>
  <c r="V845" i="10"/>
  <c r="U845" i="10"/>
  <c r="K845" i="10"/>
  <c r="H845" i="10"/>
  <c r="G845" i="10"/>
  <c r="F845" i="10"/>
  <c r="I845" i="10" s="1"/>
  <c r="J845" i="10" s="1"/>
  <c r="X844" i="10"/>
  <c r="V844" i="10"/>
  <c r="U844" i="10"/>
  <c r="I844" i="10" s="1"/>
  <c r="J844" i="10" s="1"/>
  <c r="K844" i="10" s="1"/>
  <c r="H844" i="10"/>
  <c r="E844" i="10"/>
  <c r="G844" i="10" s="1"/>
  <c r="X843" i="10"/>
  <c r="V843" i="10"/>
  <c r="U843" i="10"/>
  <c r="J843" i="10"/>
  <c r="K843" i="10" s="1"/>
  <c r="I843" i="10"/>
  <c r="H843" i="10"/>
  <c r="G843" i="10"/>
  <c r="E843" i="10"/>
  <c r="X842" i="10"/>
  <c r="V842" i="10"/>
  <c r="U842" i="10"/>
  <c r="K842" i="10"/>
  <c r="J842" i="10"/>
  <c r="I842" i="10"/>
  <c r="H842" i="10"/>
  <c r="E842" i="10"/>
  <c r="G842" i="10" s="1"/>
  <c r="X841" i="10"/>
  <c r="V841" i="10"/>
  <c r="U841" i="10"/>
  <c r="I841" i="10" s="1"/>
  <c r="J841" i="10" s="1"/>
  <c r="K841" i="10" s="1"/>
  <c r="H841" i="10"/>
  <c r="G841" i="10"/>
  <c r="E841" i="10"/>
  <c r="X840" i="10"/>
  <c r="V840" i="10"/>
  <c r="U840" i="10"/>
  <c r="I840" i="10" s="1"/>
  <c r="J840" i="10"/>
  <c r="K840" i="10" s="1"/>
  <c r="H840" i="10"/>
  <c r="E840" i="10"/>
  <c r="G840" i="10" s="1"/>
  <c r="X839" i="10"/>
  <c r="V839" i="10"/>
  <c r="U839" i="10"/>
  <c r="K839" i="10"/>
  <c r="I839" i="10"/>
  <c r="J839" i="10" s="1"/>
  <c r="E839" i="10"/>
  <c r="X838" i="10"/>
  <c r="V838" i="10"/>
  <c r="U838" i="10"/>
  <c r="I838" i="10" s="1"/>
  <c r="J838" i="10" s="1"/>
  <c r="K838" i="10" s="1"/>
  <c r="E838" i="10"/>
  <c r="H838" i="10" s="1"/>
  <c r="X837" i="10"/>
  <c r="V837" i="10"/>
  <c r="U837" i="10"/>
  <c r="I837" i="10" s="1"/>
  <c r="J837" i="10" s="1"/>
  <c r="K837" i="10"/>
  <c r="H837" i="10"/>
  <c r="G837" i="10"/>
  <c r="E837" i="10"/>
  <c r="AR836" i="10"/>
  <c r="W836" i="10"/>
  <c r="V836" i="10"/>
  <c r="U836" i="10"/>
  <c r="I836" i="10"/>
  <c r="J836" i="10" s="1"/>
  <c r="K836" i="10" s="1"/>
  <c r="H836" i="10"/>
  <c r="G836" i="10"/>
  <c r="AR835" i="10"/>
  <c r="W835" i="10"/>
  <c r="V835" i="10"/>
  <c r="U835" i="10"/>
  <c r="J835" i="10"/>
  <c r="K835" i="10" s="1"/>
  <c r="I835" i="10"/>
  <c r="H835" i="10"/>
  <c r="G835" i="10"/>
  <c r="AR834" i="10"/>
  <c r="W834" i="10"/>
  <c r="V834" i="10"/>
  <c r="U834" i="10"/>
  <c r="K834" i="10"/>
  <c r="I834" i="10"/>
  <c r="J834" i="10" s="1"/>
  <c r="H834" i="10"/>
  <c r="G834" i="10"/>
  <c r="AR833" i="10"/>
  <c r="W833" i="10"/>
  <c r="V833" i="10"/>
  <c r="U833" i="10"/>
  <c r="I833" i="10" s="1"/>
  <c r="J833" i="10"/>
  <c r="K833" i="10" s="1"/>
  <c r="H833" i="10"/>
  <c r="G833" i="10"/>
  <c r="AR832" i="10"/>
  <c r="W832" i="10"/>
  <c r="V832" i="10"/>
  <c r="U832" i="10"/>
  <c r="I832" i="10"/>
  <c r="J832" i="10" s="1"/>
  <c r="K832" i="10" s="1"/>
  <c r="H832" i="10"/>
  <c r="G832" i="10"/>
  <c r="AR831" i="10"/>
  <c r="W831" i="10"/>
  <c r="V831" i="10"/>
  <c r="U831" i="10"/>
  <c r="I831" i="10" s="1"/>
  <c r="J831" i="10"/>
  <c r="K831" i="10" s="1"/>
  <c r="H831" i="10"/>
  <c r="G831" i="10"/>
  <c r="AR830" i="10"/>
  <c r="W830" i="10"/>
  <c r="V830" i="10"/>
  <c r="U830" i="10"/>
  <c r="I830" i="10"/>
  <c r="J830" i="10" s="1"/>
  <c r="K830" i="10" s="1"/>
  <c r="H830" i="10"/>
  <c r="G830" i="10"/>
  <c r="AR829" i="10"/>
  <c r="W829" i="10"/>
  <c r="V829" i="10"/>
  <c r="U829" i="10"/>
  <c r="I829" i="10" s="1"/>
  <c r="J829" i="10" s="1"/>
  <c r="K829" i="10" s="1"/>
  <c r="H829" i="10"/>
  <c r="G829" i="10"/>
  <c r="AR828" i="10"/>
  <c r="W828" i="10"/>
  <c r="V828" i="10"/>
  <c r="U828" i="10"/>
  <c r="J828" i="10"/>
  <c r="K828" i="10" s="1"/>
  <c r="I828" i="10"/>
  <c r="H828" i="10"/>
  <c r="G828" i="10"/>
  <c r="AR827" i="10"/>
  <c r="W827" i="10"/>
  <c r="V827" i="10"/>
  <c r="U827" i="10"/>
  <c r="K827" i="10"/>
  <c r="J827" i="10"/>
  <c r="I827" i="10"/>
  <c r="H827" i="10"/>
  <c r="G827" i="10"/>
  <c r="AR826" i="10"/>
  <c r="W826" i="10"/>
  <c r="V826" i="10"/>
  <c r="U826" i="10"/>
  <c r="I826" i="10" s="1"/>
  <c r="J826" i="10" s="1"/>
  <c r="K826" i="10" s="1"/>
  <c r="H826" i="10"/>
  <c r="G826" i="10"/>
  <c r="AR825" i="10"/>
  <c r="W825" i="10"/>
  <c r="V825" i="10"/>
  <c r="U825" i="10"/>
  <c r="I825" i="10" s="1"/>
  <c r="J825" i="10" s="1"/>
  <c r="K825" i="10" s="1"/>
  <c r="H825" i="10"/>
  <c r="G825" i="10"/>
  <c r="AW824" i="10"/>
  <c r="AR824" i="10"/>
  <c r="AO824" i="10"/>
  <c r="X824" i="10"/>
  <c r="V824" i="10"/>
  <c r="U824" i="10"/>
  <c r="I824" i="10"/>
  <c r="J824" i="10" s="1"/>
  <c r="K824" i="10" s="1"/>
  <c r="H824" i="10"/>
  <c r="G824" i="10"/>
  <c r="AW823" i="10"/>
  <c r="AR823" i="10"/>
  <c r="AO823" i="10"/>
  <c r="X823" i="10"/>
  <c r="V823" i="10"/>
  <c r="U823" i="10"/>
  <c r="K823" i="10"/>
  <c r="J823" i="10"/>
  <c r="I823" i="10"/>
  <c r="H823" i="10"/>
  <c r="G823" i="10"/>
  <c r="AW822" i="10"/>
  <c r="AR822" i="10"/>
  <c r="AO822" i="10"/>
  <c r="X822" i="10"/>
  <c r="V822" i="10"/>
  <c r="U822" i="10"/>
  <c r="I822" i="10"/>
  <c r="J822" i="10" s="1"/>
  <c r="K822" i="10" s="1"/>
  <c r="H822" i="10"/>
  <c r="G822" i="10"/>
  <c r="AW821" i="10"/>
  <c r="AR821" i="10"/>
  <c r="AO821" i="10"/>
  <c r="X821" i="10"/>
  <c r="V821" i="10"/>
  <c r="U821" i="10"/>
  <c r="I821" i="10" s="1"/>
  <c r="J821" i="10" s="1"/>
  <c r="K821" i="10" s="1"/>
  <c r="H821" i="10"/>
  <c r="G821" i="10"/>
  <c r="AW820" i="10"/>
  <c r="AR820" i="10"/>
  <c r="AO820" i="10"/>
  <c r="X820" i="10"/>
  <c r="V820" i="10"/>
  <c r="U820" i="10"/>
  <c r="I820" i="10"/>
  <c r="J820" i="10" s="1"/>
  <c r="K820" i="10" s="1"/>
  <c r="H820" i="10"/>
  <c r="G820" i="10"/>
  <c r="AW819" i="10"/>
  <c r="AR819" i="10"/>
  <c r="AO819" i="10"/>
  <c r="X819" i="10"/>
  <c r="V819" i="10"/>
  <c r="U819" i="10"/>
  <c r="I819" i="10" s="1"/>
  <c r="J819" i="10" s="1"/>
  <c r="K819" i="10" s="1"/>
  <c r="H819" i="10"/>
  <c r="G819" i="10"/>
  <c r="AW818" i="10"/>
  <c r="AR818" i="10"/>
  <c r="AO818" i="10"/>
  <c r="X818" i="10"/>
  <c r="V818" i="10"/>
  <c r="U818" i="10"/>
  <c r="I818" i="10"/>
  <c r="J818" i="10" s="1"/>
  <c r="K818" i="10" s="1"/>
  <c r="H818" i="10"/>
  <c r="G818" i="10"/>
  <c r="AW817" i="10"/>
  <c r="AR817" i="10"/>
  <c r="AO817" i="10"/>
  <c r="X817" i="10"/>
  <c r="V817" i="10"/>
  <c r="U817" i="10"/>
  <c r="I817" i="10" s="1"/>
  <c r="J817" i="10" s="1"/>
  <c r="K817" i="10" s="1"/>
  <c r="H817" i="10"/>
  <c r="G817" i="10"/>
  <c r="AW816" i="10"/>
  <c r="AR816" i="10"/>
  <c r="AO816" i="10"/>
  <c r="X816" i="10"/>
  <c r="V816" i="10"/>
  <c r="U816" i="10"/>
  <c r="I816" i="10" s="1"/>
  <c r="J816" i="10" s="1"/>
  <c r="K816" i="10"/>
  <c r="H816" i="10"/>
  <c r="G816" i="10"/>
  <c r="AW815" i="10"/>
  <c r="AR815" i="10"/>
  <c r="AO815" i="10"/>
  <c r="X815" i="10"/>
  <c r="V815" i="10"/>
  <c r="U815" i="10"/>
  <c r="J815" i="10"/>
  <c r="K815" i="10" s="1"/>
  <c r="I815" i="10"/>
  <c r="H815" i="10"/>
  <c r="G815" i="10"/>
  <c r="AW814" i="10"/>
  <c r="AR814" i="10"/>
  <c r="AO814" i="10"/>
  <c r="X814" i="10"/>
  <c r="V814" i="10"/>
  <c r="U814" i="10"/>
  <c r="K814" i="10"/>
  <c r="I814" i="10"/>
  <c r="J814" i="10" s="1"/>
  <c r="H814" i="10"/>
  <c r="G814" i="10"/>
  <c r="AW813" i="10"/>
  <c r="AR813" i="10"/>
  <c r="AO813" i="10"/>
  <c r="X813" i="10"/>
  <c r="V813" i="10"/>
  <c r="U813" i="10"/>
  <c r="I813" i="10"/>
  <c r="J813" i="10" s="1"/>
  <c r="K813" i="10" s="1"/>
  <c r="H813" i="10"/>
  <c r="G813" i="10"/>
  <c r="X812" i="10"/>
  <c r="W812" i="10"/>
  <c r="V812" i="10"/>
  <c r="U812" i="10"/>
  <c r="I812" i="10"/>
  <c r="J812" i="10" s="1"/>
  <c r="K812" i="10" s="1"/>
  <c r="H812" i="10"/>
  <c r="G812" i="10"/>
  <c r="W811" i="10"/>
  <c r="X811" i="10" s="1"/>
  <c r="V811" i="10"/>
  <c r="U811" i="10"/>
  <c r="K811" i="10"/>
  <c r="J811" i="10"/>
  <c r="I811" i="10"/>
  <c r="H811" i="10"/>
  <c r="G811" i="10"/>
  <c r="X810" i="10"/>
  <c r="W810" i="10"/>
  <c r="V810" i="10"/>
  <c r="U810" i="10"/>
  <c r="I810" i="10"/>
  <c r="J810" i="10" s="1"/>
  <c r="K810" i="10" s="1"/>
  <c r="H810" i="10"/>
  <c r="G810" i="10"/>
  <c r="W809" i="10"/>
  <c r="X809" i="10" s="1"/>
  <c r="V809" i="10"/>
  <c r="U809" i="10"/>
  <c r="I809" i="10" s="1"/>
  <c r="J809" i="10" s="1"/>
  <c r="K809" i="10" s="1"/>
  <c r="H809" i="10"/>
  <c r="G809" i="10"/>
  <c r="W808" i="10"/>
  <c r="X808" i="10" s="1"/>
  <c r="V808" i="10"/>
  <c r="U808" i="10"/>
  <c r="I808" i="10"/>
  <c r="J808" i="10" s="1"/>
  <c r="K808" i="10" s="1"/>
  <c r="H808" i="10"/>
  <c r="G808" i="10"/>
  <c r="X807" i="10"/>
  <c r="W807" i="10"/>
  <c r="V807" i="10"/>
  <c r="U807" i="10"/>
  <c r="I807" i="10" s="1"/>
  <c r="J807" i="10"/>
  <c r="K807" i="10" s="1"/>
  <c r="H807" i="10"/>
  <c r="G807" i="10"/>
  <c r="W806" i="10"/>
  <c r="X806" i="10" s="1"/>
  <c r="V806" i="10"/>
  <c r="U806" i="10"/>
  <c r="I806" i="10" s="1"/>
  <c r="J806" i="10" s="1"/>
  <c r="K806" i="10" s="1"/>
  <c r="H806" i="10"/>
  <c r="G806" i="10"/>
  <c r="X805" i="10"/>
  <c r="W805" i="10"/>
  <c r="V805" i="10"/>
  <c r="U805" i="10"/>
  <c r="I805" i="10"/>
  <c r="J805" i="10" s="1"/>
  <c r="K805" i="10" s="1"/>
  <c r="H805" i="10"/>
  <c r="G805" i="10"/>
  <c r="X804" i="10"/>
  <c r="W804" i="10"/>
  <c r="V804" i="10"/>
  <c r="U804" i="10"/>
  <c r="I804" i="10"/>
  <c r="J804" i="10" s="1"/>
  <c r="K804" i="10" s="1"/>
  <c r="H804" i="10"/>
  <c r="G804" i="10"/>
  <c r="W803" i="10"/>
  <c r="X803" i="10" s="1"/>
  <c r="V803" i="10"/>
  <c r="U803" i="10"/>
  <c r="I803" i="10"/>
  <c r="J803" i="10" s="1"/>
  <c r="K803" i="10" s="1"/>
  <c r="H803" i="10"/>
  <c r="G803" i="10"/>
  <c r="X802" i="10"/>
  <c r="W802" i="10"/>
  <c r="V802" i="10"/>
  <c r="U802" i="10"/>
  <c r="I802" i="10" s="1"/>
  <c r="J802" i="10" s="1"/>
  <c r="K802" i="10" s="1"/>
  <c r="H802" i="10"/>
  <c r="G802" i="10"/>
  <c r="W801" i="10"/>
  <c r="X801" i="10" s="1"/>
  <c r="V801" i="10"/>
  <c r="U801" i="10"/>
  <c r="I801" i="10" s="1"/>
  <c r="J801" i="10" s="1"/>
  <c r="K801" i="10" s="1"/>
  <c r="H801" i="10"/>
  <c r="G801" i="10"/>
  <c r="X800" i="10"/>
  <c r="W800" i="10"/>
  <c r="V800" i="10"/>
  <c r="U800" i="10"/>
  <c r="I800" i="10"/>
  <c r="J800" i="10" s="1"/>
  <c r="K800" i="10" s="1"/>
  <c r="H800" i="10"/>
  <c r="G800" i="10"/>
  <c r="W799" i="10"/>
  <c r="X799" i="10" s="1"/>
  <c r="V799" i="10"/>
  <c r="U799" i="10"/>
  <c r="I799" i="10" s="1"/>
  <c r="J799" i="10" s="1"/>
  <c r="K799" i="10" s="1"/>
  <c r="H799" i="10"/>
  <c r="G799" i="10"/>
  <c r="W798" i="10"/>
  <c r="X798" i="10" s="1"/>
  <c r="V798" i="10"/>
  <c r="U798" i="10"/>
  <c r="I798" i="10" s="1"/>
  <c r="J798" i="10" s="1"/>
  <c r="K798" i="10" s="1"/>
  <c r="H798" i="10"/>
  <c r="G798" i="10"/>
  <c r="BL797" i="10"/>
  <c r="V797" i="10"/>
  <c r="U797" i="10"/>
  <c r="I797" i="10" s="1"/>
  <c r="J797" i="10" s="1"/>
  <c r="K797" i="10" s="1"/>
  <c r="H797" i="10"/>
  <c r="G797" i="10"/>
  <c r="E797" i="10"/>
  <c r="BL796" i="10"/>
  <c r="V796" i="10"/>
  <c r="U796" i="10"/>
  <c r="I796" i="10" s="1"/>
  <c r="J796" i="10" s="1"/>
  <c r="K796" i="10" s="1"/>
  <c r="H796" i="10"/>
  <c r="G796" i="10"/>
  <c r="E796" i="10"/>
  <c r="BL795" i="10"/>
  <c r="V795" i="10"/>
  <c r="U795" i="10"/>
  <c r="I795" i="10"/>
  <c r="J795" i="10" s="1"/>
  <c r="K795" i="10" s="1"/>
  <c r="H795" i="10"/>
  <c r="G795" i="10"/>
  <c r="E795" i="10"/>
  <c r="BL794" i="10"/>
  <c r="V794" i="10"/>
  <c r="U794" i="10"/>
  <c r="I794" i="10"/>
  <c r="J794" i="10" s="1"/>
  <c r="K794" i="10" s="1"/>
  <c r="E794" i="10"/>
  <c r="G794" i="10" s="1"/>
  <c r="BL793" i="10"/>
  <c r="V793" i="10"/>
  <c r="U793" i="10"/>
  <c r="J793" i="10"/>
  <c r="K793" i="10" s="1"/>
  <c r="I793" i="10"/>
  <c r="H793" i="10"/>
  <c r="G793" i="10"/>
  <c r="E793" i="10"/>
  <c r="BL792" i="10"/>
  <c r="V792" i="10"/>
  <c r="U792" i="10"/>
  <c r="I792" i="10" s="1"/>
  <c r="J792" i="10" s="1"/>
  <c r="K792" i="10"/>
  <c r="H792" i="10"/>
  <c r="E792" i="10"/>
  <c r="G792" i="10" s="1"/>
  <c r="BL791" i="10"/>
  <c r="V791" i="10"/>
  <c r="U791" i="10"/>
  <c r="I791" i="10" s="1"/>
  <c r="J791" i="10" s="1"/>
  <c r="K791" i="10" s="1"/>
  <c r="H791" i="10"/>
  <c r="G791" i="10"/>
  <c r="E791" i="10"/>
  <c r="BL790" i="10"/>
  <c r="V790" i="10"/>
  <c r="U790" i="10"/>
  <c r="I790" i="10" s="1"/>
  <c r="J790" i="10" s="1"/>
  <c r="K790" i="10" s="1"/>
  <c r="H790" i="10"/>
  <c r="E790" i="10"/>
  <c r="G790" i="10" s="1"/>
  <c r="BL789" i="10"/>
  <c r="V789" i="10"/>
  <c r="U789" i="10"/>
  <c r="I789" i="10"/>
  <c r="J789" i="10" s="1"/>
  <c r="K789" i="10" s="1"/>
  <c r="E789" i="10"/>
  <c r="BL788" i="10"/>
  <c r="V788" i="10"/>
  <c r="U788" i="10"/>
  <c r="I788" i="10" s="1"/>
  <c r="J788" i="10" s="1"/>
  <c r="K788" i="10" s="1"/>
  <c r="H788" i="10"/>
  <c r="G788" i="10"/>
  <c r="E788" i="10"/>
  <c r="BL787" i="10"/>
  <c r="V787" i="10"/>
  <c r="U787" i="10"/>
  <c r="I787" i="10"/>
  <c r="J787" i="10" s="1"/>
  <c r="K787" i="10" s="1"/>
  <c r="H787" i="10"/>
  <c r="G787" i="10"/>
  <c r="E787" i="10"/>
  <c r="X786" i="10"/>
  <c r="V786" i="10"/>
  <c r="U786" i="10"/>
  <c r="I786" i="10"/>
  <c r="J786" i="10" s="1"/>
  <c r="K786" i="10" s="1"/>
  <c r="H786" i="10"/>
  <c r="G786" i="10"/>
  <c r="F786" i="10"/>
  <c r="X785" i="10"/>
  <c r="V785" i="10"/>
  <c r="U785" i="10"/>
  <c r="J785" i="10"/>
  <c r="K785" i="10" s="1"/>
  <c r="I785" i="10"/>
  <c r="H785" i="10"/>
  <c r="G785" i="10"/>
  <c r="F785" i="10"/>
  <c r="X784" i="10"/>
  <c r="V784" i="10"/>
  <c r="U784" i="10"/>
  <c r="H784" i="10"/>
  <c r="G784" i="10"/>
  <c r="F784" i="10"/>
  <c r="I784" i="10" s="1"/>
  <c r="J784" i="10" s="1"/>
  <c r="K784" i="10" s="1"/>
  <c r="X783" i="10"/>
  <c r="V783" i="10"/>
  <c r="U783" i="10"/>
  <c r="I783" i="10" s="1"/>
  <c r="J783" i="10" s="1"/>
  <c r="K783" i="10" s="1"/>
  <c r="H783" i="10"/>
  <c r="G783" i="10"/>
  <c r="F783" i="10"/>
  <c r="X782" i="10"/>
  <c r="V782" i="10"/>
  <c r="U782" i="10"/>
  <c r="H782" i="10"/>
  <c r="G782" i="10"/>
  <c r="F782" i="10"/>
  <c r="I782" i="10" s="1"/>
  <c r="J782" i="10" s="1"/>
  <c r="K782" i="10" s="1"/>
  <c r="X781" i="10"/>
  <c r="V781" i="10"/>
  <c r="U781" i="10"/>
  <c r="H781" i="10"/>
  <c r="G781" i="10"/>
  <c r="F781" i="10"/>
  <c r="I781" i="10" s="1"/>
  <c r="J781" i="10" s="1"/>
  <c r="K781" i="10" s="1"/>
  <c r="X780" i="10"/>
  <c r="V780" i="10"/>
  <c r="U780" i="10"/>
  <c r="H780" i="10"/>
  <c r="G780" i="10"/>
  <c r="F780" i="10"/>
  <c r="I780" i="10" s="1"/>
  <c r="J780" i="10" s="1"/>
  <c r="K780" i="10" s="1"/>
  <c r="X779" i="10"/>
  <c r="V779" i="10"/>
  <c r="U779" i="10"/>
  <c r="I779" i="10"/>
  <c r="J779" i="10" s="1"/>
  <c r="K779" i="10" s="1"/>
  <c r="H779" i="10"/>
  <c r="G779" i="10"/>
  <c r="F779" i="10"/>
  <c r="V778" i="10"/>
  <c r="U778" i="10"/>
  <c r="I778" i="10"/>
  <c r="J778" i="10" s="1"/>
  <c r="K778" i="10" s="1"/>
  <c r="H778" i="10"/>
  <c r="G778" i="10"/>
  <c r="F778" i="10"/>
  <c r="X777" i="10"/>
  <c r="V777" i="10"/>
  <c r="U777" i="10"/>
  <c r="I777" i="10"/>
  <c r="J777" i="10" s="1"/>
  <c r="K777" i="10" s="1"/>
  <c r="H777" i="10"/>
  <c r="G777" i="10"/>
  <c r="F777" i="10"/>
  <c r="X776" i="10"/>
  <c r="V776" i="10"/>
  <c r="U776" i="10"/>
  <c r="J776" i="10"/>
  <c r="K776" i="10" s="1"/>
  <c r="I776" i="10"/>
  <c r="H776" i="10"/>
  <c r="G776" i="10"/>
  <c r="F776" i="10"/>
  <c r="X775" i="10"/>
  <c r="V775" i="10"/>
  <c r="U775" i="10"/>
  <c r="H775" i="10"/>
  <c r="G775" i="10"/>
  <c r="F775" i="10"/>
  <c r="I775" i="10" s="1"/>
  <c r="J775" i="10" s="1"/>
  <c r="K775" i="10" s="1"/>
  <c r="X774" i="10"/>
  <c r="V774" i="10"/>
  <c r="U774" i="10"/>
  <c r="I774" i="10" s="1"/>
  <c r="J774" i="10" s="1"/>
  <c r="K774" i="10" s="1"/>
  <c r="H774" i="10"/>
  <c r="G774" i="10"/>
  <c r="F774" i="10"/>
  <c r="X773" i="10"/>
  <c r="V773" i="10"/>
  <c r="U773" i="10"/>
  <c r="H773" i="10"/>
  <c r="G773" i="10"/>
  <c r="F773" i="10"/>
  <c r="I773" i="10" s="1"/>
  <c r="J773" i="10" s="1"/>
  <c r="K773" i="10" s="1"/>
  <c r="X772" i="10"/>
  <c r="V772" i="10"/>
  <c r="U772" i="10"/>
  <c r="H772" i="10"/>
  <c r="G772" i="10"/>
  <c r="F772" i="10"/>
  <c r="I772" i="10" s="1"/>
  <c r="J772" i="10" s="1"/>
  <c r="K772" i="10" s="1"/>
  <c r="AW771" i="10"/>
  <c r="W771" i="10"/>
  <c r="X771" i="10" s="1"/>
  <c r="V771" i="10"/>
  <c r="U771" i="10"/>
  <c r="I771" i="10"/>
  <c r="J771" i="10" s="1"/>
  <c r="K771" i="10" s="1"/>
  <c r="H771" i="10"/>
  <c r="G771" i="10"/>
  <c r="F771" i="10"/>
  <c r="AW770" i="10"/>
  <c r="X770" i="10"/>
  <c r="W770" i="10"/>
  <c r="V770" i="10"/>
  <c r="U770" i="10"/>
  <c r="I770" i="10" s="1"/>
  <c r="J770" i="10" s="1"/>
  <c r="K770" i="10" s="1"/>
  <c r="H770" i="10"/>
  <c r="G770" i="10"/>
  <c r="F770" i="10"/>
  <c r="AW769" i="10"/>
  <c r="X769" i="10"/>
  <c r="W769" i="10"/>
  <c r="V769" i="10"/>
  <c r="U769" i="10"/>
  <c r="H769" i="10"/>
  <c r="G769" i="10"/>
  <c r="F769" i="10"/>
  <c r="I769" i="10" s="1"/>
  <c r="J769" i="10" s="1"/>
  <c r="K769" i="10" s="1"/>
  <c r="AW768" i="10"/>
  <c r="X768" i="10"/>
  <c r="W768" i="10"/>
  <c r="V768" i="10"/>
  <c r="U768" i="10"/>
  <c r="J768" i="10"/>
  <c r="K768" i="10" s="1"/>
  <c r="I768" i="10"/>
  <c r="H768" i="10"/>
  <c r="G768" i="10"/>
  <c r="F768" i="10"/>
  <c r="BL767" i="10"/>
  <c r="AW767" i="10"/>
  <c r="AR767" i="10"/>
  <c r="AM767" i="10"/>
  <c r="V767" i="10"/>
  <c r="U767" i="10"/>
  <c r="H767" i="10"/>
  <c r="G767" i="10"/>
  <c r="F767" i="10"/>
  <c r="I767" i="10" s="1"/>
  <c r="J767" i="10" s="1"/>
  <c r="K767" i="10" s="1"/>
  <c r="BL766" i="10"/>
  <c r="AW766" i="10"/>
  <c r="AR766" i="10"/>
  <c r="AM766" i="10"/>
  <c r="V766" i="10"/>
  <c r="U766" i="10"/>
  <c r="J766" i="10"/>
  <c r="K766" i="10" s="1"/>
  <c r="I766" i="10"/>
  <c r="H766" i="10"/>
  <c r="G766" i="10"/>
  <c r="F766" i="10"/>
  <c r="BL765" i="10"/>
  <c r="AW765" i="10"/>
  <c r="AM765" i="10"/>
  <c r="V765" i="10"/>
  <c r="U765" i="10"/>
  <c r="H765" i="10"/>
  <c r="G765" i="10"/>
  <c r="F765" i="10"/>
  <c r="I765" i="10" s="1"/>
  <c r="J765" i="10" s="1"/>
  <c r="K765" i="10" s="1"/>
  <c r="BL764" i="10"/>
  <c r="AW764" i="10"/>
  <c r="AM764" i="10"/>
  <c r="V764" i="10"/>
  <c r="U764" i="10"/>
  <c r="I764" i="10"/>
  <c r="J764" i="10" s="1"/>
  <c r="K764" i="10" s="1"/>
  <c r="H764" i="10"/>
  <c r="G764" i="10"/>
  <c r="F764" i="10"/>
  <c r="BL763" i="10"/>
  <c r="AW763" i="10"/>
  <c r="AR763" i="10"/>
  <c r="AM763" i="10"/>
  <c r="V763" i="10"/>
  <c r="U763" i="10"/>
  <c r="I763" i="10" s="1"/>
  <c r="J763" i="10" s="1"/>
  <c r="K763" i="10" s="1"/>
  <c r="H763" i="10"/>
  <c r="G763" i="10"/>
  <c r="F763" i="10"/>
  <c r="BL762" i="10"/>
  <c r="AW762" i="10"/>
  <c r="AM762" i="10"/>
  <c r="V762" i="10"/>
  <c r="U762" i="10"/>
  <c r="H762" i="10"/>
  <c r="G762" i="10"/>
  <c r="F762" i="10"/>
  <c r="I762" i="10" s="1"/>
  <c r="J762" i="10" s="1"/>
  <c r="K762" i="10" s="1"/>
  <c r="BL761" i="10"/>
  <c r="AW761" i="10"/>
  <c r="AM761" i="10"/>
  <c r="V761" i="10"/>
  <c r="U761" i="10"/>
  <c r="J761" i="10"/>
  <c r="K761" i="10" s="1"/>
  <c r="I761" i="10"/>
  <c r="H761" i="10"/>
  <c r="G761" i="10"/>
  <c r="F761" i="10"/>
  <c r="BL760" i="10"/>
  <c r="AW760" i="10"/>
  <c r="AM760" i="10"/>
  <c r="V760" i="10"/>
  <c r="U760" i="10"/>
  <c r="H760" i="10"/>
  <c r="G760" i="10"/>
  <c r="F760" i="10"/>
  <c r="I760" i="10" s="1"/>
  <c r="J760" i="10" s="1"/>
  <c r="K760" i="10" s="1"/>
  <c r="BL759" i="10"/>
  <c r="AW759" i="10"/>
  <c r="AM759" i="10"/>
  <c r="V759" i="10"/>
  <c r="U759" i="10"/>
  <c r="I759" i="10"/>
  <c r="J759" i="10" s="1"/>
  <c r="K759" i="10" s="1"/>
  <c r="H759" i="10"/>
  <c r="G759" i="10"/>
  <c r="F759" i="10"/>
  <c r="BL758" i="10"/>
  <c r="AW758" i="10"/>
  <c r="AR758" i="10"/>
  <c r="AM758" i="10"/>
  <c r="V758" i="10"/>
  <c r="U758" i="10"/>
  <c r="I758" i="10" s="1"/>
  <c r="J758" i="10" s="1"/>
  <c r="K758" i="10" s="1"/>
  <c r="H758" i="10"/>
  <c r="G758" i="10"/>
  <c r="F758" i="10"/>
  <c r="AX757" i="10"/>
  <c r="AS757" i="10"/>
  <c r="AQ757" i="10"/>
  <c r="W757" i="10"/>
  <c r="X757" i="10" s="1"/>
  <c r="V757" i="10"/>
  <c r="U757" i="10"/>
  <c r="I757" i="10"/>
  <c r="J757" i="10" s="1"/>
  <c r="K757" i="10" s="1"/>
  <c r="H757" i="10"/>
  <c r="G757" i="10"/>
  <c r="F757" i="10"/>
  <c r="AX756" i="10"/>
  <c r="AS756" i="10"/>
  <c r="AQ756" i="10"/>
  <c r="W756" i="10"/>
  <c r="X756" i="10" s="1"/>
  <c r="V756" i="10"/>
  <c r="U756" i="10"/>
  <c r="H756" i="10"/>
  <c r="G756" i="10"/>
  <c r="F756" i="10"/>
  <c r="I756" i="10" s="1"/>
  <c r="J756" i="10" s="1"/>
  <c r="K756" i="10" s="1"/>
  <c r="AX755" i="10"/>
  <c r="AS755" i="10"/>
  <c r="AQ755" i="10"/>
  <c r="W755" i="10"/>
  <c r="X755" i="10" s="1"/>
  <c r="V755" i="10"/>
  <c r="U755" i="10"/>
  <c r="K755" i="10"/>
  <c r="H755" i="10"/>
  <c r="G755" i="10"/>
  <c r="F755" i="10"/>
  <c r="I755" i="10" s="1"/>
  <c r="J755" i="10" s="1"/>
  <c r="AX754" i="10"/>
  <c r="AS754" i="10"/>
  <c r="AQ754" i="10"/>
  <c r="X754" i="10"/>
  <c r="W754" i="10"/>
  <c r="V754" i="10"/>
  <c r="U754" i="10"/>
  <c r="I754" i="10"/>
  <c r="J754" i="10" s="1"/>
  <c r="K754" i="10" s="1"/>
  <c r="H754" i="10"/>
  <c r="G754" i="10"/>
  <c r="F754" i="10"/>
  <c r="AX753" i="10"/>
  <c r="AS753" i="10"/>
  <c r="AQ753" i="10"/>
  <c r="W753" i="10"/>
  <c r="X753" i="10" s="1"/>
  <c r="V753" i="10"/>
  <c r="U753" i="10"/>
  <c r="H753" i="10"/>
  <c r="G753" i="10"/>
  <c r="F753" i="10"/>
  <c r="I753" i="10" s="1"/>
  <c r="J753" i="10" s="1"/>
  <c r="K753" i="10" s="1"/>
  <c r="AX752" i="10"/>
  <c r="AS752" i="10"/>
  <c r="AQ752" i="10"/>
  <c r="X752" i="10"/>
  <c r="W752" i="10"/>
  <c r="V752" i="10"/>
  <c r="U752" i="10"/>
  <c r="J752" i="10"/>
  <c r="K752" i="10" s="1"/>
  <c r="I752" i="10"/>
  <c r="H752" i="10"/>
  <c r="G752" i="10"/>
  <c r="F752" i="10"/>
  <c r="AX751" i="10"/>
  <c r="AS751" i="10"/>
  <c r="AQ751" i="10"/>
  <c r="X751" i="10"/>
  <c r="W751" i="10"/>
  <c r="V751" i="10"/>
  <c r="U751" i="10"/>
  <c r="H751" i="10"/>
  <c r="G751" i="10"/>
  <c r="F751" i="10"/>
  <c r="I751" i="10" s="1"/>
  <c r="J751" i="10" s="1"/>
  <c r="K751" i="10" s="1"/>
  <c r="AX750" i="10"/>
  <c r="AS750" i="10"/>
  <c r="AQ750" i="10"/>
  <c r="X750" i="10"/>
  <c r="W750" i="10"/>
  <c r="V750" i="10"/>
  <c r="U750" i="10"/>
  <c r="I750" i="10" s="1"/>
  <c r="J750" i="10" s="1"/>
  <c r="K750" i="10" s="1"/>
  <c r="H750" i="10"/>
  <c r="G750" i="10"/>
  <c r="F750" i="10"/>
  <c r="AX749" i="10"/>
  <c r="AS749" i="10"/>
  <c r="AQ749" i="10"/>
  <c r="W749" i="10"/>
  <c r="X749" i="10" s="1"/>
  <c r="V749" i="10"/>
  <c r="U749" i="10"/>
  <c r="I749" i="10"/>
  <c r="J749" i="10" s="1"/>
  <c r="K749" i="10" s="1"/>
  <c r="H749" i="10"/>
  <c r="G749" i="10"/>
  <c r="F749" i="10"/>
  <c r="AO748" i="10"/>
  <c r="X748" i="10"/>
  <c r="V748" i="10"/>
  <c r="U748" i="10"/>
  <c r="K748" i="10"/>
  <c r="H748" i="10"/>
  <c r="G748" i="10"/>
  <c r="F748" i="10"/>
  <c r="I748" i="10" s="1"/>
  <c r="J748" i="10" s="1"/>
  <c r="AO747" i="10"/>
  <c r="X747" i="10"/>
  <c r="V747" i="10"/>
  <c r="U747" i="10"/>
  <c r="H747" i="10"/>
  <c r="G747" i="10"/>
  <c r="F747" i="10"/>
  <c r="I747" i="10" s="1"/>
  <c r="J747" i="10" s="1"/>
  <c r="K747" i="10" s="1"/>
  <c r="AO746" i="10"/>
  <c r="X746" i="10"/>
  <c r="V746" i="10"/>
  <c r="U746" i="10"/>
  <c r="H746" i="10"/>
  <c r="G746" i="10"/>
  <c r="F746" i="10"/>
  <c r="I746" i="10" s="1"/>
  <c r="J746" i="10" s="1"/>
  <c r="K746" i="10" s="1"/>
  <c r="AO745" i="10"/>
  <c r="X745" i="10"/>
  <c r="V745" i="10"/>
  <c r="U745" i="10"/>
  <c r="I745" i="10"/>
  <c r="J745" i="10" s="1"/>
  <c r="K745" i="10" s="1"/>
  <c r="H745" i="10"/>
  <c r="G745" i="10"/>
  <c r="F745" i="10"/>
  <c r="AO744" i="10"/>
  <c r="X744" i="10"/>
  <c r="V744" i="10"/>
  <c r="U744" i="10"/>
  <c r="H744" i="10"/>
  <c r="G744" i="10"/>
  <c r="F744" i="10"/>
  <c r="I744" i="10" s="1"/>
  <c r="J744" i="10" s="1"/>
  <c r="K744" i="10" s="1"/>
  <c r="AO743" i="10"/>
  <c r="X743" i="10"/>
  <c r="V743" i="10"/>
  <c r="U743" i="10"/>
  <c r="H743" i="10"/>
  <c r="G743" i="10"/>
  <c r="F743" i="10"/>
  <c r="I743" i="10" s="1"/>
  <c r="J743" i="10" s="1"/>
  <c r="K743" i="10" s="1"/>
  <c r="AO742" i="10"/>
  <c r="X742" i="10"/>
  <c r="V742" i="10"/>
  <c r="U742" i="10"/>
  <c r="H742" i="10"/>
  <c r="G742" i="10"/>
  <c r="F742" i="10"/>
  <c r="I742" i="10" s="1"/>
  <c r="J742" i="10" s="1"/>
  <c r="K742" i="10" s="1"/>
  <c r="AO741" i="10"/>
  <c r="X741" i="10"/>
  <c r="V741" i="10"/>
  <c r="U741" i="10"/>
  <c r="I741" i="10"/>
  <c r="J741" i="10" s="1"/>
  <c r="K741" i="10" s="1"/>
  <c r="H741" i="10"/>
  <c r="G741" i="10"/>
  <c r="F741" i="10"/>
  <c r="AO740" i="10"/>
  <c r="X740" i="10"/>
  <c r="V740" i="10"/>
  <c r="U740" i="10"/>
  <c r="H740" i="10"/>
  <c r="G740" i="10"/>
  <c r="F740" i="10"/>
  <c r="I740" i="10" s="1"/>
  <c r="J740" i="10" s="1"/>
  <c r="K740" i="10" s="1"/>
  <c r="AO739" i="10"/>
  <c r="X739" i="10"/>
  <c r="V739" i="10"/>
  <c r="U739" i="10"/>
  <c r="H739" i="10"/>
  <c r="G739" i="10"/>
  <c r="F739" i="10"/>
  <c r="I739" i="10" s="1"/>
  <c r="J739" i="10" s="1"/>
  <c r="K739" i="10" s="1"/>
  <c r="AO738" i="10"/>
  <c r="X738" i="10"/>
  <c r="V738" i="10"/>
  <c r="U738" i="10"/>
  <c r="H738" i="10"/>
  <c r="G738" i="10"/>
  <c r="F738" i="10"/>
  <c r="I738" i="10" s="1"/>
  <c r="J738" i="10" s="1"/>
  <c r="K738" i="10" s="1"/>
  <c r="AO737" i="10"/>
  <c r="X737" i="10"/>
  <c r="V737" i="10"/>
  <c r="U737" i="10"/>
  <c r="I737" i="10"/>
  <c r="J737" i="10" s="1"/>
  <c r="K737" i="10" s="1"/>
  <c r="H737" i="10"/>
  <c r="G737" i="10"/>
  <c r="F737" i="10"/>
  <c r="AO736" i="10"/>
  <c r="X736" i="10"/>
  <c r="V736" i="10"/>
  <c r="U736" i="10"/>
  <c r="K736" i="10"/>
  <c r="H736" i="10"/>
  <c r="G736" i="10"/>
  <c r="F736" i="10"/>
  <c r="I736" i="10" s="1"/>
  <c r="J736" i="10" s="1"/>
  <c r="AO735" i="10"/>
  <c r="X735" i="10"/>
  <c r="V735" i="10"/>
  <c r="U735" i="10"/>
  <c r="H735" i="10"/>
  <c r="G735" i="10"/>
  <c r="F735" i="10"/>
  <c r="I735" i="10" s="1"/>
  <c r="J735" i="10" s="1"/>
  <c r="K735" i="10" s="1"/>
  <c r="BL734" i="10"/>
  <c r="AW734" i="10"/>
  <c r="AS734" i="10"/>
  <c r="AQ734" i="10"/>
  <c r="V734" i="10"/>
  <c r="U734" i="10"/>
  <c r="I734" i="10"/>
  <c r="J734" i="10" s="1"/>
  <c r="K734" i="10" s="1"/>
  <c r="H734" i="10"/>
  <c r="G734" i="10"/>
  <c r="BL733" i="10"/>
  <c r="AW733" i="10"/>
  <c r="AS733" i="10"/>
  <c r="AQ733" i="10"/>
  <c r="V733" i="10"/>
  <c r="U733" i="10"/>
  <c r="I733" i="10" s="1"/>
  <c r="J733" i="10" s="1"/>
  <c r="K733" i="10" s="1"/>
  <c r="H733" i="10"/>
  <c r="G733" i="10"/>
  <c r="BL732" i="10"/>
  <c r="AW732" i="10"/>
  <c r="AS732" i="10"/>
  <c r="AQ732" i="10"/>
  <c r="V732" i="10"/>
  <c r="U732" i="10"/>
  <c r="I732" i="10" s="1"/>
  <c r="J732" i="10" s="1"/>
  <c r="K732" i="10" s="1"/>
  <c r="H732" i="10"/>
  <c r="G732" i="10"/>
  <c r="BL731" i="10"/>
  <c r="AW731" i="10"/>
  <c r="AS731" i="10"/>
  <c r="AQ731" i="10"/>
  <c r="V731" i="10"/>
  <c r="U731" i="10"/>
  <c r="J731" i="10"/>
  <c r="K731" i="10" s="1"/>
  <c r="I731" i="10"/>
  <c r="H731" i="10"/>
  <c r="G731" i="10"/>
  <c r="BL730" i="10"/>
  <c r="AW730" i="10"/>
  <c r="AS730" i="10"/>
  <c r="AQ730" i="10"/>
  <c r="V730" i="10"/>
  <c r="U730" i="10"/>
  <c r="I730" i="10" s="1"/>
  <c r="J730" i="10" s="1"/>
  <c r="K730" i="10" s="1"/>
  <c r="H730" i="10"/>
  <c r="G730" i="10"/>
  <c r="BL729" i="10"/>
  <c r="AW729" i="10"/>
  <c r="AS729" i="10"/>
  <c r="AQ729" i="10"/>
  <c r="V729" i="10"/>
  <c r="U729" i="10"/>
  <c r="I729" i="10"/>
  <c r="J729" i="10" s="1"/>
  <c r="K729" i="10" s="1"/>
  <c r="H729" i="10"/>
  <c r="G729" i="10"/>
  <c r="BL728" i="10"/>
  <c r="AW728" i="10"/>
  <c r="AS728" i="10"/>
  <c r="AQ728" i="10"/>
  <c r="V728" i="10"/>
  <c r="U728" i="10"/>
  <c r="I728" i="10" s="1"/>
  <c r="J728" i="10" s="1"/>
  <c r="K728" i="10"/>
  <c r="H728" i="10"/>
  <c r="G728" i="10"/>
  <c r="BL727" i="10"/>
  <c r="AW727" i="10"/>
  <c r="AS727" i="10"/>
  <c r="AQ727" i="10"/>
  <c r="V727" i="10"/>
  <c r="U727" i="10"/>
  <c r="I727" i="10"/>
  <c r="J727" i="10" s="1"/>
  <c r="K727" i="10" s="1"/>
  <c r="H727" i="10"/>
  <c r="G727" i="10"/>
  <c r="BL726" i="10"/>
  <c r="AW726" i="10"/>
  <c r="AS726" i="10"/>
  <c r="AQ726" i="10"/>
  <c r="V726" i="10"/>
  <c r="U726" i="10"/>
  <c r="I726" i="10"/>
  <c r="J726" i="10" s="1"/>
  <c r="K726" i="10" s="1"/>
  <c r="H726" i="10"/>
  <c r="G726" i="10"/>
  <c r="BL725" i="10"/>
  <c r="AW725" i="10"/>
  <c r="AS725" i="10"/>
  <c r="AQ725" i="10"/>
  <c r="V725" i="10"/>
  <c r="U725" i="10"/>
  <c r="I725" i="10" s="1"/>
  <c r="J725" i="10" s="1"/>
  <c r="K725" i="10" s="1"/>
  <c r="H725" i="10"/>
  <c r="G725" i="10"/>
  <c r="BL724" i="10"/>
  <c r="AW724" i="10"/>
  <c r="AS724" i="10"/>
  <c r="AQ724" i="10"/>
  <c r="V724" i="10"/>
  <c r="U724" i="10"/>
  <c r="I724" i="10" s="1"/>
  <c r="J724" i="10" s="1"/>
  <c r="K724" i="10" s="1"/>
  <c r="H724" i="10"/>
  <c r="G724" i="10"/>
  <c r="BL723" i="10"/>
  <c r="AW723" i="10"/>
  <c r="AS723" i="10"/>
  <c r="AQ723" i="10"/>
  <c r="V723" i="10"/>
  <c r="U723" i="10"/>
  <c r="J723" i="10"/>
  <c r="K723" i="10" s="1"/>
  <c r="I723" i="10"/>
  <c r="H723" i="10"/>
  <c r="G723" i="10"/>
  <c r="BL722" i="10"/>
  <c r="AW722" i="10"/>
  <c r="AS722" i="10"/>
  <c r="AQ722" i="10"/>
  <c r="V722" i="10"/>
  <c r="U722" i="10"/>
  <c r="I722" i="10" s="1"/>
  <c r="J722" i="10" s="1"/>
  <c r="K722" i="10" s="1"/>
  <c r="H722" i="10"/>
  <c r="G722" i="10"/>
  <c r="BL721" i="10"/>
  <c r="AW721" i="10"/>
  <c r="AS721" i="10"/>
  <c r="AQ721" i="10"/>
  <c r="V721" i="10"/>
  <c r="U721" i="10"/>
  <c r="I721" i="10"/>
  <c r="J721" i="10" s="1"/>
  <c r="K721" i="10" s="1"/>
  <c r="H721" i="10"/>
  <c r="G721" i="10"/>
  <c r="BL720" i="10"/>
  <c r="AW720" i="10"/>
  <c r="AS720" i="10"/>
  <c r="AQ720" i="10"/>
  <c r="V720" i="10"/>
  <c r="U720" i="10"/>
  <c r="I720" i="10"/>
  <c r="J720" i="10" s="1"/>
  <c r="K720" i="10" s="1"/>
  <c r="H720" i="10"/>
  <c r="G720" i="10"/>
  <c r="BL719" i="10"/>
  <c r="AW719" i="10"/>
  <c r="AS719" i="10"/>
  <c r="AQ719" i="10"/>
  <c r="V719" i="10"/>
  <c r="U719" i="10"/>
  <c r="I719" i="10"/>
  <c r="J719" i="10" s="1"/>
  <c r="K719" i="10" s="1"/>
  <c r="H719" i="10"/>
  <c r="G719" i="10"/>
  <c r="BL718" i="10"/>
  <c r="AW718" i="10"/>
  <c r="AS718" i="10"/>
  <c r="AQ718" i="10"/>
  <c r="V718" i="10"/>
  <c r="U718" i="10"/>
  <c r="I718" i="10"/>
  <c r="J718" i="10" s="1"/>
  <c r="K718" i="10" s="1"/>
  <c r="H718" i="10"/>
  <c r="G718" i="10"/>
  <c r="BL717" i="10"/>
  <c r="AW717" i="10"/>
  <c r="AS717" i="10"/>
  <c r="AQ717" i="10"/>
  <c r="V717" i="10"/>
  <c r="U717" i="10"/>
  <c r="I717" i="10" s="1"/>
  <c r="J717" i="10" s="1"/>
  <c r="K717" i="10" s="1"/>
  <c r="H717" i="10"/>
  <c r="G717" i="10"/>
  <c r="BL716" i="10"/>
  <c r="AW716" i="10"/>
  <c r="AS716" i="10"/>
  <c r="AQ716" i="10"/>
  <c r="V716" i="10"/>
  <c r="U716" i="10"/>
  <c r="I716" i="10" s="1"/>
  <c r="J716" i="10" s="1"/>
  <c r="K716" i="10" s="1"/>
  <c r="H716" i="10"/>
  <c r="G716" i="10"/>
  <c r="BL715" i="10"/>
  <c r="AW715" i="10"/>
  <c r="AS715" i="10"/>
  <c r="AQ715" i="10"/>
  <c r="V715" i="10"/>
  <c r="U715" i="10"/>
  <c r="J715" i="10"/>
  <c r="K715" i="10" s="1"/>
  <c r="I715" i="10"/>
  <c r="H715" i="10"/>
  <c r="G715" i="10"/>
  <c r="BL714" i="10"/>
  <c r="AW714" i="10"/>
  <c r="AS714" i="10"/>
  <c r="AQ714" i="10"/>
  <c r="V714" i="10"/>
  <c r="U714" i="10"/>
  <c r="I714" i="10" s="1"/>
  <c r="J714" i="10" s="1"/>
  <c r="K714" i="10" s="1"/>
  <c r="H714" i="10"/>
  <c r="G714" i="10"/>
  <c r="BL713" i="10"/>
  <c r="AW713" i="10"/>
  <c r="AS713" i="10"/>
  <c r="AQ713" i="10"/>
  <c r="V713" i="10"/>
  <c r="U713" i="10"/>
  <c r="I713" i="10"/>
  <c r="J713" i="10" s="1"/>
  <c r="K713" i="10" s="1"/>
  <c r="H713" i="10"/>
  <c r="G713" i="10"/>
  <c r="BL712" i="10"/>
  <c r="AW712" i="10"/>
  <c r="AS712" i="10"/>
  <c r="AQ712" i="10"/>
  <c r="V712" i="10"/>
  <c r="U712" i="10"/>
  <c r="K712" i="10"/>
  <c r="I712" i="10"/>
  <c r="J712" i="10" s="1"/>
  <c r="H712" i="10"/>
  <c r="G712" i="10"/>
  <c r="BL711" i="10"/>
  <c r="AW711" i="10"/>
  <c r="AS711" i="10"/>
  <c r="AQ711" i="10"/>
  <c r="V711" i="10"/>
  <c r="U711" i="10"/>
  <c r="I711" i="10"/>
  <c r="J711" i="10" s="1"/>
  <c r="K711" i="10" s="1"/>
  <c r="H711" i="10"/>
  <c r="G711" i="10"/>
  <c r="BL710" i="10"/>
  <c r="AW710" i="10"/>
  <c r="AS710" i="10"/>
  <c r="AQ710" i="10"/>
  <c r="V710" i="10"/>
  <c r="U710" i="10"/>
  <c r="I710" i="10"/>
  <c r="J710" i="10" s="1"/>
  <c r="K710" i="10" s="1"/>
  <c r="H710" i="10"/>
  <c r="G710" i="10"/>
  <c r="BL709" i="10"/>
  <c r="AW709" i="10"/>
  <c r="AS709" i="10"/>
  <c r="AQ709" i="10"/>
  <c r="V709" i="10"/>
  <c r="U709" i="10"/>
  <c r="I709" i="10" s="1"/>
  <c r="J709" i="10" s="1"/>
  <c r="K709" i="10" s="1"/>
  <c r="H709" i="10"/>
  <c r="G709" i="10"/>
  <c r="BL708" i="10"/>
  <c r="AW708" i="10"/>
  <c r="AS708" i="10"/>
  <c r="AQ708" i="10"/>
  <c r="V708" i="10"/>
  <c r="U708" i="10"/>
  <c r="I708" i="10" s="1"/>
  <c r="J708" i="10" s="1"/>
  <c r="K708" i="10" s="1"/>
  <c r="H708" i="10"/>
  <c r="G708" i="10"/>
  <c r="BL707" i="10"/>
  <c r="AW707" i="10"/>
  <c r="AS707" i="10"/>
  <c r="AQ707" i="10"/>
  <c r="V707" i="10"/>
  <c r="U707" i="10"/>
  <c r="J707" i="10"/>
  <c r="K707" i="10" s="1"/>
  <c r="I707" i="10"/>
  <c r="H707" i="10"/>
  <c r="G707" i="10"/>
  <c r="BL706" i="10"/>
  <c r="AW706" i="10"/>
  <c r="AS706" i="10"/>
  <c r="AQ706" i="10"/>
  <c r="V706" i="10"/>
  <c r="U706" i="10"/>
  <c r="I706" i="10" s="1"/>
  <c r="J706" i="10" s="1"/>
  <c r="K706" i="10" s="1"/>
  <c r="H706" i="10"/>
  <c r="G706" i="10"/>
  <c r="BL705" i="10"/>
  <c r="AW705" i="10"/>
  <c r="AS705" i="10"/>
  <c r="AQ705" i="10"/>
  <c r="V705" i="10"/>
  <c r="U705" i="10"/>
  <c r="I705" i="10"/>
  <c r="J705" i="10" s="1"/>
  <c r="K705" i="10" s="1"/>
  <c r="H705" i="10"/>
  <c r="G705" i="10"/>
  <c r="V704" i="10"/>
  <c r="U704" i="10"/>
  <c r="I704" i="10" s="1"/>
  <c r="J704" i="10" s="1"/>
  <c r="K704" i="10" s="1"/>
  <c r="H704" i="10"/>
  <c r="G704" i="10"/>
  <c r="V703" i="10"/>
  <c r="U703" i="10"/>
  <c r="I703" i="10" s="1"/>
  <c r="J703" i="10" s="1"/>
  <c r="K703" i="10" s="1"/>
  <c r="H703" i="10"/>
  <c r="G703" i="10"/>
  <c r="V702" i="10"/>
  <c r="U702" i="10"/>
  <c r="I702" i="10" s="1"/>
  <c r="J702" i="10" s="1"/>
  <c r="K702" i="10" s="1"/>
  <c r="H702" i="10"/>
  <c r="G702" i="10"/>
  <c r="V701" i="10"/>
  <c r="U701" i="10"/>
  <c r="I701" i="10" s="1"/>
  <c r="J701" i="10" s="1"/>
  <c r="K701" i="10" s="1"/>
  <c r="H701" i="10"/>
  <c r="G701" i="10"/>
  <c r="V700" i="10"/>
  <c r="U700" i="10"/>
  <c r="K700" i="10"/>
  <c r="I700" i="10"/>
  <c r="J700" i="10" s="1"/>
  <c r="H700" i="10"/>
  <c r="G700" i="10"/>
  <c r="V699" i="10"/>
  <c r="U699" i="10"/>
  <c r="J699" i="10"/>
  <c r="K699" i="10" s="1"/>
  <c r="I699" i="10"/>
  <c r="H699" i="10"/>
  <c r="G699" i="10"/>
  <c r="AS698" i="10"/>
  <c r="X698" i="10"/>
  <c r="W698" i="10"/>
  <c r="V698" i="10"/>
  <c r="U698" i="10"/>
  <c r="I698" i="10" s="1"/>
  <c r="J698" i="10" s="1"/>
  <c r="K698" i="10" s="1"/>
  <c r="H698" i="10"/>
  <c r="G698" i="10"/>
  <c r="AS697" i="10"/>
  <c r="W697" i="10"/>
  <c r="X697" i="10" s="1"/>
  <c r="V697" i="10"/>
  <c r="U697" i="10"/>
  <c r="I697" i="10" s="1"/>
  <c r="J697" i="10" s="1"/>
  <c r="K697" i="10" s="1"/>
  <c r="H697" i="10"/>
  <c r="G697" i="10"/>
  <c r="AS696" i="10"/>
  <c r="W696" i="10"/>
  <c r="X696" i="10" s="1"/>
  <c r="V696" i="10"/>
  <c r="U696" i="10"/>
  <c r="I696" i="10"/>
  <c r="J696" i="10" s="1"/>
  <c r="K696" i="10" s="1"/>
  <c r="H696" i="10"/>
  <c r="G696" i="10"/>
  <c r="AS695" i="10"/>
  <c r="X695" i="10"/>
  <c r="W695" i="10"/>
  <c r="V695" i="10"/>
  <c r="U695" i="10"/>
  <c r="J695" i="10"/>
  <c r="K695" i="10" s="1"/>
  <c r="I695" i="10"/>
  <c r="H695" i="10"/>
  <c r="G695" i="10"/>
  <c r="AS694" i="10"/>
  <c r="X694" i="10"/>
  <c r="W694" i="10"/>
  <c r="V694" i="10"/>
  <c r="U694" i="10"/>
  <c r="I694" i="10" s="1"/>
  <c r="J694" i="10" s="1"/>
  <c r="K694" i="10" s="1"/>
  <c r="H694" i="10"/>
  <c r="G694" i="10"/>
  <c r="AS693" i="10"/>
  <c r="W693" i="10"/>
  <c r="X693" i="10" s="1"/>
  <c r="V693" i="10"/>
  <c r="U693" i="10"/>
  <c r="I693" i="10" s="1"/>
  <c r="J693" i="10" s="1"/>
  <c r="K693" i="10" s="1"/>
  <c r="H693" i="10"/>
  <c r="G693" i="10"/>
  <c r="AS692" i="10"/>
  <c r="W692" i="10"/>
  <c r="X692" i="10" s="1"/>
  <c r="V692" i="10"/>
  <c r="U692" i="10"/>
  <c r="I692" i="10"/>
  <c r="J692" i="10" s="1"/>
  <c r="K692" i="10" s="1"/>
  <c r="H692" i="10"/>
  <c r="G692" i="10"/>
  <c r="AS691" i="10"/>
  <c r="X691" i="10"/>
  <c r="W691" i="10"/>
  <c r="V691" i="10"/>
  <c r="U691" i="10"/>
  <c r="J691" i="10"/>
  <c r="K691" i="10" s="1"/>
  <c r="I691" i="10"/>
  <c r="H691" i="10"/>
  <c r="G691" i="10"/>
  <c r="AS690" i="10"/>
  <c r="X690" i="10"/>
  <c r="W690" i="10"/>
  <c r="V690" i="10"/>
  <c r="U690" i="10"/>
  <c r="I690" i="10" s="1"/>
  <c r="J690" i="10" s="1"/>
  <c r="K690" i="10" s="1"/>
  <c r="H690" i="10"/>
  <c r="G690" i="10"/>
  <c r="AS689" i="10"/>
  <c r="W689" i="10"/>
  <c r="X689" i="10" s="1"/>
  <c r="V689" i="10"/>
  <c r="U689" i="10"/>
  <c r="I689" i="10" s="1"/>
  <c r="J689" i="10" s="1"/>
  <c r="K689" i="10" s="1"/>
  <c r="H689" i="10"/>
  <c r="G689" i="10"/>
  <c r="AS688" i="10"/>
  <c r="W688" i="10"/>
  <c r="X688" i="10" s="1"/>
  <c r="V688" i="10"/>
  <c r="U688" i="10"/>
  <c r="I688" i="10"/>
  <c r="J688" i="10" s="1"/>
  <c r="K688" i="10" s="1"/>
  <c r="H688" i="10"/>
  <c r="G688" i="10"/>
  <c r="AS687" i="10"/>
  <c r="X687" i="10"/>
  <c r="W687" i="10"/>
  <c r="V687" i="10"/>
  <c r="U687" i="10"/>
  <c r="J687" i="10"/>
  <c r="K687" i="10" s="1"/>
  <c r="I687" i="10"/>
  <c r="H687" i="10"/>
  <c r="G687" i="10"/>
  <c r="AS686" i="10"/>
  <c r="X686" i="10"/>
  <c r="W686" i="10"/>
  <c r="V686" i="10"/>
  <c r="U686" i="10"/>
  <c r="I686" i="10" s="1"/>
  <c r="J686" i="10" s="1"/>
  <c r="K686" i="10" s="1"/>
  <c r="H686" i="10"/>
  <c r="G686" i="10"/>
  <c r="AS685" i="10"/>
  <c r="W685" i="10"/>
  <c r="X685" i="10" s="1"/>
  <c r="V685" i="10"/>
  <c r="U685" i="10"/>
  <c r="I685" i="10"/>
  <c r="J685" i="10" s="1"/>
  <c r="K685" i="10" s="1"/>
  <c r="H685" i="10"/>
  <c r="G685" i="10"/>
  <c r="AS684" i="10"/>
  <c r="W684" i="10"/>
  <c r="X684" i="10" s="1"/>
  <c r="V684" i="10"/>
  <c r="U684" i="10"/>
  <c r="I684" i="10"/>
  <c r="J684" i="10" s="1"/>
  <c r="K684" i="10" s="1"/>
  <c r="H684" i="10"/>
  <c r="G684" i="10"/>
  <c r="AS683" i="10"/>
  <c r="X683" i="10"/>
  <c r="W683" i="10"/>
  <c r="V683" i="10"/>
  <c r="U683" i="10"/>
  <c r="J683" i="10"/>
  <c r="K683" i="10" s="1"/>
  <c r="I683" i="10"/>
  <c r="H683" i="10"/>
  <c r="G683" i="10"/>
  <c r="AS682" i="10"/>
  <c r="X682" i="10"/>
  <c r="W682" i="10"/>
  <c r="V682" i="10"/>
  <c r="U682" i="10"/>
  <c r="I682" i="10" s="1"/>
  <c r="J682" i="10" s="1"/>
  <c r="K682" i="10" s="1"/>
  <c r="H682" i="10"/>
  <c r="G682" i="10"/>
  <c r="AS681" i="10"/>
  <c r="W681" i="10"/>
  <c r="X681" i="10" s="1"/>
  <c r="V681" i="10"/>
  <c r="U681" i="10"/>
  <c r="K681" i="10"/>
  <c r="I681" i="10"/>
  <c r="J681" i="10" s="1"/>
  <c r="H681" i="10"/>
  <c r="G681" i="10"/>
  <c r="X680" i="10"/>
  <c r="V680" i="10"/>
  <c r="U680" i="10"/>
  <c r="I680" i="10"/>
  <c r="J680" i="10" s="1"/>
  <c r="K680" i="10" s="1"/>
  <c r="H680" i="10"/>
  <c r="G680" i="10"/>
  <c r="X679" i="10"/>
  <c r="V679" i="10"/>
  <c r="U679" i="10"/>
  <c r="I679" i="10"/>
  <c r="J679" i="10" s="1"/>
  <c r="K679" i="10" s="1"/>
  <c r="H679" i="10"/>
  <c r="G679" i="10"/>
  <c r="X678" i="10"/>
  <c r="V678" i="10"/>
  <c r="U678" i="10"/>
  <c r="K678" i="10"/>
  <c r="I678" i="10"/>
  <c r="J678" i="10" s="1"/>
  <c r="H678" i="10"/>
  <c r="G678" i="10"/>
  <c r="X677" i="10"/>
  <c r="V677" i="10"/>
  <c r="U677" i="10"/>
  <c r="I677" i="10"/>
  <c r="J677" i="10" s="1"/>
  <c r="K677" i="10" s="1"/>
  <c r="H677" i="10"/>
  <c r="G677" i="10"/>
  <c r="X676" i="10"/>
  <c r="V676" i="10"/>
  <c r="U676" i="10"/>
  <c r="K676" i="10"/>
  <c r="I676" i="10"/>
  <c r="J676" i="10" s="1"/>
  <c r="H676" i="10"/>
  <c r="G676" i="10"/>
  <c r="X675" i="10"/>
  <c r="V675" i="10"/>
  <c r="U675" i="10"/>
  <c r="K675" i="10"/>
  <c r="I675" i="10"/>
  <c r="J675" i="10" s="1"/>
  <c r="H675" i="10"/>
  <c r="G675" i="10"/>
  <c r="X674" i="10"/>
  <c r="V674" i="10"/>
  <c r="U674" i="10"/>
  <c r="I674" i="10"/>
  <c r="J674" i="10" s="1"/>
  <c r="K674" i="10" s="1"/>
  <c r="H674" i="10"/>
  <c r="G674" i="10"/>
  <c r="X673" i="10"/>
  <c r="V673" i="10"/>
  <c r="U673" i="10"/>
  <c r="K673" i="10"/>
  <c r="I673" i="10"/>
  <c r="J673" i="10" s="1"/>
  <c r="H673" i="10"/>
  <c r="G673" i="10"/>
  <c r="X672" i="10"/>
  <c r="V672" i="10"/>
  <c r="U672" i="10"/>
  <c r="I672" i="10"/>
  <c r="J672" i="10" s="1"/>
  <c r="K672" i="10" s="1"/>
  <c r="H672" i="10"/>
  <c r="G672" i="10"/>
  <c r="X671" i="10"/>
  <c r="V671" i="10"/>
  <c r="U671" i="10"/>
  <c r="I671" i="10"/>
  <c r="J671" i="10" s="1"/>
  <c r="K671" i="10" s="1"/>
  <c r="H671" i="10"/>
  <c r="G671" i="10"/>
  <c r="X670" i="10"/>
  <c r="V670" i="10"/>
  <c r="U670" i="10"/>
  <c r="K670" i="10"/>
  <c r="I670" i="10"/>
  <c r="J670" i="10" s="1"/>
  <c r="H670" i="10"/>
  <c r="G670" i="10"/>
  <c r="X669" i="10"/>
  <c r="V669" i="10"/>
  <c r="U669" i="10"/>
  <c r="I669" i="10"/>
  <c r="J669" i="10" s="1"/>
  <c r="K669" i="10" s="1"/>
  <c r="H669" i="10"/>
  <c r="G669" i="10"/>
  <c r="X668" i="10"/>
  <c r="V668" i="10"/>
  <c r="U668" i="10"/>
  <c r="K668" i="10"/>
  <c r="I668" i="10"/>
  <c r="J668" i="10" s="1"/>
  <c r="H668" i="10"/>
  <c r="G668" i="10"/>
  <c r="X667" i="10"/>
  <c r="V667" i="10"/>
  <c r="U667" i="10"/>
  <c r="K667" i="10"/>
  <c r="I667" i="10"/>
  <c r="J667" i="10" s="1"/>
  <c r="H667" i="10"/>
  <c r="G667" i="10"/>
  <c r="X666" i="10"/>
  <c r="V666" i="10"/>
  <c r="U666" i="10"/>
  <c r="I666" i="10"/>
  <c r="J666" i="10" s="1"/>
  <c r="K666" i="10" s="1"/>
  <c r="H666" i="10"/>
  <c r="G666" i="10"/>
  <c r="X665" i="10"/>
  <c r="V665" i="10"/>
  <c r="U665" i="10"/>
  <c r="K665" i="10"/>
  <c r="I665" i="10"/>
  <c r="J665" i="10" s="1"/>
  <c r="H665" i="10"/>
  <c r="G665" i="10"/>
  <c r="X664" i="10"/>
  <c r="V664" i="10"/>
  <c r="U664" i="10"/>
  <c r="I664" i="10"/>
  <c r="J664" i="10" s="1"/>
  <c r="K664" i="10" s="1"/>
  <c r="H664" i="10"/>
  <c r="G664" i="10"/>
  <c r="X663" i="10"/>
  <c r="V663" i="10"/>
  <c r="U663" i="10"/>
  <c r="I663" i="10"/>
  <c r="J663" i="10" s="1"/>
  <c r="K663" i="10" s="1"/>
  <c r="H663" i="10"/>
  <c r="G663" i="10"/>
  <c r="X662" i="10"/>
  <c r="V662" i="10"/>
  <c r="U662" i="10"/>
  <c r="K662" i="10"/>
  <c r="I662" i="10"/>
  <c r="J662" i="10" s="1"/>
  <c r="H662" i="10"/>
  <c r="G662" i="10"/>
  <c r="X661" i="10"/>
  <c r="V661" i="10"/>
  <c r="U661" i="10"/>
  <c r="I661" i="10"/>
  <c r="J661" i="10" s="1"/>
  <c r="K661" i="10" s="1"/>
  <c r="H661" i="10"/>
  <c r="G661" i="10"/>
  <c r="X660" i="10"/>
  <c r="V660" i="10"/>
  <c r="U660" i="10"/>
  <c r="K660" i="10"/>
  <c r="I660" i="10"/>
  <c r="J660" i="10" s="1"/>
  <c r="H660" i="10"/>
  <c r="G660" i="10"/>
  <c r="X659" i="10"/>
  <c r="V659" i="10"/>
  <c r="U659" i="10"/>
  <c r="K659" i="10"/>
  <c r="I659" i="10"/>
  <c r="J659" i="10" s="1"/>
  <c r="H659" i="10"/>
  <c r="G659" i="10"/>
  <c r="X658" i="10"/>
  <c r="V658" i="10"/>
  <c r="U658" i="10"/>
  <c r="I658" i="10"/>
  <c r="J658" i="10" s="1"/>
  <c r="K658" i="10" s="1"/>
  <c r="H658" i="10"/>
  <c r="G658" i="10"/>
  <c r="X657" i="10"/>
  <c r="V657" i="10"/>
  <c r="U657" i="10"/>
  <c r="K657" i="10"/>
  <c r="I657" i="10"/>
  <c r="J657" i="10" s="1"/>
  <c r="H657" i="10"/>
  <c r="G657" i="10"/>
  <c r="AM656" i="10"/>
  <c r="V656" i="10"/>
  <c r="U656" i="10"/>
  <c r="I656" i="10"/>
  <c r="J656" i="10" s="1"/>
  <c r="K656" i="10" s="1"/>
  <c r="H656" i="10"/>
  <c r="G656" i="10"/>
  <c r="AM655" i="10"/>
  <c r="V655" i="10"/>
  <c r="U655" i="10"/>
  <c r="I655" i="10"/>
  <c r="J655" i="10" s="1"/>
  <c r="K655" i="10" s="1"/>
  <c r="H655" i="10"/>
  <c r="G655" i="10"/>
  <c r="AM654" i="10"/>
  <c r="V654" i="10"/>
  <c r="U654" i="10"/>
  <c r="K654" i="10"/>
  <c r="I654" i="10"/>
  <c r="J654" i="10" s="1"/>
  <c r="H654" i="10"/>
  <c r="G654" i="10"/>
  <c r="AM653" i="10"/>
  <c r="V653" i="10"/>
  <c r="U653" i="10"/>
  <c r="I653" i="10"/>
  <c r="J653" i="10" s="1"/>
  <c r="K653" i="10" s="1"/>
  <c r="H653" i="10"/>
  <c r="G653" i="10"/>
  <c r="AM652" i="10"/>
  <c r="V652" i="10"/>
  <c r="U652" i="10"/>
  <c r="K652" i="10"/>
  <c r="I652" i="10"/>
  <c r="J652" i="10" s="1"/>
  <c r="H652" i="10"/>
  <c r="G652" i="10"/>
  <c r="AM651" i="10"/>
  <c r="V651" i="10"/>
  <c r="U651" i="10"/>
  <c r="K651" i="10"/>
  <c r="I651" i="10"/>
  <c r="J651" i="10" s="1"/>
  <c r="H651" i="10"/>
  <c r="G651" i="10"/>
  <c r="AM650" i="10"/>
  <c r="V650" i="10"/>
  <c r="U650" i="10"/>
  <c r="I650" i="10"/>
  <c r="J650" i="10" s="1"/>
  <c r="K650" i="10" s="1"/>
  <c r="H650" i="10"/>
  <c r="G650" i="10"/>
  <c r="AM649" i="10"/>
  <c r="V649" i="10"/>
  <c r="U649" i="10"/>
  <c r="K649" i="10"/>
  <c r="I649" i="10"/>
  <c r="J649" i="10" s="1"/>
  <c r="H649" i="10"/>
  <c r="G649" i="10"/>
  <c r="AM648" i="10"/>
  <c r="V648" i="10"/>
  <c r="U648" i="10"/>
  <c r="I648" i="10"/>
  <c r="J648" i="10" s="1"/>
  <c r="K648" i="10" s="1"/>
  <c r="H648" i="10"/>
  <c r="G648" i="10"/>
  <c r="AM647" i="10"/>
  <c r="V647" i="10"/>
  <c r="U647" i="10"/>
  <c r="I647" i="10"/>
  <c r="J647" i="10" s="1"/>
  <c r="K647" i="10" s="1"/>
  <c r="H647" i="10"/>
  <c r="G647" i="10"/>
  <c r="AM646" i="10"/>
  <c r="V646" i="10"/>
  <c r="U646" i="10"/>
  <c r="H646" i="10"/>
  <c r="G646" i="10"/>
  <c r="F646" i="10"/>
  <c r="I646" i="10" s="1"/>
  <c r="J646" i="10" s="1"/>
  <c r="K646" i="10" s="1"/>
  <c r="AM645" i="10"/>
  <c r="V645" i="10"/>
  <c r="U645" i="10"/>
  <c r="H645" i="10"/>
  <c r="G645" i="10"/>
  <c r="F645" i="10"/>
  <c r="AM644" i="10"/>
  <c r="V644" i="10"/>
  <c r="U644" i="10"/>
  <c r="H644" i="10"/>
  <c r="G644" i="10"/>
  <c r="F644" i="10"/>
  <c r="I644" i="10" s="1"/>
  <c r="J644" i="10" s="1"/>
  <c r="K644" i="10" s="1"/>
  <c r="AM643" i="10"/>
  <c r="V643" i="10"/>
  <c r="U643" i="10"/>
  <c r="I643" i="10"/>
  <c r="J643" i="10" s="1"/>
  <c r="K643" i="10" s="1"/>
  <c r="H643" i="10"/>
  <c r="G643" i="10"/>
  <c r="F643" i="10"/>
  <c r="AM642" i="10"/>
  <c r="V642" i="10"/>
  <c r="U642" i="10"/>
  <c r="I642" i="10"/>
  <c r="J642" i="10" s="1"/>
  <c r="K642" i="10" s="1"/>
  <c r="H642" i="10"/>
  <c r="G642" i="10"/>
  <c r="F642" i="10"/>
  <c r="BL641" i="10"/>
  <c r="AK641" i="10"/>
  <c r="V641" i="10"/>
  <c r="U641" i="10"/>
  <c r="I641" i="10" s="1"/>
  <c r="J641" i="10" s="1"/>
  <c r="K641" i="10"/>
  <c r="H641" i="10"/>
  <c r="G641" i="10"/>
  <c r="F641" i="10"/>
  <c r="BL640" i="10"/>
  <c r="AK640" i="10"/>
  <c r="V640" i="10"/>
  <c r="U640" i="10"/>
  <c r="H640" i="10"/>
  <c r="G640" i="10"/>
  <c r="F640" i="10"/>
  <c r="I640" i="10" s="1"/>
  <c r="J640" i="10" s="1"/>
  <c r="K640" i="10" s="1"/>
  <c r="BL639" i="10"/>
  <c r="AK639" i="10"/>
  <c r="V639" i="10"/>
  <c r="U639" i="10"/>
  <c r="H639" i="10"/>
  <c r="G639" i="10"/>
  <c r="F639" i="10"/>
  <c r="I639" i="10" s="1"/>
  <c r="J639" i="10" s="1"/>
  <c r="K639" i="10" s="1"/>
  <c r="BL638" i="10"/>
  <c r="AK638" i="10"/>
  <c r="V638" i="10"/>
  <c r="U638" i="10"/>
  <c r="J638" i="10"/>
  <c r="K638" i="10" s="1"/>
  <c r="I638" i="10"/>
  <c r="H638" i="10"/>
  <c r="G638" i="10"/>
  <c r="F638" i="10"/>
  <c r="BL637" i="10"/>
  <c r="AK637" i="10"/>
  <c r="V637" i="10"/>
  <c r="U637" i="10"/>
  <c r="I637" i="10" s="1"/>
  <c r="J637" i="10" s="1"/>
  <c r="K637" i="10" s="1"/>
  <c r="H637" i="10"/>
  <c r="G637" i="10"/>
  <c r="F637" i="10"/>
  <c r="BL636" i="10"/>
  <c r="AK636" i="10"/>
  <c r="V636" i="10"/>
  <c r="U636" i="10"/>
  <c r="H636" i="10"/>
  <c r="G636" i="10"/>
  <c r="F636" i="10"/>
  <c r="I636" i="10" s="1"/>
  <c r="J636" i="10" s="1"/>
  <c r="K636" i="10" s="1"/>
  <c r="BL635" i="10"/>
  <c r="AK635" i="10"/>
  <c r="V635" i="10"/>
  <c r="U635" i="10"/>
  <c r="H635" i="10"/>
  <c r="G635" i="10"/>
  <c r="F635" i="10"/>
  <c r="I635" i="10" s="1"/>
  <c r="J635" i="10" s="1"/>
  <c r="K635" i="10" s="1"/>
  <c r="BL634" i="10"/>
  <c r="AK634" i="10"/>
  <c r="V634" i="10"/>
  <c r="U634" i="10"/>
  <c r="I634" i="10"/>
  <c r="J634" i="10" s="1"/>
  <c r="K634" i="10" s="1"/>
  <c r="H634" i="10"/>
  <c r="G634" i="10"/>
  <c r="F634" i="10"/>
  <c r="BL633" i="10"/>
  <c r="AK633" i="10"/>
  <c r="V633" i="10"/>
  <c r="U633" i="10"/>
  <c r="I633" i="10"/>
  <c r="J633" i="10" s="1"/>
  <c r="K633" i="10" s="1"/>
  <c r="H633" i="10"/>
  <c r="G633" i="10"/>
  <c r="F633" i="10"/>
  <c r="BL632" i="10"/>
  <c r="AK632" i="10"/>
  <c r="V632" i="10"/>
  <c r="U632" i="10"/>
  <c r="K632" i="10"/>
  <c r="H632" i="10"/>
  <c r="G632" i="10"/>
  <c r="F632" i="10"/>
  <c r="I632" i="10" s="1"/>
  <c r="J632" i="10" s="1"/>
  <c r="BL631" i="10"/>
  <c r="AK631" i="10"/>
  <c r="V631" i="10"/>
  <c r="U631" i="10"/>
  <c r="I631" i="10"/>
  <c r="J631" i="10" s="1"/>
  <c r="K631" i="10" s="1"/>
  <c r="H631" i="10"/>
  <c r="G631" i="10"/>
  <c r="F631" i="10"/>
  <c r="BL630" i="10"/>
  <c r="AK630" i="10"/>
  <c r="V630" i="10"/>
  <c r="U630" i="10"/>
  <c r="J630" i="10"/>
  <c r="K630" i="10" s="1"/>
  <c r="I630" i="10"/>
  <c r="H630" i="10"/>
  <c r="G630" i="10"/>
  <c r="F630" i="10"/>
  <c r="BL629" i="10"/>
  <c r="AK629" i="10"/>
  <c r="V629" i="10"/>
  <c r="U629" i="10"/>
  <c r="I629" i="10"/>
  <c r="J629" i="10" s="1"/>
  <c r="K629" i="10" s="1"/>
  <c r="H629" i="10"/>
  <c r="G629" i="10"/>
  <c r="F629" i="10"/>
  <c r="BL628" i="10"/>
  <c r="AK628" i="10"/>
  <c r="V628" i="10"/>
  <c r="U628" i="10"/>
  <c r="K628" i="10"/>
  <c r="I628" i="10"/>
  <c r="J628" i="10" s="1"/>
  <c r="H628" i="10"/>
  <c r="G628" i="10"/>
  <c r="F628" i="10"/>
  <c r="BL627" i="10"/>
  <c r="AK627" i="10"/>
  <c r="V627" i="10"/>
  <c r="U627" i="10"/>
  <c r="I627" i="10"/>
  <c r="J627" i="10" s="1"/>
  <c r="K627" i="10" s="1"/>
  <c r="H627" i="10"/>
  <c r="G627" i="10"/>
  <c r="F627" i="10"/>
  <c r="BL626" i="10"/>
  <c r="AK626" i="10"/>
  <c r="V626" i="10"/>
  <c r="U626" i="10"/>
  <c r="J626" i="10"/>
  <c r="K626" i="10" s="1"/>
  <c r="I626" i="10"/>
  <c r="H626" i="10"/>
  <c r="G626" i="10"/>
  <c r="F626" i="10"/>
  <c r="BL625" i="10"/>
  <c r="AK625" i="10"/>
  <c r="V625" i="10"/>
  <c r="U625" i="10"/>
  <c r="I625" i="10" s="1"/>
  <c r="J625" i="10" s="1"/>
  <c r="K625" i="10" s="1"/>
  <c r="H625" i="10"/>
  <c r="G625" i="10"/>
  <c r="F625" i="10"/>
  <c r="BL624" i="10"/>
  <c r="V624" i="10"/>
  <c r="U624" i="10"/>
  <c r="H624" i="10"/>
  <c r="G624" i="10"/>
  <c r="F624" i="10"/>
  <c r="BL623" i="10"/>
  <c r="V623" i="10"/>
  <c r="U623" i="10"/>
  <c r="H623" i="10"/>
  <c r="G623" i="10"/>
  <c r="F623" i="10"/>
  <c r="I623" i="10" s="1"/>
  <c r="J623" i="10" s="1"/>
  <c r="K623" i="10" s="1"/>
  <c r="BL622" i="10"/>
  <c r="V622" i="10"/>
  <c r="U622" i="10"/>
  <c r="H622" i="10"/>
  <c r="G622" i="10"/>
  <c r="F622" i="10"/>
  <c r="BL621" i="10"/>
  <c r="V621" i="10"/>
  <c r="U621" i="10"/>
  <c r="I621" i="10"/>
  <c r="J621" i="10" s="1"/>
  <c r="K621" i="10" s="1"/>
  <c r="H621" i="10"/>
  <c r="G621" i="10"/>
  <c r="F621" i="10"/>
  <c r="BL620" i="10"/>
  <c r="AR620" i="10"/>
  <c r="V620" i="10"/>
  <c r="U620" i="10"/>
  <c r="K620" i="10"/>
  <c r="I620" i="10"/>
  <c r="J620" i="10" s="1"/>
  <c r="H620" i="10"/>
  <c r="G620" i="10"/>
  <c r="F620" i="10"/>
  <c r="BL619" i="10"/>
  <c r="AR619" i="10"/>
  <c r="V619" i="10"/>
  <c r="U619" i="10"/>
  <c r="J619" i="10"/>
  <c r="K619" i="10" s="1"/>
  <c r="I619" i="10"/>
  <c r="H619" i="10"/>
  <c r="G619" i="10"/>
  <c r="F619" i="10"/>
  <c r="BL618" i="10"/>
  <c r="AR618" i="10"/>
  <c r="V618" i="10"/>
  <c r="U618" i="10"/>
  <c r="H618" i="10"/>
  <c r="G618" i="10"/>
  <c r="F618" i="10"/>
  <c r="I618" i="10" s="1"/>
  <c r="J618" i="10" s="1"/>
  <c r="K618" i="10" s="1"/>
  <c r="BL617" i="10"/>
  <c r="AR617" i="10"/>
  <c r="V617" i="10"/>
  <c r="U617" i="10"/>
  <c r="K617" i="10"/>
  <c r="I617" i="10"/>
  <c r="J617" i="10" s="1"/>
  <c r="H617" i="10"/>
  <c r="G617" i="10"/>
  <c r="F617" i="10"/>
  <c r="BL616" i="10"/>
  <c r="AR616" i="10"/>
  <c r="W616" i="10"/>
  <c r="V616" i="10"/>
  <c r="U616" i="10"/>
  <c r="J616" i="10"/>
  <c r="K616" i="10" s="1"/>
  <c r="H616" i="10"/>
  <c r="G616" i="10"/>
  <c r="F616" i="10"/>
  <c r="I616" i="10" s="1"/>
  <c r="AR615" i="10"/>
  <c r="W615" i="10"/>
  <c r="BL615" i="10" s="1"/>
  <c r="V615" i="10"/>
  <c r="U615" i="10"/>
  <c r="H615" i="10"/>
  <c r="G615" i="10"/>
  <c r="F615" i="10"/>
  <c r="I615" i="10" s="1"/>
  <c r="J615" i="10" s="1"/>
  <c r="K615" i="10" s="1"/>
  <c r="AL614" i="10"/>
  <c r="W614" i="10"/>
  <c r="X614" i="10" s="1"/>
  <c r="V614" i="10"/>
  <c r="U614" i="10"/>
  <c r="H614" i="10"/>
  <c r="G614" i="10"/>
  <c r="F614" i="10"/>
  <c r="I614" i="10" s="1"/>
  <c r="J614" i="10" s="1"/>
  <c r="K614" i="10" s="1"/>
  <c r="AL613" i="10"/>
  <c r="W613" i="10" s="1"/>
  <c r="X613" i="10" s="1"/>
  <c r="V613" i="10"/>
  <c r="U613" i="10"/>
  <c r="I613" i="10" s="1"/>
  <c r="J613" i="10" s="1"/>
  <c r="K613" i="10" s="1"/>
  <c r="H613" i="10"/>
  <c r="G613" i="10"/>
  <c r="F613" i="10"/>
  <c r="AL612" i="10"/>
  <c r="W612" i="10" s="1"/>
  <c r="X612" i="10" s="1"/>
  <c r="V612" i="10"/>
  <c r="U612" i="10"/>
  <c r="J612" i="10"/>
  <c r="K612" i="10" s="1"/>
  <c r="H612" i="10"/>
  <c r="G612" i="10"/>
  <c r="F612" i="10"/>
  <c r="I612" i="10" s="1"/>
  <c r="AL611" i="10"/>
  <c r="W611" i="10" s="1"/>
  <c r="X611" i="10" s="1"/>
  <c r="V611" i="10"/>
  <c r="U611" i="10"/>
  <c r="J611" i="10"/>
  <c r="K611" i="10" s="1"/>
  <c r="I611" i="10"/>
  <c r="H611" i="10"/>
  <c r="G611" i="10"/>
  <c r="F611" i="10"/>
  <c r="AL610" i="10"/>
  <c r="W610" i="10" s="1"/>
  <c r="X610" i="10" s="1"/>
  <c r="V610" i="10"/>
  <c r="U610" i="10"/>
  <c r="H610" i="10"/>
  <c r="G610" i="10"/>
  <c r="F610" i="10"/>
  <c r="AL609" i="10"/>
  <c r="W609" i="10"/>
  <c r="X609" i="10" s="1"/>
  <c r="V609" i="10"/>
  <c r="U609" i="10"/>
  <c r="H609" i="10"/>
  <c r="G609" i="10"/>
  <c r="F609" i="10"/>
  <c r="I609" i="10" s="1"/>
  <c r="J609" i="10" s="1"/>
  <c r="K609" i="10" s="1"/>
  <c r="AL608" i="10"/>
  <c r="W608" i="10" s="1"/>
  <c r="X608" i="10" s="1"/>
  <c r="V608" i="10"/>
  <c r="U608" i="10"/>
  <c r="I608" i="10" s="1"/>
  <c r="J608" i="10" s="1"/>
  <c r="K608" i="10" s="1"/>
  <c r="H608" i="10"/>
  <c r="G608" i="10"/>
  <c r="F608" i="10"/>
  <c r="AL607" i="10"/>
  <c r="X607" i="10"/>
  <c r="W607" i="10"/>
  <c r="V607" i="10"/>
  <c r="U607" i="10"/>
  <c r="I607" i="10"/>
  <c r="J607" i="10" s="1"/>
  <c r="K607" i="10" s="1"/>
  <c r="H607" i="10"/>
  <c r="G607" i="10"/>
  <c r="F607" i="10"/>
  <c r="AL606" i="10"/>
  <c r="X606" i="10"/>
  <c r="W606" i="10"/>
  <c r="V606" i="10"/>
  <c r="U606" i="10"/>
  <c r="H606" i="10"/>
  <c r="G606" i="10"/>
  <c r="F606" i="10"/>
  <c r="I606" i="10" s="1"/>
  <c r="J606" i="10" s="1"/>
  <c r="K606" i="10" s="1"/>
  <c r="AL605" i="10"/>
  <c r="W605" i="10" s="1"/>
  <c r="X605" i="10"/>
  <c r="V605" i="10"/>
  <c r="U605" i="10"/>
  <c r="J605" i="10"/>
  <c r="K605" i="10" s="1"/>
  <c r="I605" i="10"/>
  <c r="H605" i="10"/>
  <c r="G605" i="10"/>
  <c r="F605" i="10"/>
  <c r="AL604" i="10"/>
  <c r="W604" i="10" s="1"/>
  <c r="X604" i="10" s="1"/>
  <c r="V604" i="10"/>
  <c r="U604" i="10"/>
  <c r="H604" i="10"/>
  <c r="G604" i="10"/>
  <c r="F604" i="10"/>
  <c r="I604" i="10" s="1"/>
  <c r="J604" i="10" s="1"/>
  <c r="K604" i="10" s="1"/>
  <c r="AL603" i="10"/>
  <c r="W603" i="10" s="1"/>
  <c r="X603" i="10"/>
  <c r="V603" i="10"/>
  <c r="U603" i="10"/>
  <c r="I603" i="10"/>
  <c r="J603" i="10" s="1"/>
  <c r="K603" i="10" s="1"/>
  <c r="H603" i="10"/>
  <c r="G603" i="10"/>
  <c r="F603" i="10"/>
  <c r="AL602" i="10"/>
  <c r="W602" i="10" s="1"/>
  <c r="X602" i="10" s="1"/>
  <c r="V602" i="10"/>
  <c r="U602" i="10"/>
  <c r="J602" i="10"/>
  <c r="K602" i="10" s="1"/>
  <c r="H602" i="10"/>
  <c r="G602" i="10"/>
  <c r="F602" i="10"/>
  <c r="I602" i="10" s="1"/>
  <c r="AL601" i="10"/>
  <c r="X601" i="10"/>
  <c r="W601" i="10"/>
  <c r="V601" i="10"/>
  <c r="U601" i="10"/>
  <c r="H601" i="10"/>
  <c r="G601" i="10"/>
  <c r="F601" i="10"/>
  <c r="I601" i="10" s="1"/>
  <c r="J601" i="10" s="1"/>
  <c r="K601" i="10" s="1"/>
  <c r="AL600" i="10"/>
  <c r="W600" i="10"/>
  <c r="X600" i="10" s="1"/>
  <c r="V600" i="10"/>
  <c r="U600" i="10"/>
  <c r="H600" i="10"/>
  <c r="G600" i="10"/>
  <c r="F600" i="10"/>
  <c r="I600" i="10" s="1"/>
  <c r="J600" i="10" s="1"/>
  <c r="K600" i="10" s="1"/>
  <c r="AL599" i="10"/>
  <c r="W599" i="10"/>
  <c r="X599" i="10" s="1"/>
  <c r="V599" i="10"/>
  <c r="U599" i="10"/>
  <c r="K599" i="10"/>
  <c r="I599" i="10"/>
  <c r="J599" i="10" s="1"/>
  <c r="H599" i="10"/>
  <c r="G599" i="10"/>
  <c r="F599" i="10"/>
  <c r="AL598" i="10"/>
  <c r="W598" i="10" s="1"/>
  <c r="X598" i="10" s="1"/>
  <c r="V598" i="10"/>
  <c r="U598" i="10"/>
  <c r="I598" i="10"/>
  <c r="J598" i="10" s="1"/>
  <c r="K598" i="10" s="1"/>
  <c r="H598" i="10"/>
  <c r="G598" i="10"/>
  <c r="F598" i="10"/>
  <c r="AL597" i="10"/>
  <c r="W597" i="10" s="1"/>
  <c r="X597" i="10"/>
  <c r="V597" i="10"/>
  <c r="U597" i="10"/>
  <c r="I597" i="10" s="1"/>
  <c r="J597" i="10" s="1"/>
  <c r="K597" i="10"/>
  <c r="H597" i="10"/>
  <c r="G597" i="10"/>
  <c r="F597" i="10"/>
  <c r="AL596" i="10"/>
  <c r="W596" i="10"/>
  <c r="X596" i="10" s="1"/>
  <c r="V596" i="10"/>
  <c r="U596" i="10"/>
  <c r="H596" i="10"/>
  <c r="G596" i="10"/>
  <c r="F596" i="10"/>
  <c r="AL595" i="10"/>
  <c r="W595" i="10" s="1"/>
  <c r="X595" i="10"/>
  <c r="V595" i="10"/>
  <c r="U595" i="10"/>
  <c r="I595" i="10"/>
  <c r="J595" i="10" s="1"/>
  <c r="K595" i="10" s="1"/>
  <c r="H595" i="10"/>
  <c r="G595" i="10"/>
  <c r="F595" i="10"/>
  <c r="AL594" i="10"/>
  <c r="W594" i="10"/>
  <c r="X594" i="10" s="1"/>
  <c r="V594" i="10"/>
  <c r="U594" i="10"/>
  <c r="K594" i="10"/>
  <c r="J594" i="10"/>
  <c r="H594" i="10"/>
  <c r="G594" i="10"/>
  <c r="F594" i="10"/>
  <c r="I594" i="10" s="1"/>
  <c r="AL593" i="10"/>
  <c r="W593" i="10" s="1"/>
  <c r="X593" i="10" s="1"/>
  <c r="V593" i="10"/>
  <c r="U593" i="10"/>
  <c r="I593" i="10"/>
  <c r="J593" i="10" s="1"/>
  <c r="K593" i="10" s="1"/>
  <c r="H593" i="10"/>
  <c r="G593" i="10"/>
  <c r="F593" i="10"/>
  <c r="AL592" i="10"/>
  <c r="W592" i="10"/>
  <c r="X592" i="10" s="1"/>
  <c r="V592" i="10"/>
  <c r="U592" i="10"/>
  <c r="H592" i="10"/>
  <c r="G592" i="10"/>
  <c r="F592" i="10"/>
  <c r="I592" i="10" s="1"/>
  <c r="J592" i="10" s="1"/>
  <c r="K592" i="10" s="1"/>
  <c r="AL591" i="10"/>
  <c r="W591" i="10"/>
  <c r="X591" i="10" s="1"/>
  <c r="V591" i="10"/>
  <c r="U591" i="10"/>
  <c r="H591" i="10"/>
  <c r="G591" i="10"/>
  <c r="F591" i="10"/>
  <c r="I591" i="10" s="1"/>
  <c r="J591" i="10" s="1"/>
  <c r="K591" i="10" s="1"/>
  <c r="AL590" i="10"/>
  <c r="W590" i="10" s="1"/>
  <c r="X590" i="10" s="1"/>
  <c r="V590" i="10"/>
  <c r="U590" i="10"/>
  <c r="H590" i="10"/>
  <c r="G590" i="10"/>
  <c r="F590" i="10"/>
  <c r="I590" i="10" s="1"/>
  <c r="J590" i="10" s="1"/>
  <c r="K590" i="10" s="1"/>
  <c r="AL589" i="10"/>
  <c r="W589" i="10" s="1"/>
  <c r="X589" i="10"/>
  <c r="V589" i="10"/>
  <c r="U589" i="10"/>
  <c r="I589" i="10"/>
  <c r="J589" i="10" s="1"/>
  <c r="K589" i="10" s="1"/>
  <c r="H589" i="10"/>
  <c r="G589" i="10"/>
  <c r="F589" i="10"/>
  <c r="AL588" i="10"/>
  <c r="X588" i="10"/>
  <c r="W588" i="10"/>
  <c r="V588" i="10"/>
  <c r="U588" i="10"/>
  <c r="H588" i="10"/>
  <c r="G588" i="10"/>
  <c r="F588" i="10"/>
  <c r="AL587" i="10"/>
  <c r="W587" i="10" s="1"/>
  <c r="X587" i="10" s="1"/>
  <c r="V587" i="10"/>
  <c r="U587" i="10"/>
  <c r="I587" i="10"/>
  <c r="J587" i="10" s="1"/>
  <c r="K587" i="10" s="1"/>
  <c r="H587" i="10"/>
  <c r="G587" i="10"/>
  <c r="F587" i="10"/>
  <c r="AL586" i="10"/>
  <c r="W586" i="10"/>
  <c r="X586" i="10" s="1"/>
  <c r="V586" i="10"/>
  <c r="U586" i="10"/>
  <c r="H586" i="10"/>
  <c r="G586" i="10"/>
  <c r="F586" i="10"/>
  <c r="I586" i="10" s="1"/>
  <c r="J586" i="10" s="1"/>
  <c r="K586" i="10" s="1"/>
  <c r="AL585" i="10"/>
  <c r="W585" i="10" s="1"/>
  <c r="X585" i="10" s="1"/>
  <c r="V585" i="10"/>
  <c r="U585" i="10"/>
  <c r="H585" i="10"/>
  <c r="G585" i="10"/>
  <c r="F585" i="10"/>
  <c r="I585" i="10" s="1"/>
  <c r="J585" i="10" s="1"/>
  <c r="K585" i="10" s="1"/>
  <c r="AL584" i="10"/>
  <c r="W584" i="10"/>
  <c r="X584" i="10" s="1"/>
  <c r="V584" i="10"/>
  <c r="U584" i="10"/>
  <c r="I584" i="10"/>
  <c r="J584" i="10" s="1"/>
  <c r="K584" i="10" s="1"/>
  <c r="H584" i="10"/>
  <c r="G584" i="10"/>
  <c r="F584" i="10"/>
  <c r="AL583" i="10"/>
  <c r="X583" i="10"/>
  <c r="W583" i="10"/>
  <c r="V583" i="10"/>
  <c r="U583" i="10"/>
  <c r="H583" i="10"/>
  <c r="G583" i="10"/>
  <c r="F583" i="10"/>
  <c r="AL582" i="10"/>
  <c r="W582" i="10"/>
  <c r="X582" i="10" s="1"/>
  <c r="V582" i="10"/>
  <c r="U582" i="10"/>
  <c r="H582" i="10"/>
  <c r="G582" i="10"/>
  <c r="F582" i="10"/>
  <c r="I582" i="10" s="1"/>
  <c r="J582" i="10" s="1"/>
  <c r="K582" i="10" s="1"/>
  <c r="AL581" i="10"/>
  <c r="W581" i="10" s="1"/>
  <c r="X581" i="10" s="1"/>
  <c r="V581" i="10"/>
  <c r="U581" i="10"/>
  <c r="I581" i="10" s="1"/>
  <c r="J581" i="10" s="1"/>
  <c r="K581" i="10" s="1"/>
  <c r="H581" i="10"/>
  <c r="G581" i="10"/>
  <c r="F581" i="10"/>
  <c r="AL580" i="10"/>
  <c r="W580" i="10" s="1"/>
  <c r="X580" i="10" s="1"/>
  <c r="V580" i="10"/>
  <c r="U580" i="10"/>
  <c r="J580" i="10"/>
  <c r="K580" i="10" s="1"/>
  <c r="H580" i="10"/>
  <c r="G580" i="10"/>
  <c r="F580" i="10"/>
  <c r="I580" i="10" s="1"/>
  <c r="AL579" i="10"/>
  <c r="W579" i="10" s="1"/>
  <c r="X579" i="10" s="1"/>
  <c r="V579" i="10"/>
  <c r="U579" i="10"/>
  <c r="J579" i="10"/>
  <c r="K579" i="10" s="1"/>
  <c r="I579" i="10"/>
  <c r="H579" i="10"/>
  <c r="G579" i="10"/>
  <c r="F579" i="10"/>
  <c r="AL578" i="10"/>
  <c r="W578" i="10" s="1"/>
  <c r="X578" i="10" s="1"/>
  <c r="V578" i="10"/>
  <c r="U578" i="10"/>
  <c r="H578" i="10"/>
  <c r="G578" i="10"/>
  <c r="F578" i="10"/>
  <c r="AL577" i="10"/>
  <c r="W577" i="10"/>
  <c r="X577" i="10" s="1"/>
  <c r="V577" i="10"/>
  <c r="U577" i="10"/>
  <c r="H577" i="10"/>
  <c r="G577" i="10"/>
  <c r="F577" i="10"/>
  <c r="I577" i="10" s="1"/>
  <c r="J577" i="10" s="1"/>
  <c r="K577" i="10" s="1"/>
  <c r="AL576" i="10"/>
  <c r="W576" i="10" s="1"/>
  <c r="X576" i="10" s="1"/>
  <c r="V576" i="10"/>
  <c r="U576" i="10"/>
  <c r="H576" i="10"/>
  <c r="G576" i="10"/>
  <c r="F576" i="10"/>
  <c r="I576" i="10" s="1"/>
  <c r="J576" i="10" s="1"/>
  <c r="K576" i="10" s="1"/>
  <c r="AL575" i="10"/>
  <c r="X575" i="10"/>
  <c r="W575" i="10"/>
  <c r="V575" i="10"/>
  <c r="U575" i="10"/>
  <c r="I575" i="10"/>
  <c r="J575" i="10" s="1"/>
  <c r="K575" i="10" s="1"/>
  <c r="H575" i="10"/>
  <c r="G575" i="10"/>
  <c r="F575" i="10"/>
  <c r="AL574" i="10"/>
  <c r="X574" i="10"/>
  <c r="W574" i="10"/>
  <c r="V574" i="10"/>
  <c r="U574" i="10"/>
  <c r="H574" i="10"/>
  <c r="G574" i="10"/>
  <c r="F574" i="10"/>
  <c r="AL573" i="10"/>
  <c r="W573" i="10" s="1"/>
  <c r="X573" i="10"/>
  <c r="V573" i="10"/>
  <c r="U573" i="10"/>
  <c r="I573" i="10" s="1"/>
  <c r="J573" i="10" s="1"/>
  <c r="K573" i="10" s="1"/>
  <c r="H573" i="10"/>
  <c r="G573" i="10"/>
  <c r="F573" i="10"/>
  <c r="AL572" i="10"/>
  <c r="W572" i="10" s="1"/>
  <c r="X572" i="10" s="1"/>
  <c r="V572" i="10"/>
  <c r="U572" i="10"/>
  <c r="H572" i="10"/>
  <c r="G572" i="10"/>
  <c r="F572" i="10"/>
  <c r="I572" i="10" s="1"/>
  <c r="J572" i="10" s="1"/>
  <c r="K572" i="10" s="1"/>
  <c r="AL571" i="10"/>
  <c r="W571" i="10" s="1"/>
  <c r="X571" i="10" s="1"/>
  <c r="V571" i="10"/>
  <c r="U571" i="10"/>
  <c r="I571" i="10"/>
  <c r="J571" i="10" s="1"/>
  <c r="K571" i="10" s="1"/>
  <c r="H571" i="10"/>
  <c r="G571" i="10"/>
  <c r="F571" i="10"/>
  <c r="AL570" i="10"/>
  <c r="W570" i="10" s="1"/>
  <c r="X570" i="10" s="1"/>
  <c r="V570" i="10"/>
  <c r="U570" i="10"/>
  <c r="J570" i="10"/>
  <c r="K570" i="10" s="1"/>
  <c r="H570" i="10"/>
  <c r="G570" i="10"/>
  <c r="F570" i="10"/>
  <c r="I570" i="10" s="1"/>
  <c r="AL569" i="10"/>
  <c r="X569" i="10"/>
  <c r="W569" i="10"/>
  <c r="V569" i="10"/>
  <c r="U569" i="10"/>
  <c r="H569" i="10"/>
  <c r="G569" i="10"/>
  <c r="F569" i="10"/>
  <c r="I569" i="10" s="1"/>
  <c r="J569" i="10" s="1"/>
  <c r="K569" i="10" s="1"/>
  <c r="AL568" i="10"/>
  <c r="W568" i="10"/>
  <c r="X568" i="10" s="1"/>
  <c r="V568" i="10"/>
  <c r="U568" i="10"/>
  <c r="H568" i="10"/>
  <c r="G568" i="10"/>
  <c r="F568" i="10"/>
  <c r="I568" i="10" s="1"/>
  <c r="J568" i="10" s="1"/>
  <c r="K568" i="10" s="1"/>
  <c r="AL567" i="10"/>
  <c r="X567" i="10"/>
  <c r="W567" i="10"/>
  <c r="V567" i="10"/>
  <c r="U567" i="10"/>
  <c r="H567" i="10"/>
  <c r="G567" i="10"/>
  <c r="F567" i="10"/>
  <c r="I567" i="10" s="1"/>
  <c r="J567" i="10" s="1"/>
  <c r="K567" i="10" s="1"/>
  <c r="AL566" i="10"/>
  <c r="W566" i="10" s="1"/>
  <c r="X566" i="10" s="1"/>
  <c r="V566" i="10"/>
  <c r="U566" i="10"/>
  <c r="I566" i="10"/>
  <c r="J566" i="10" s="1"/>
  <c r="K566" i="10" s="1"/>
  <c r="H566" i="10"/>
  <c r="G566" i="10"/>
  <c r="F566" i="10"/>
  <c r="AL565" i="10"/>
  <c r="W565" i="10" s="1"/>
  <c r="X565" i="10"/>
  <c r="V565" i="10"/>
  <c r="U565" i="10"/>
  <c r="I565" i="10" s="1"/>
  <c r="J565" i="10" s="1"/>
  <c r="K565" i="10"/>
  <c r="H565" i="10"/>
  <c r="G565" i="10"/>
  <c r="F565" i="10"/>
  <c r="BL564" i="10"/>
  <c r="AN564" i="10"/>
  <c r="V564" i="10"/>
  <c r="U564" i="10"/>
  <c r="I564" i="10"/>
  <c r="J564" i="10" s="1"/>
  <c r="K564" i="10" s="1"/>
  <c r="H564" i="10"/>
  <c r="G564" i="10"/>
  <c r="F564" i="10"/>
  <c r="BL563" i="10"/>
  <c r="AN563" i="10"/>
  <c r="V563" i="10"/>
  <c r="U563" i="10"/>
  <c r="H563" i="10"/>
  <c r="G563" i="10"/>
  <c r="F563" i="10"/>
  <c r="I563" i="10" s="1"/>
  <c r="J563" i="10" s="1"/>
  <c r="K563" i="10" s="1"/>
  <c r="BL562" i="10"/>
  <c r="AN562" i="10"/>
  <c r="V562" i="10"/>
  <c r="U562" i="10"/>
  <c r="J562" i="10"/>
  <c r="K562" i="10" s="1"/>
  <c r="I562" i="10"/>
  <c r="H562" i="10"/>
  <c r="G562" i="10"/>
  <c r="F562" i="10"/>
  <c r="BL561" i="10"/>
  <c r="AN561" i="10"/>
  <c r="V561" i="10"/>
  <c r="U561" i="10"/>
  <c r="I561" i="10"/>
  <c r="J561" i="10" s="1"/>
  <c r="K561" i="10" s="1"/>
  <c r="H561" i="10"/>
  <c r="G561" i="10"/>
  <c r="F561" i="10"/>
  <c r="BL560" i="10"/>
  <c r="AN560" i="10"/>
  <c r="V560" i="10"/>
  <c r="U560" i="10"/>
  <c r="I560" i="10" s="1"/>
  <c r="J560" i="10" s="1"/>
  <c r="K560" i="10"/>
  <c r="H560" i="10"/>
  <c r="G560" i="10"/>
  <c r="F560" i="10"/>
  <c r="BL559" i="10"/>
  <c r="AN559" i="10"/>
  <c r="V559" i="10"/>
  <c r="U559" i="10"/>
  <c r="H559" i="10"/>
  <c r="G559" i="10"/>
  <c r="F559" i="10"/>
  <c r="I559" i="10" s="1"/>
  <c r="J559" i="10" s="1"/>
  <c r="K559" i="10" s="1"/>
  <c r="BL558" i="10"/>
  <c r="AN558" i="10"/>
  <c r="V558" i="10"/>
  <c r="U558" i="10"/>
  <c r="J558" i="10"/>
  <c r="K558" i="10" s="1"/>
  <c r="I558" i="10"/>
  <c r="H558" i="10"/>
  <c r="G558" i="10"/>
  <c r="F558" i="10"/>
  <c r="BL557" i="10"/>
  <c r="AN557" i="10"/>
  <c r="V557" i="10"/>
  <c r="U557" i="10"/>
  <c r="I557" i="10" s="1"/>
  <c r="J557" i="10" s="1"/>
  <c r="K557" i="10" s="1"/>
  <c r="H557" i="10"/>
  <c r="G557" i="10"/>
  <c r="F557" i="10"/>
  <c r="BL556" i="10"/>
  <c r="AN556" i="10"/>
  <c r="V556" i="10"/>
  <c r="U556" i="10"/>
  <c r="I556" i="10"/>
  <c r="J556" i="10" s="1"/>
  <c r="K556" i="10" s="1"/>
  <c r="H556" i="10"/>
  <c r="G556" i="10"/>
  <c r="F556" i="10"/>
  <c r="BL555" i="10"/>
  <c r="AN555" i="10"/>
  <c r="V555" i="10"/>
  <c r="U555" i="10"/>
  <c r="I555" i="10"/>
  <c r="J555" i="10" s="1"/>
  <c r="K555" i="10" s="1"/>
  <c r="H555" i="10"/>
  <c r="G555" i="10"/>
  <c r="F555" i="10"/>
  <c r="BL554" i="10"/>
  <c r="AN554" i="10"/>
  <c r="V554" i="10"/>
  <c r="U554" i="10"/>
  <c r="I554" i="10"/>
  <c r="J554" i="10" s="1"/>
  <c r="K554" i="10" s="1"/>
  <c r="H554" i="10"/>
  <c r="G554" i="10"/>
  <c r="F554" i="10"/>
  <c r="BL553" i="10"/>
  <c r="AN553" i="10"/>
  <c r="V553" i="10"/>
  <c r="U553" i="10"/>
  <c r="I553" i="10" s="1"/>
  <c r="J553" i="10" s="1"/>
  <c r="K553" i="10" s="1"/>
  <c r="H553" i="10"/>
  <c r="G553" i="10"/>
  <c r="F553" i="10"/>
  <c r="BL552" i="10"/>
  <c r="AN552" i="10"/>
  <c r="V552" i="10"/>
  <c r="U552" i="10"/>
  <c r="H552" i="10"/>
  <c r="G552" i="10"/>
  <c r="F552" i="10"/>
  <c r="I552" i="10" s="1"/>
  <c r="J552" i="10" s="1"/>
  <c r="K552" i="10" s="1"/>
  <c r="BL551" i="10"/>
  <c r="AN551" i="10"/>
  <c r="V551" i="10"/>
  <c r="U551" i="10"/>
  <c r="H551" i="10"/>
  <c r="G551" i="10"/>
  <c r="F551" i="10"/>
  <c r="I551" i="10" s="1"/>
  <c r="J551" i="10" s="1"/>
  <c r="K551" i="10" s="1"/>
  <c r="BL550" i="10"/>
  <c r="AN550" i="10"/>
  <c r="V550" i="10"/>
  <c r="U550" i="10"/>
  <c r="I550" i="10"/>
  <c r="J550" i="10" s="1"/>
  <c r="K550" i="10" s="1"/>
  <c r="H550" i="10"/>
  <c r="G550" i="10"/>
  <c r="F550" i="10"/>
  <c r="BL549" i="10"/>
  <c r="AX549" i="10"/>
  <c r="AT549" i="10"/>
  <c r="V549" i="10"/>
  <c r="U549" i="10"/>
  <c r="H549" i="10"/>
  <c r="G549" i="10"/>
  <c r="F549" i="10"/>
  <c r="BL548" i="10"/>
  <c r="AX548" i="10"/>
  <c r="AT548" i="10"/>
  <c r="V548" i="10"/>
  <c r="U548" i="10"/>
  <c r="H548" i="10"/>
  <c r="G548" i="10"/>
  <c r="F548" i="10"/>
  <c r="I548" i="10" s="1"/>
  <c r="J548" i="10" s="1"/>
  <c r="K548" i="10" s="1"/>
  <c r="BL547" i="10"/>
  <c r="AX547" i="10"/>
  <c r="AT547" i="10"/>
  <c r="V547" i="10"/>
  <c r="U547" i="10"/>
  <c r="I547" i="10"/>
  <c r="J547" i="10" s="1"/>
  <c r="K547" i="10" s="1"/>
  <c r="H547" i="10"/>
  <c r="G547" i="10"/>
  <c r="F547" i="10"/>
  <c r="BL546" i="10"/>
  <c r="AX546" i="10"/>
  <c r="AT546" i="10"/>
  <c r="V546" i="10"/>
  <c r="U546" i="10"/>
  <c r="I546" i="10" s="1"/>
  <c r="J546" i="10" s="1"/>
  <c r="K546" i="10"/>
  <c r="H546" i="10"/>
  <c r="G546" i="10"/>
  <c r="F546" i="10"/>
  <c r="BL545" i="10"/>
  <c r="AX545" i="10"/>
  <c r="AT545" i="10"/>
  <c r="V545" i="10"/>
  <c r="U545" i="10"/>
  <c r="I545" i="10"/>
  <c r="J545" i="10" s="1"/>
  <c r="K545" i="10" s="1"/>
  <c r="H545" i="10"/>
  <c r="G545" i="10"/>
  <c r="F545" i="10"/>
  <c r="BL544" i="10"/>
  <c r="AX544" i="10"/>
  <c r="AT544" i="10"/>
  <c r="V544" i="10"/>
  <c r="U544" i="10"/>
  <c r="I544" i="10" s="1"/>
  <c r="J544" i="10" s="1"/>
  <c r="K544" i="10" s="1"/>
  <c r="H544" i="10"/>
  <c r="G544" i="10"/>
  <c r="F544" i="10"/>
  <c r="AT543" i="10"/>
  <c r="AS543" i="10" s="1"/>
  <c r="X543" i="10"/>
  <c r="BL543" i="10" s="1"/>
  <c r="W543" i="10"/>
  <c r="V543" i="10"/>
  <c r="U543" i="10"/>
  <c r="I543" i="10" s="1"/>
  <c r="J543" i="10" s="1"/>
  <c r="K543" i="10" s="1"/>
  <c r="E543" i="10"/>
  <c r="H543" i="10" s="1"/>
  <c r="AT542" i="10"/>
  <c r="AS542" i="10" s="1"/>
  <c r="X542" i="10"/>
  <c r="W542" i="10"/>
  <c r="V542" i="10"/>
  <c r="U542" i="10"/>
  <c r="I542" i="10" s="1"/>
  <c r="J542" i="10" s="1"/>
  <c r="K542" i="10" s="1"/>
  <c r="G542" i="10"/>
  <c r="E542" i="10"/>
  <c r="H542" i="10" s="1"/>
  <c r="BL541" i="10"/>
  <c r="AT541" i="10"/>
  <c r="AS541" i="10" s="1"/>
  <c r="AR541" i="10"/>
  <c r="W541" i="10" s="1"/>
  <c r="X541" i="10"/>
  <c r="V541" i="10"/>
  <c r="U541" i="10"/>
  <c r="I541" i="10"/>
  <c r="J541" i="10" s="1"/>
  <c r="K541" i="10" s="1"/>
  <c r="H541" i="10"/>
  <c r="G541" i="10"/>
  <c r="E541" i="10"/>
  <c r="AT540" i="10"/>
  <c r="AS540" i="10" s="1"/>
  <c r="X540" i="10"/>
  <c r="W540" i="10"/>
  <c r="V540" i="10"/>
  <c r="U540" i="10"/>
  <c r="I540" i="10" s="1"/>
  <c r="J540" i="10" s="1"/>
  <c r="K540" i="10" s="1"/>
  <c r="E540" i="10"/>
  <c r="H540" i="10" s="1"/>
  <c r="AT539" i="10"/>
  <c r="AS539" i="10" s="1"/>
  <c r="X539" i="10"/>
  <c r="W539" i="10"/>
  <c r="V539" i="10"/>
  <c r="U539" i="10"/>
  <c r="K539" i="10"/>
  <c r="I539" i="10"/>
  <c r="J539" i="10" s="1"/>
  <c r="E539" i="10"/>
  <c r="AT538" i="10"/>
  <c r="AS538" i="10"/>
  <c r="AR538" i="10"/>
  <c r="W538" i="10" s="1"/>
  <c r="X538" i="10"/>
  <c r="BL538" i="10" s="1"/>
  <c r="V538" i="10"/>
  <c r="U538" i="10"/>
  <c r="I538" i="10" s="1"/>
  <c r="J538" i="10" s="1"/>
  <c r="K538" i="10"/>
  <c r="H538" i="10"/>
  <c r="G538" i="10"/>
  <c r="E538" i="10"/>
  <c r="AT537" i="10"/>
  <c r="AS537" i="10"/>
  <c r="AR537" i="10"/>
  <c r="W537" i="10" s="1"/>
  <c r="X537" i="10"/>
  <c r="BL537" i="10" s="1"/>
  <c r="V537" i="10"/>
  <c r="U537" i="10"/>
  <c r="I537" i="10"/>
  <c r="J537" i="10" s="1"/>
  <c r="K537" i="10" s="1"/>
  <c r="H537" i="10"/>
  <c r="G537" i="10"/>
  <c r="E537" i="10"/>
  <c r="AR536" i="10"/>
  <c r="AT536" i="10" s="1"/>
  <c r="AS536" i="10" s="1"/>
  <c r="W536" i="10"/>
  <c r="V536" i="10"/>
  <c r="U536" i="10"/>
  <c r="I536" i="10"/>
  <c r="J536" i="10" s="1"/>
  <c r="K536" i="10" s="1"/>
  <c r="G536" i="10"/>
  <c r="E536" i="10"/>
  <c r="H536" i="10" s="1"/>
  <c r="BL535" i="10"/>
  <c r="AT535" i="10"/>
  <c r="AS535" i="10"/>
  <c r="AR535" i="10"/>
  <c r="X535" i="10"/>
  <c r="W535" i="10"/>
  <c r="V535" i="10"/>
  <c r="U535" i="10"/>
  <c r="I535" i="10"/>
  <c r="J535" i="10" s="1"/>
  <c r="K535" i="10" s="1"/>
  <c r="E535" i="10"/>
  <c r="H535" i="10" s="1"/>
  <c r="AT534" i="10"/>
  <c r="AS534" i="10"/>
  <c r="AR534" i="10"/>
  <c r="W534" i="10" s="1"/>
  <c r="X534" i="10"/>
  <c r="BL534" i="10" s="1"/>
  <c r="V534" i="10"/>
  <c r="U534" i="10"/>
  <c r="I534" i="10" s="1"/>
  <c r="J534" i="10" s="1"/>
  <c r="K534" i="10" s="1"/>
  <c r="H534" i="10"/>
  <c r="G534" i="10"/>
  <c r="E534" i="10"/>
  <c r="AR533" i="10"/>
  <c r="W533" i="10" s="1"/>
  <c r="V533" i="10"/>
  <c r="U533" i="10"/>
  <c r="J533" i="10"/>
  <c r="K533" i="10" s="1"/>
  <c r="I533" i="10"/>
  <c r="H533" i="10"/>
  <c r="G533" i="10"/>
  <c r="E533" i="10"/>
  <c r="AR532" i="10"/>
  <c r="AT532" i="10" s="1"/>
  <c r="AS532" i="10" s="1"/>
  <c r="X532" i="10"/>
  <c r="V532" i="10"/>
  <c r="U532" i="10"/>
  <c r="I532" i="10"/>
  <c r="J532" i="10" s="1"/>
  <c r="K532" i="10" s="1"/>
  <c r="E532" i="10"/>
  <c r="AT531" i="10"/>
  <c r="AS531" i="10"/>
  <c r="X531" i="10"/>
  <c r="W531" i="10"/>
  <c r="BL531" i="10" s="1"/>
  <c r="V531" i="10"/>
  <c r="U531" i="10"/>
  <c r="I531" i="10" s="1"/>
  <c r="J531" i="10" s="1"/>
  <c r="K531" i="10"/>
  <c r="E531" i="10"/>
  <c r="G531" i="10" s="1"/>
  <c r="AT530" i="10"/>
  <c r="AS530" i="10" s="1"/>
  <c r="X530" i="10"/>
  <c r="BL530" i="10" s="1"/>
  <c r="W530" i="10"/>
  <c r="V530" i="10"/>
  <c r="U530" i="10"/>
  <c r="I530" i="10"/>
  <c r="J530" i="10" s="1"/>
  <c r="K530" i="10" s="1"/>
  <c r="H530" i="10"/>
  <c r="G530" i="10"/>
  <c r="E530" i="10"/>
  <c r="AR529" i="10"/>
  <c r="AT529" i="10" s="1"/>
  <c r="AS529" i="10" s="1"/>
  <c r="W529" i="10"/>
  <c r="V529" i="10"/>
  <c r="U529" i="10"/>
  <c r="K529" i="10"/>
  <c r="I529" i="10"/>
  <c r="J529" i="10" s="1"/>
  <c r="H529" i="10"/>
  <c r="G529" i="10"/>
  <c r="E529" i="10"/>
  <c r="AX528" i="10"/>
  <c r="AO528" i="10"/>
  <c r="AK528" i="10"/>
  <c r="X528" i="10"/>
  <c r="V528" i="10"/>
  <c r="U528" i="10"/>
  <c r="I528" i="10"/>
  <c r="J528" i="10" s="1"/>
  <c r="K528" i="10" s="1"/>
  <c r="H528" i="10"/>
  <c r="G528" i="10"/>
  <c r="F528" i="10"/>
  <c r="AX527" i="10"/>
  <c r="AO527" i="10"/>
  <c r="AK527" i="10"/>
  <c r="X527" i="10"/>
  <c r="V527" i="10"/>
  <c r="U527" i="10"/>
  <c r="I527" i="10"/>
  <c r="J527" i="10" s="1"/>
  <c r="K527" i="10" s="1"/>
  <c r="H527" i="10"/>
  <c r="G527" i="10"/>
  <c r="F527" i="10"/>
  <c r="AX526" i="10"/>
  <c r="AO526" i="10"/>
  <c r="AK526" i="10"/>
  <c r="X526" i="10"/>
  <c r="V526" i="10"/>
  <c r="U526" i="10"/>
  <c r="I526" i="10" s="1"/>
  <c r="J526" i="10" s="1"/>
  <c r="K526" i="10" s="1"/>
  <c r="H526" i="10"/>
  <c r="G526" i="10"/>
  <c r="F526" i="10"/>
  <c r="AX525" i="10"/>
  <c r="AO525" i="10"/>
  <c r="AK525" i="10"/>
  <c r="X525" i="10"/>
  <c r="V525" i="10"/>
  <c r="U525" i="10"/>
  <c r="I525" i="10"/>
  <c r="J525" i="10" s="1"/>
  <c r="K525" i="10" s="1"/>
  <c r="H525" i="10"/>
  <c r="G525" i="10"/>
  <c r="F525" i="10"/>
  <c r="AX524" i="10"/>
  <c r="AO524" i="10"/>
  <c r="AK524" i="10"/>
  <c r="X524" i="10"/>
  <c r="V524" i="10"/>
  <c r="U524" i="10"/>
  <c r="D524" i="10"/>
  <c r="AX523" i="10"/>
  <c r="AO523" i="10"/>
  <c r="AK523" i="10"/>
  <c r="X523" i="10"/>
  <c r="V523" i="10"/>
  <c r="U523" i="10"/>
  <c r="H523" i="10"/>
  <c r="G523" i="10"/>
  <c r="F523" i="10"/>
  <c r="I523" i="10" s="1"/>
  <c r="J523" i="10" s="1"/>
  <c r="K523" i="10" s="1"/>
  <c r="AX522" i="10"/>
  <c r="AO522" i="10"/>
  <c r="AK522" i="10"/>
  <c r="X522" i="10"/>
  <c r="V522" i="10"/>
  <c r="U522" i="10"/>
  <c r="J522" i="10"/>
  <c r="K522" i="10" s="1"/>
  <c r="H522" i="10"/>
  <c r="G522" i="10"/>
  <c r="F522" i="10"/>
  <c r="I522" i="10" s="1"/>
  <c r="AX521" i="10"/>
  <c r="AO521" i="10"/>
  <c r="AK521" i="10"/>
  <c r="X521" i="10"/>
  <c r="V521" i="10"/>
  <c r="U521" i="10"/>
  <c r="I521" i="10"/>
  <c r="J521" i="10" s="1"/>
  <c r="K521" i="10" s="1"/>
  <c r="H521" i="10"/>
  <c r="G521" i="10"/>
  <c r="F521" i="10"/>
  <c r="AX520" i="10"/>
  <c r="AO520" i="10"/>
  <c r="AK520" i="10"/>
  <c r="X520" i="10"/>
  <c r="V520" i="10"/>
  <c r="U520" i="10"/>
  <c r="H520" i="10"/>
  <c r="G520" i="10"/>
  <c r="F520" i="10"/>
  <c r="I520" i="10" s="1"/>
  <c r="J520" i="10" s="1"/>
  <c r="K520" i="10" s="1"/>
  <c r="AX519" i="10"/>
  <c r="AO519" i="10"/>
  <c r="AK519" i="10"/>
  <c r="X519" i="10"/>
  <c r="V519" i="10"/>
  <c r="U519" i="10"/>
  <c r="I519" i="10" s="1"/>
  <c r="J519" i="10" s="1"/>
  <c r="K519" i="10" s="1"/>
  <c r="H519" i="10"/>
  <c r="G519" i="10"/>
  <c r="F519" i="10"/>
  <c r="AX518" i="10"/>
  <c r="AO518" i="10"/>
  <c r="AK518" i="10"/>
  <c r="X518" i="10"/>
  <c r="V518" i="10"/>
  <c r="U518" i="10"/>
  <c r="H518" i="10"/>
  <c r="G518" i="10"/>
  <c r="F518" i="10"/>
  <c r="I518" i="10" s="1"/>
  <c r="J518" i="10" s="1"/>
  <c r="K518" i="10" s="1"/>
  <c r="AX517" i="10"/>
  <c r="AO517" i="10"/>
  <c r="AK517" i="10"/>
  <c r="X517" i="10"/>
  <c r="V517" i="10"/>
  <c r="U517" i="10"/>
  <c r="I517" i="10"/>
  <c r="J517" i="10" s="1"/>
  <c r="K517" i="10" s="1"/>
  <c r="H517" i="10"/>
  <c r="G517" i="10"/>
  <c r="F517" i="10"/>
  <c r="AX516" i="10"/>
  <c r="AO516" i="10"/>
  <c r="AK516" i="10"/>
  <c r="X516" i="10"/>
  <c r="V516" i="10"/>
  <c r="U516" i="10"/>
  <c r="H516" i="10"/>
  <c r="G516" i="10"/>
  <c r="F516" i="10"/>
  <c r="I516" i="10" s="1"/>
  <c r="J516" i="10" s="1"/>
  <c r="K516" i="10" s="1"/>
  <c r="AX515" i="10"/>
  <c r="AO515" i="10"/>
  <c r="AK515" i="10"/>
  <c r="X515" i="10"/>
  <c r="V515" i="10"/>
  <c r="U515" i="10"/>
  <c r="I515" i="10" s="1"/>
  <c r="J515" i="10" s="1"/>
  <c r="K515" i="10" s="1"/>
  <c r="H515" i="10"/>
  <c r="G515" i="10"/>
  <c r="F515" i="10"/>
  <c r="AX514" i="10"/>
  <c r="AO514" i="10"/>
  <c r="AK514" i="10"/>
  <c r="X514" i="10"/>
  <c r="V514" i="10"/>
  <c r="U514" i="10"/>
  <c r="I514" i="10" s="1"/>
  <c r="J514" i="10" s="1"/>
  <c r="K514" i="10" s="1"/>
  <c r="H514" i="10"/>
  <c r="G514" i="10"/>
  <c r="F514" i="10"/>
  <c r="AX513" i="10"/>
  <c r="AO513" i="10"/>
  <c r="AK513" i="10"/>
  <c r="X513" i="10"/>
  <c r="V513" i="10"/>
  <c r="U513" i="10"/>
  <c r="H513" i="10"/>
  <c r="G513" i="10"/>
  <c r="F513" i="10"/>
  <c r="I513" i="10" s="1"/>
  <c r="J513" i="10" s="1"/>
  <c r="K513" i="10" s="1"/>
  <c r="AX512" i="10"/>
  <c r="AO512" i="10"/>
  <c r="AK512" i="10"/>
  <c r="X512" i="10"/>
  <c r="V512" i="10"/>
  <c r="U512" i="10"/>
  <c r="H512" i="10"/>
  <c r="G512" i="10"/>
  <c r="F512" i="10"/>
  <c r="I512" i="10" s="1"/>
  <c r="J512" i="10" s="1"/>
  <c r="K512" i="10" s="1"/>
  <c r="AX511" i="10"/>
  <c r="AO511" i="10"/>
  <c r="AK511" i="10"/>
  <c r="X511" i="10"/>
  <c r="V511" i="10"/>
  <c r="U511" i="10"/>
  <c r="H511" i="10"/>
  <c r="G511" i="10"/>
  <c r="F511" i="10"/>
  <c r="I511" i="10" s="1"/>
  <c r="J511" i="10" s="1"/>
  <c r="K511" i="10" s="1"/>
  <c r="AX510" i="10"/>
  <c r="AO510" i="10"/>
  <c r="AK510" i="10"/>
  <c r="X510" i="10"/>
  <c r="V510" i="10"/>
  <c r="U510" i="10"/>
  <c r="J510" i="10"/>
  <c r="K510" i="10" s="1"/>
  <c r="I510" i="10"/>
  <c r="H510" i="10"/>
  <c r="G510" i="10"/>
  <c r="F510" i="10"/>
  <c r="AX509" i="10"/>
  <c r="AO509" i="10"/>
  <c r="AK509" i="10"/>
  <c r="X509" i="10"/>
  <c r="V509" i="10"/>
  <c r="U509" i="10"/>
  <c r="H509" i="10"/>
  <c r="G509" i="10"/>
  <c r="F509" i="10"/>
  <c r="I509" i="10" s="1"/>
  <c r="J509" i="10" s="1"/>
  <c r="K509" i="10" s="1"/>
  <c r="AX508" i="10"/>
  <c r="AO508" i="10"/>
  <c r="AK508" i="10"/>
  <c r="X508" i="10"/>
  <c r="V508" i="10"/>
  <c r="U508" i="10"/>
  <c r="I508" i="10"/>
  <c r="J508" i="10" s="1"/>
  <c r="K508" i="10" s="1"/>
  <c r="H508" i="10"/>
  <c r="G508" i="10"/>
  <c r="F508" i="10"/>
  <c r="AX507" i="10"/>
  <c r="AP507" i="10"/>
  <c r="AO507" i="10" s="1"/>
  <c r="AK507" i="10"/>
  <c r="X507" i="10"/>
  <c r="V507" i="10"/>
  <c r="U507" i="10"/>
  <c r="H507" i="10"/>
  <c r="G507" i="10"/>
  <c r="F507" i="10"/>
  <c r="I507" i="10" s="1"/>
  <c r="J507" i="10" s="1"/>
  <c r="K507" i="10" s="1"/>
  <c r="AX506" i="10"/>
  <c r="AP506" i="10" s="1"/>
  <c r="AO506" i="10" s="1"/>
  <c r="AK506" i="10"/>
  <c r="X506" i="10"/>
  <c r="V506" i="10"/>
  <c r="U506" i="10"/>
  <c r="J506" i="10"/>
  <c r="K506" i="10" s="1"/>
  <c r="H506" i="10"/>
  <c r="G506" i="10"/>
  <c r="F506" i="10"/>
  <c r="I506" i="10" s="1"/>
  <c r="AX505" i="10"/>
  <c r="AP505" i="10"/>
  <c r="AO505" i="10" s="1"/>
  <c r="AK505" i="10"/>
  <c r="X505" i="10"/>
  <c r="V505" i="10"/>
  <c r="U505" i="10"/>
  <c r="I505" i="10"/>
  <c r="J505" i="10" s="1"/>
  <c r="K505" i="10" s="1"/>
  <c r="H505" i="10"/>
  <c r="G505" i="10"/>
  <c r="F505" i="10"/>
  <c r="AW504" i="10"/>
  <c r="AT504" i="10"/>
  <c r="X504" i="10"/>
  <c r="V504" i="10"/>
  <c r="U504" i="10"/>
  <c r="I504" i="10" s="1"/>
  <c r="J504" i="10" s="1"/>
  <c r="K504" i="10" s="1"/>
  <c r="H504" i="10"/>
  <c r="G504" i="10"/>
  <c r="AW503" i="10"/>
  <c r="AT503" i="10"/>
  <c r="X503" i="10"/>
  <c r="V503" i="10"/>
  <c r="U503" i="10"/>
  <c r="I503" i="10"/>
  <c r="J503" i="10" s="1"/>
  <c r="K503" i="10" s="1"/>
  <c r="H503" i="10"/>
  <c r="G503" i="10"/>
  <c r="AW502" i="10"/>
  <c r="AT502" i="10"/>
  <c r="X502" i="10"/>
  <c r="V502" i="10"/>
  <c r="U502" i="10"/>
  <c r="I502" i="10" s="1"/>
  <c r="J502" i="10" s="1"/>
  <c r="K502" i="10" s="1"/>
  <c r="H502" i="10"/>
  <c r="G502" i="10"/>
  <c r="AW501" i="10"/>
  <c r="AT501" i="10"/>
  <c r="X501" i="10"/>
  <c r="V501" i="10"/>
  <c r="U501" i="10"/>
  <c r="I501" i="10" s="1"/>
  <c r="J501" i="10" s="1"/>
  <c r="K501" i="10" s="1"/>
  <c r="H501" i="10"/>
  <c r="G501" i="10"/>
  <c r="AW500" i="10"/>
  <c r="AT500" i="10"/>
  <c r="AQ500" i="10"/>
  <c r="X500" i="10"/>
  <c r="V500" i="10"/>
  <c r="U500" i="10"/>
  <c r="K500" i="10"/>
  <c r="I500" i="10"/>
  <c r="J500" i="10" s="1"/>
  <c r="H500" i="10"/>
  <c r="G500" i="10"/>
  <c r="AW499" i="10"/>
  <c r="AT499" i="10"/>
  <c r="AQ499" i="10"/>
  <c r="X499" i="10"/>
  <c r="V499" i="10"/>
  <c r="U499" i="10"/>
  <c r="J499" i="10"/>
  <c r="K499" i="10" s="1"/>
  <c r="I499" i="10"/>
  <c r="H499" i="10"/>
  <c r="G499" i="10"/>
  <c r="AW498" i="10"/>
  <c r="AT498" i="10"/>
  <c r="AQ498" i="10"/>
  <c r="X498" i="10"/>
  <c r="V498" i="10"/>
  <c r="U498" i="10"/>
  <c r="I498" i="10" s="1"/>
  <c r="J498" i="10" s="1"/>
  <c r="K498" i="10" s="1"/>
  <c r="H498" i="10"/>
  <c r="G498" i="10"/>
  <c r="AW497" i="10"/>
  <c r="AT497" i="10"/>
  <c r="AQ497" i="10"/>
  <c r="X497" i="10"/>
  <c r="V497" i="10"/>
  <c r="U497" i="10"/>
  <c r="J497" i="10"/>
  <c r="K497" i="10" s="1"/>
  <c r="I497" i="10"/>
  <c r="H497" i="10"/>
  <c r="G497" i="10"/>
  <c r="AW496" i="10"/>
  <c r="AT496" i="10"/>
  <c r="AQ496" i="10"/>
  <c r="X496" i="10"/>
  <c r="V496" i="10"/>
  <c r="U496" i="10"/>
  <c r="J496" i="10"/>
  <c r="K496" i="10" s="1"/>
  <c r="I496" i="10"/>
  <c r="H496" i="10"/>
  <c r="G496" i="10"/>
  <c r="AW495" i="10"/>
  <c r="AT495" i="10"/>
  <c r="AQ495" i="10"/>
  <c r="X495" i="10"/>
  <c r="V495" i="10"/>
  <c r="U495" i="10"/>
  <c r="I495" i="10" s="1"/>
  <c r="J495" i="10"/>
  <c r="K495" i="10" s="1"/>
  <c r="H495" i="10"/>
  <c r="G495" i="10"/>
  <c r="AW494" i="10"/>
  <c r="AT494" i="10"/>
  <c r="AQ494" i="10"/>
  <c r="X494" i="10"/>
  <c r="V494" i="10"/>
  <c r="U494" i="10"/>
  <c r="J494" i="10"/>
  <c r="K494" i="10" s="1"/>
  <c r="I494" i="10"/>
  <c r="H494" i="10"/>
  <c r="G494" i="10"/>
  <c r="AW493" i="10"/>
  <c r="AT493" i="10"/>
  <c r="AQ493" i="10"/>
  <c r="X493" i="10"/>
  <c r="V493" i="10"/>
  <c r="U493" i="10"/>
  <c r="J493" i="10"/>
  <c r="K493" i="10" s="1"/>
  <c r="I493" i="10"/>
  <c r="H493" i="10"/>
  <c r="G493" i="10"/>
  <c r="AW492" i="10"/>
  <c r="AT492" i="10"/>
  <c r="AQ492" i="10"/>
  <c r="X492" i="10"/>
  <c r="V492" i="10"/>
  <c r="U492" i="10"/>
  <c r="I492" i="10"/>
  <c r="J492" i="10" s="1"/>
  <c r="K492" i="10" s="1"/>
  <c r="H492" i="10"/>
  <c r="G492" i="10"/>
  <c r="AW491" i="10"/>
  <c r="AT491" i="10"/>
  <c r="AQ491" i="10"/>
  <c r="X491" i="10"/>
  <c r="V491" i="10"/>
  <c r="U491" i="10"/>
  <c r="I491" i="10" s="1"/>
  <c r="J491" i="10" s="1"/>
  <c r="K491" i="10" s="1"/>
  <c r="H491" i="10"/>
  <c r="G491" i="10"/>
  <c r="AW490" i="10"/>
  <c r="AT490" i="10"/>
  <c r="AQ490" i="10"/>
  <c r="X490" i="10"/>
  <c r="V490" i="10"/>
  <c r="U490" i="10"/>
  <c r="J490" i="10"/>
  <c r="K490" i="10" s="1"/>
  <c r="I490" i="10"/>
  <c r="H490" i="10"/>
  <c r="G490" i="10"/>
  <c r="AW489" i="10"/>
  <c r="AT489" i="10"/>
  <c r="AQ489" i="10"/>
  <c r="X489" i="10"/>
  <c r="V489" i="10"/>
  <c r="U489" i="10"/>
  <c r="I489" i="10"/>
  <c r="J489" i="10" s="1"/>
  <c r="K489" i="10" s="1"/>
  <c r="H489" i="10"/>
  <c r="G489" i="10"/>
  <c r="AN488" i="10"/>
  <c r="V488" i="10"/>
  <c r="U488" i="10"/>
  <c r="H488" i="10"/>
  <c r="G488" i="10"/>
  <c r="F488" i="10"/>
  <c r="I488" i="10" s="1"/>
  <c r="J488" i="10" s="1"/>
  <c r="K488" i="10" s="1"/>
  <c r="AN487" i="10"/>
  <c r="V487" i="10"/>
  <c r="U487" i="10"/>
  <c r="I487" i="10"/>
  <c r="J487" i="10" s="1"/>
  <c r="K487" i="10" s="1"/>
  <c r="H487" i="10"/>
  <c r="G487" i="10"/>
  <c r="F487" i="10"/>
  <c r="AN486" i="10"/>
  <c r="V486" i="10"/>
  <c r="U486" i="10"/>
  <c r="H486" i="10"/>
  <c r="G486" i="10"/>
  <c r="F486" i="10"/>
  <c r="I486" i="10" s="1"/>
  <c r="J486" i="10" s="1"/>
  <c r="K486" i="10" s="1"/>
  <c r="AN485" i="10"/>
  <c r="V485" i="10"/>
  <c r="U485" i="10"/>
  <c r="I485" i="10"/>
  <c r="J485" i="10" s="1"/>
  <c r="K485" i="10" s="1"/>
  <c r="H485" i="10"/>
  <c r="G485" i="10"/>
  <c r="F485" i="10"/>
  <c r="AN484" i="10"/>
  <c r="V484" i="10"/>
  <c r="U484" i="10"/>
  <c r="H484" i="10"/>
  <c r="G484" i="10"/>
  <c r="F484" i="10"/>
  <c r="I484" i="10" s="1"/>
  <c r="J484" i="10" s="1"/>
  <c r="K484" i="10" s="1"/>
  <c r="AN483" i="10"/>
  <c r="V483" i="10"/>
  <c r="U483" i="10"/>
  <c r="I483" i="10"/>
  <c r="J483" i="10" s="1"/>
  <c r="K483" i="10" s="1"/>
  <c r="H483" i="10"/>
  <c r="G483" i="10"/>
  <c r="F483" i="10"/>
  <c r="V482" i="10"/>
  <c r="U482" i="10"/>
  <c r="I482" i="10"/>
  <c r="J482" i="10" s="1"/>
  <c r="K482" i="10" s="1"/>
  <c r="G482" i="10"/>
  <c r="E482" i="10"/>
  <c r="H482" i="10" s="1"/>
  <c r="V481" i="10"/>
  <c r="U481" i="10"/>
  <c r="I481" i="10" s="1"/>
  <c r="J481" i="10" s="1"/>
  <c r="K481" i="10" s="1"/>
  <c r="E481" i="10"/>
  <c r="V480" i="10"/>
  <c r="U480" i="10"/>
  <c r="I480" i="10"/>
  <c r="J480" i="10" s="1"/>
  <c r="K480" i="10" s="1"/>
  <c r="E480" i="10"/>
  <c r="H480" i="10" s="1"/>
  <c r="V479" i="10"/>
  <c r="U479" i="10"/>
  <c r="I479" i="10" s="1"/>
  <c r="J479" i="10" s="1"/>
  <c r="K479" i="10" s="1"/>
  <c r="G479" i="10"/>
  <c r="E479" i="10"/>
  <c r="H479" i="10" s="1"/>
  <c r="V478" i="10"/>
  <c r="U478" i="10"/>
  <c r="I478" i="10" s="1"/>
  <c r="J478" i="10" s="1"/>
  <c r="K478" i="10" s="1"/>
  <c r="E478" i="10"/>
  <c r="H478" i="10" s="1"/>
  <c r="V477" i="10"/>
  <c r="U477" i="10"/>
  <c r="I477" i="10" s="1"/>
  <c r="J477" i="10" s="1"/>
  <c r="K477" i="10" s="1"/>
  <c r="G477" i="10"/>
  <c r="E477" i="10"/>
  <c r="H477" i="10" s="1"/>
  <c r="V476" i="10"/>
  <c r="U476" i="10"/>
  <c r="J476" i="10"/>
  <c r="K476" i="10" s="1"/>
  <c r="I476" i="10"/>
  <c r="E476" i="10"/>
  <c r="H476" i="10" s="1"/>
  <c r="V475" i="10"/>
  <c r="U475" i="10"/>
  <c r="I475" i="10"/>
  <c r="J475" i="10" s="1"/>
  <c r="K475" i="10" s="1"/>
  <c r="G475" i="10"/>
  <c r="E475" i="10"/>
  <c r="H475" i="10" s="1"/>
  <c r="V474" i="10"/>
  <c r="U474" i="10"/>
  <c r="I474" i="10"/>
  <c r="J474" i="10" s="1"/>
  <c r="K474" i="10" s="1"/>
  <c r="G474" i="10"/>
  <c r="E474" i="10"/>
  <c r="H474" i="10" s="1"/>
  <c r="V473" i="10"/>
  <c r="U473" i="10"/>
  <c r="I473" i="10" s="1"/>
  <c r="J473" i="10" s="1"/>
  <c r="K473" i="10" s="1"/>
  <c r="E473" i="10"/>
  <c r="V472" i="10"/>
  <c r="U472" i="10"/>
  <c r="I472" i="10"/>
  <c r="J472" i="10" s="1"/>
  <c r="K472" i="10" s="1"/>
  <c r="E472" i="10"/>
  <c r="H472" i="10" s="1"/>
  <c r="V471" i="10"/>
  <c r="U471" i="10"/>
  <c r="I471" i="10" s="1"/>
  <c r="J471" i="10" s="1"/>
  <c r="K471" i="10" s="1"/>
  <c r="G471" i="10"/>
  <c r="E471" i="10"/>
  <c r="H471" i="10" s="1"/>
  <c r="V470" i="10"/>
  <c r="U470" i="10"/>
  <c r="I470" i="10" s="1"/>
  <c r="J470" i="10" s="1"/>
  <c r="K470" i="10" s="1"/>
  <c r="E470" i="10"/>
  <c r="H470" i="10" s="1"/>
  <c r="V469" i="10"/>
  <c r="U469" i="10"/>
  <c r="I469" i="10" s="1"/>
  <c r="J469" i="10" s="1"/>
  <c r="K469" i="10" s="1"/>
  <c r="G469" i="10"/>
  <c r="E469" i="10"/>
  <c r="H469" i="10" s="1"/>
  <c r="V468" i="10"/>
  <c r="U468" i="10"/>
  <c r="J468" i="10"/>
  <c r="K468" i="10" s="1"/>
  <c r="I468" i="10"/>
  <c r="E468" i="10"/>
  <c r="H468" i="10" s="1"/>
  <c r="V467" i="10"/>
  <c r="U467" i="10"/>
  <c r="I467" i="10"/>
  <c r="J467" i="10" s="1"/>
  <c r="K467" i="10" s="1"/>
  <c r="G467" i="10"/>
  <c r="E467" i="10"/>
  <c r="H467" i="10" s="1"/>
  <c r="AS466" i="10"/>
  <c r="AQ466" i="10"/>
  <c r="V466" i="10"/>
  <c r="U466" i="10"/>
  <c r="I466" i="10"/>
  <c r="J466" i="10" s="1"/>
  <c r="K466" i="10" s="1"/>
  <c r="E466" i="10"/>
  <c r="H466" i="10" s="1"/>
  <c r="AS465" i="10"/>
  <c r="AQ465" i="10"/>
  <c r="V465" i="10"/>
  <c r="U465" i="10"/>
  <c r="K465" i="10"/>
  <c r="J465" i="10"/>
  <c r="I465" i="10"/>
  <c r="E465" i="10"/>
  <c r="H465" i="10" s="1"/>
  <c r="AS464" i="10"/>
  <c r="AQ464" i="10"/>
  <c r="V464" i="10"/>
  <c r="U464" i="10"/>
  <c r="I464" i="10" s="1"/>
  <c r="J464" i="10" s="1"/>
  <c r="K464" i="10" s="1"/>
  <c r="H464" i="10"/>
  <c r="G464" i="10"/>
  <c r="E464" i="10"/>
  <c r="AS463" i="10"/>
  <c r="AQ463" i="10"/>
  <c r="V463" i="10"/>
  <c r="U463" i="10"/>
  <c r="I463" i="10" s="1"/>
  <c r="J463" i="10" s="1"/>
  <c r="K463" i="10" s="1"/>
  <c r="E463" i="10"/>
  <c r="AS462" i="10"/>
  <c r="AQ462" i="10"/>
  <c r="V462" i="10"/>
  <c r="U462" i="10"/>
  <c r="K462" i="10"/>
  <c r="I462" i="10"/>
  <c r="J462" i="10" s="1"/>
  <c r="H462" i="10"/>
  <c r="G462" i="10"/>
  <c r="E462" i="10"/>
  <c r="AS461" i="10"/>
  <c r="AQ461" i="10"/>
  <c r="V461" i="10"/>
  <c r="U461" i="10"/>
  <c r="I461" i="10"/>
  <c r="J461" i="10" s="1"/>
  <c r="K461" i="10" s="1"/>
  <c r="E461" i="10"/>
  <c r="H461" i="10" s="1"/>
  <c r="BW460" i="10"/>
  <c r="AS460" i="10"/>
  <c r="AQ460" i="10"/>
  <c r="V460" i="10"/>
  <c r="U460" i="10"/>
  <c r="I460" i="10" s="1"/>
  <c r="J460" i="10" s="1"/>
  <c r="K460" i="10" s="1"/>
  <c r="E460" i="10"/>
  <c r="G460" i="10" s="1"/>
  <c r="BW459" i="10"/>
  <c r="AS459" i="10"/>
  <c r="AQ459" i="10"/>
  <c r="V459" i="10"/>
  <c r="U459" i="10"/>
  <c r="I459" i="10" s="1"/>
  <c r="J459" i="10" s="1"/>
  <c r="K459" i="10" s="1"/>
  <c r="H459" i="10"/>
  <c r="E459" i="10"/>
  <c r="G459" i="10" s="1"/>
  <c r="BW458" i="10"/>
  <c r="AS458" i="10"/>
  <c r="AQ458" i="10"/>
  <c r="V458" i="10"/>
  <c r="U458" i="10"/>
  <c r="I458" i="10"/>
  <c r="J458" i="10" s="1"/>
  <c r="K458" i="10" s="1"/>
  <c r="H458" i="10"/>
  <c r="G458" i="10"/>
  <c r="E458" i="10"/>
  <c r="BW457" i="10"/>
  <c r="AS457" i="10"/>
  <c r="AQ457" i="10"/>
  <c r="V457" i="10"/>
  <c r="U457" i="10"/>
  <c r="I457" i="10" s="1"/>
  <c r="J457" i="10" s="1"/>
  <c r="K457" i="10"/>
  <c r="G457" i="10"/>
  <c r="E457" i="10"/>
  <c r="H457" i="10" s="1"/>
  <c r="BW456" i="10"/>
  <c r="AS456" i="10"/>
  <c r="AQ456" i="10"/>
  <c r="V456" i="10"/>
  <c r="U456" i="10"/>
  <c r="I456" i="10"/>
  <c r="J456" i="10" s="1"/>
  <c r="K456" i="10" s="1"/>
  <c r="G456" i="10"/>
  <c r="E456" i="10"/>
  <c r="H456" i="10" s="1"/>
  <c r="BW455" i="10"/>
  <c r="AS455" i="10"/>
  <c r="AQ455" i="10"/>
  <c r="V455" i="10"/>
  <c r="U455" i="10"/>
  <c r="I455" i="10" s="1"/>
  <c r="J455" i="10" s="1"/>
  <c r="K455" i="10" s="1"/>
  <c r="H455" i="10"/>
  <c r="G455" i="10"/>
  <c r="E455" i="10"/>
  <c r="AS454" i="10"/>
  <c r="AM454" i="10"/>
  <c r="X454" i="10"/>
  <c r="V454" i="10"/>
  <c r="U454" i="10"/>
  <c r="J454" i="10"/>
  <c r="K454" i="10" s="1"/>
  <c r="H454" i="10"/>
  <c r="G454" i="10"/>
  <c r="F454" i="10"/>
  <c r="I454" i="10" s="1"/>
  <c r="AS453" i="10"/>
  <c r="AM453" i="10"/>
  <c r="X453" i="10"/>
  <c r="V453" i="10"/>
  <c r="U453" i="10"/>
  <c r="I453" i="10" s="1"/>
  <c r="J453" i="10" s="1"/>
  <c r="K453" i="10" s="1"/>
  <c r="H453" i="10"/>
  <c r="G453" i="10"/>
  <c r="F453" i="10"/>
  <c r="AS452" i="10"/>
  <c r="AM452" i="10"/>
  <c r="X452" i="10"/>
  <c r="V452" i="10"/>
  <c r="U452" i="10"/>
  <c r="H452" i="10"/>
  <c r="G452" i="10"/>
  <c r="F452" i="10"/>
  <c r="I452" i="10" s="1"/>
  <c r="J452" i="10" s="1"/>
  <c r="K452" i="10" s="1"/>
  <c r="AS451" i="10"/>
  <c r="AM451" i="10"/>
  <c r="X451" i="10"/>
  <c r="V451" i="10"/>
  <c r="U451" i="10"/>
  <c r="J451" i="10"/>
  <c r="K451" i="10" s="1"/>
  <c r="I451" i="10"/>
  <c r="H451" i="10"/>
  <c r="G451" i="10"/>
  <c r="F451" i="10"/>
  <c r="AS450" i="10"/>
  <c r="AM450" i="10"/>
  <c r="X450" i="10"/>
  <c r="V450" i="10"/>
  <c r="U450" i="10"/>
  <c r="H450" i="10"/>
  <c r="G450" i="10"/>
  <c r="F450" i="10"/>
  <c r="I450" i="10" s="1"/>
  <c r="J450" i="10" s="1"/>
  <c r="K450" i="10" s="1"/>
  <c r="AS449" i="10"/>
  <c r="AM449" i="10"/>
  <c r="X449" i="10"/>
  <c r="V449" i="10"/>
  <c r="U449" i="10"/>
  <c r="I449" i="10"/>
  <c r="J449" i="10" s="1"/>
  <c r="K449" i="10" s="1"/>
  <c r="H449" i="10"/>
  <c r="G449" i="10"/>
  <c r="F449" i="10"/>
  <c r="AS448" i="10"/>
  <c r="AR448" i="10"/>
  <c r="AM448" i="10"/>
  <c r="X448" i="10"/>
  <c r="V448" i="10"/>
  <c r="U448" i="10"/>
  <c r="I448" i="10" s="1"/>
  <c r="J448" i="10" s="1"/>
  <c r="K448" i="10" s="1"/>
  <c r="H448" i="10"/>
  <c r="G448" i="10"/>
  <c r="F448" i="10"/>
  <c r="AS447" i="10"/>
  <c r="AM447" i="10"/>
  <c r="X447" i="10"/>
  <c r="V447" i="10"/>
  <c r="U447" i="10"/>
  <c r="J447" i="10"/>
  <c r="K447" i="10" s="1"/>
  <c r="H447" i="10"/>
  <c r="G447" i="10"/>
  <c r="F447" i="10"/>
  <c r="I447" i="10" s="1"/>
  <c r="AS446" i="10"/>
  <c r="AM446" i="10"/>
  <c r="X446" i="10"/>
  <c r="V446" i="10"/>
  <c r="U446" i="10"/>
  <c r="J446" i="10"/>
  <c r="K446" i="10" s="1"/>
  <c r="I446" i="10"/>
  <c r="H446" i="10"/>
  <c r="G446" i="10"/>
  <c r="F446" i="10"/>
  <c r="AS445" i="10"/>
  <c r="AR445" i="10"/>
  <c r="AM445" i="10"/>
  <c r="X445" i="10"/>
  <c r="V445" i="10"/>
  <c r="U445" i="10"/>
  <c r="H445" i="10"/>
  <c r="G445" i="10"/>
  <c r="F445" i="10"/>
  <c r="I445" i="10" s="1"/>
  <c r="J445" i="10" s="1"/>
  <c r="K445" i="10" s="1"/>
  <c r="AS444" i="10"/>
  <c r="V444" i="10"/>
  <c r="U444" i="10"/>
  <c r="I444" i="10" s="1"/>
  <c r="J444" i="10" s="1"/>
  <c r="K444" i="10" s="1"/>
  <c r="H444" i="10"/>
  <c r="G444" i="10"/>
  <c r="AS443" i="10"/>
  <c r="V443" i="10"/>
  <c r="U443" i="10"/>
  <c r="I443" i="10" s="1"/>
  <c r="J443" i="10" s="1"/>
  <c r="K443" i="10" s="1"/>
  <c r="H443" i="10"/>
  <c r="G443" i="10"/>
  <c r="AS442" i="10"/>
  <c r="V442" i="10"/>
  <c r="U442" i="10"/>
  <c r="I442" i="10" s="1"/>
  <c r="J442" i="10" s="1"/>
  <c r="K442" i="10" s="1"/>
  <c r="H442" i="10"/>
  <c r="G442" i="10"/>
  <c r="AS441" i="10"/>
  <c r="V441" i="10"/>
  <c r="U441" i="10"/>
  <c r="I441" i="10" s="1"/>
  <c r="J441" i="10"/>
  <c r="K441" i="10" s="1"/>
  <c r="H441" i="10"/>
  <c r="G441" i="10"/>
  <c r="AS440" i="10"/>
  <c r="V440" i="10"/>
  <c r="U440" i="10"/>
  <c r="I440" i="10" s="1"/>
  <c r="J440" i="10" s="1"/>
  <c r="K440" i="10" s="1"/>
  <c r="H440" i="10"/>
  <c r="G440" i="10"/>
  <c r="AS439" i="10"/>
  <c r="V439" i="10"/>
  <c r="U439" i="10"/>
  <c r="I439" i="10" s="1"/>
  <c r="J439" i="10" s="1"/>
  <c r="K439" i="10" s="1"/>
  <c r="H439" i="10"/>
  <c r="G439" i="10"/>
  <c r="AS438" i="10"/>
  <c r="V438" i="10"/>
  <c r="U438" i="10"/>
  <c r="I438" i="10" s="1"/>
  <c r="J438" i="10" s="1"/>
  <c r="K438" i="10" s="1"/>
  <c r="H438" i="10"/>
  <c r="G438" i="10"/>
  <c r="AS437" i="10"/>
  <c r="V437" i="10"/>
  <c r="U437" i="10"/>
  <c r="I437" i="10" s="1"/>
  <c r="J437" i="10"/>
  <c r="K437" i="10" s="1"/>
  <c r="H437" i="10"/>
  <c r="G437" i="10"/>
  <c r="AS436" i="10"/>
  <c r="V436" i="10"/>
  <c r="U436" i="10"/>
  <c r="I436" i="10" s="1"/>
  <c r="J436" i="10" s="1"/>
  <c r="K436" i="10" s="1"/>
  <c r="H436" i="10"/>
  <c r="G436" i="10"/>
  <c r="AS435" i="10"/>
  <c r="V435" i="10"/>
  <c r="U435" i="10"/>
  <c r="I435" i="10" s="1"/>
  <c r="J435" i="10" s="1"/>
  <c r="K435" i="10" s="1"/>
  <c r="H435" i="10"/>
  <c r="G435" i="10"/>
  <c r="AS434" i="10"/>
  <c r="V434" i="10"/>
  <c r="U434" i="10"/>
  <c r="I434" i="10" s="1"/>
  <c r="J434" i="10" s="1"/>
  <c r="K434" i="10" s="1"/>
  <c r="H434" i="10"/>
  <c r="G434" i="10"/>
  <c r="AS433" i="10"/>
  <c r="V433" i="10"/>
  <c r="U433" i="10"/>
  <c r="I433" i="10" s="1"/>
  <c r="J433" i="10"/>
  <c r="K433" i="10" s="1"/>
  <c r="H433" i="10"/>
  <c r="G433" i="10"/>
  <c r="AS432" i="10"/>
  <c r="V432" i="10"/>
  <c r="U432" i="10"/>
  <c r="I432" i="10" s="1"/>
  <c r="J432" i="10" s="1"/>
  <c r="K432" i="10" s="1"/>
  <c r="H432" i="10"/>
  <c r="G432" i="10"/>
  <c r="AS431" i="10"/>
  <c r="V431" i="10"/>
  <c r="U431" i="10"/>
  <c r="I431" i="10" s="1"/>
  <c r="J431" i="10" s="1"/>
  <c r="K431" i="10" s="1"/>
  <c r="H431" i="10"/>
  <c r="G431" i="10"/>
  <c r="AS430" i="10"/>
  <c r="V430" i="10"/>
  <c r="U430" i="10"/>
  <c r="I430" i="10" s="1"/>
  <c r="J430" i="10"/>
  <c r="K430" i="10" s="1"/>
  <c r="H430" i="10"/>
  <c r="G430" i="10"/>
  <c r="AS429" i="10"/>
  <c r="V429" i="10"/>
  <c r="U429" i="10"/>
  <c r="I429" i="10" s="1"/>
  <c r="J429" i="10"/>
  <c r="K429" i="10" s="1"/>
  <c r="H429" i="10"/>
  <c r="G429" i="10"/>
  <c r="AS428" i="10"/>
  <c r="V428" i="10"/>
  <c r="U428" i="10"/>
  <c r="I428" i="10" s="1"/>
  <c r="J428" i="10" s="1"/>
  <c r="K428" i="10" s="1"/>
  <c r="H428" i="10"/>
  <c r="G428" i="10"/>
  <c r="AS427" i="10"/>
  <c r="V427" i="10"/>
  <c r="U427" i="10"/>
  <c r="I427" i="10" s="1"/>
  <c r="J427" i="10"/>
  <c r="K427" i="10" s="1"/>
  <c r="H427" i="10"/>
  <c r="G427" i="10"/>
  <c r="AS426" i="10"/>
  <c r="V426" i="10"/>
  <c r="U426" i="10"/>
  <c r="H426" i="10"/>
  <c r="G426" i="10"/>
  <c r="F426" i="10"/>
  <c r="I426" i="10" s="1"/>
  <c r="J426" i="10" s="1"/>
  <c r="K426" i="10" s="1"/>
  <c r="AS425" i="10"/>
  <c r="V425" i="10"/>
  <c r="U425" i="10"/>
  <c r="K425" i="10"/>
  <c r="H425" i="10"/>
  <c r="G425" i="10"/>
  <c r="F425" i="10"/>
  <c r="I425" i="10" s="1"/>
  <c r="J425" i="10" s="1"/>
  <c r="AS424" i="10"/>
  <c r="V424" i="10"/>
  <c r="U424" i="10"/>
  <c r="I424" i="10"/>
  <c r="J424" i="10" s="1"/>
  <c r="K424" i="10" s="1"/>
  <c r="H424" i="10"/>
  <c r="G424" i="10"/>
  <c r="F424" i="10"/>
  <c r="AS423" i="10"/>
  <c r="V423" i="10"/>
  <c r="U423" i="10"/>
  <c r="J423" i="10"/>
  <c r="K423" i="10" s="1"/>
  <c r="I423" i="10"/>
  <c r="H423" i="10"/>
  <c r="G423" i="10"/>
  <c r="F423" i="10"/>
  <c r="AS422" i="10"/>
  <c r="V422" i="10"/>
  <c r="U422" i="10"/>
  <c r="H422" i="10"/>
  <c r="G422" i="10"/>
  <c r="F422" i="10"/>
  <c r="I422" i="10" s="1"/>
  <c r="J422" i="10" s="1"/>
  <c r="K422" i="10" s="1"/>
  <c r="AS421" i="10"/>
  <c r="V421" i="10"/>
  <c r="U421" i="10"/>
  <c r="I421" i="10" s="1"/>
  <c r="J421" i="10" s="1"/>
  <c r="K421" i="10" s="1"/>
  <c r="H421" i="10"/>
  <c r="G421" i="10"/>
  <c r="F421" i="10"/>
  <c r="AS420" i="10"/>
  <c r="V420" i="10"/>
  <c r="U420" i="10"/>
  <c r="H420" i="10"/>
  <c r="G420" i="10"/>
  <c r="F420" i="10"/>
  <c r="I420" i="10" s="1"/>
  <c r="J420" i="10" s="1"/>
  <c r="K420" i="10" s="1"/>
  <c r="AS419" i="10"/>
  <c r="V419" i="10"/>
  <c r="U419" i="10"/>
  <c r="I419" i="10"/>
  <c r="J419" i="10" s="1"/>
  <c r="K419" i="10" s="1"/>
  <c r="H419" i="10"/>
  <c r="G419" i="10"/>
  <c r="F419" i="10"/>
  <c r="AS418" i="10"/>
  <c r="V418" i="10"/>
  <c r="U418" i="10"/>
  <c r="J418" i="10"/>
  <c r="K418" i="10" s="1"/>
  <c r="H418" i="10"/>
  <c r="G418" i="10"/>
  <c r="F418" i="10"/>
  <c r="I418" i="10" s="1"/>
  <c r="V417" i="10"/>
  <c r="U417" i="10"/>
  <c r="I417" i="10" s="1"/>
  <c r="J417" i="10"/>
  <c r="K417" i="10" s="1"/>
  <c r="H417" i="10"/>
  <c r="G417" i="10"/>
  <c r="E417" i="10"/>
  <c r="V416" i="10"/>
  <c r="U416" i="10"/>
  <c r="I416" i="10" s="1"/>
  <c r="J416" i="10"/>
  <c r="K416" i="10" s="1"/>
  <c r="H416" i="10"/>
  <c r="G416" i="10"/>
  <c r="E416" i="10"/>
  <c r="V415" i="10"/>
  <c r="U415" i="10"/>
  <c r="I415" i="10" s="1"/>
  <c r="J415" i="10" s="1"/>
  <c r="K415" i="10" s="1"/>
  <c r="H415" i="10"/>
  <c r="G415" i="10"/>
  <c r="E415" i="10"/>
  <c r="V414" i="10"/>
  <c r="U414" i="10"/>
  <c r="I414" i="10" s="1"/>
  <c r="J414" i="10"/>
  <c r="K414" i="10" s="1"/>
  <c r="H414" i="10"/>
  <c r="G414" i="10"/>
  <c r="E414" i="10"/>
  <c r="V413" i="10"/>
  <c r="U413" i="10"/>
  <c r="I413" i="10" s="1"/>
  <c r="J413" i="10"/>
  <c r="K413" i="10" s="1"/>
  <c r="H413" i="10"/>
  <c r="G413" i="10"/>
  <c r="E413" i="10"/>
  <c r="V412" i="10"/>
  <c r="U412" i="10"/>
  <c r="I412" i="10" s="1"/>
  <c r="J412" i="10"/>
  <c r="K412" i="10" s="1"/>
  <c r="H412" i="10"/>
  <c r="G412" i="10"/>
  <c r="E412" i="10"/>
  <c r="V411" i="10"/>
  <c r="U411" i="10"/>
  <c r="I411" i="10" s="1"/>
  <c r="J411" i="10" s="1"/>
  <c r="K411" i="10" s="1"/>
  <c r="H411" i="10"/>
  <c r="G411" i="10"/>
  <c r="E411" i="10"/>
  <c r="V410" i="10"/>
  <c r="U410" i="10"/>
  <c r="I410" i="10" s="1"/>
  <c r="J410" i="10"/>
  <c r="K410" i="10" s="1"/>
  <c r="H410" i="10"/>
  <c r="G410" i="10"/>
  <c r="E410" i="10"/>
  <c r="X409" i="10"/>
  <c r="V409" i="10"/>
  <c r="U409" i="10"/>
  <c r="H409" i="10"/>
  <c r="G409" i="10"/>
  <c r="F409" i="10"/>
  <c r="I409" i="10" s="1"/>
  <c r="J409" i="10" s="1"/>
  <c r="K409" i="10" s="1"/>
  <c r="X408" i="10"/>
  <c r="V408" i="10"/>
  <c r="U408" i="10"/>
  <c r="I408" i="10"/>
  <c r="J408" i="10" s="1"/>
  <c r="K408" i="10" s="1"/>
  <c r="H408" i="10"/>
  <c r="G408" i="10"/>
  <c r="F408" i="10"/>
  <c r="X407" i="10"/>
  <c r="V407" i="10"/>
  <c r="U407" i="10"/>
  <c r="J407" i="10"/>
  <c r="K407" i="10" s="1"/>
  <c r="I407" i="10"/>
  <c r="H407" i="10"/>
  <c r="G407" i="10"/>
  <c r="F407" i="10"/>
  <c r="X406" i="10"/>
  <c r="V406" i="10"/>
  <c r="U406" i="10"/>
  <c r="H406" i="10"/>
  <c r="G406" i="10"/>
  <c r="F406" i="10"/>
  <c r="I406" i="10" s="1"/>
  <c r="J406" i="10" s="1"/>
  <c r="K406" i="10" s="1"/>
  <c r="X405" i="10"/>
  <c r="V405" i="10"/>
  <c r="U405" i="10"/>
  <c r="I405" i="10" s="1"/>
  <c r="J405" i="10"/>
  <c r="K405" i="10" s="1"/>
  <c r="H405" i="10"/>
  <c r="G405" i="10"/>
  <c r="F405" i="10"/>
  <c r="X404" i="10"/>
  <c r="V404" i="10"/>
  <c r="U404" i="10"/>
  <c r="K404" i="10"/>
  <c r="H404" i="10"/>
  <c r="G404" i="10"/>
  <c r="F404" i="10"/>
  <c r="I404" i="10" s="1"/>
  <c r="J404" i="10" s="1"/>
  <c r="X403" i="10"/>
  <c r="V403" i="10"/>
  <c r="U403" i="10"/>
  <c r="H403" i="10"/>
  <c r="G403" i="10"/>
  <c r="F403" i="10"/>
  <c r="I403" i="10" s="1"/>
  <c r="J403" i="10" s="1"/>
  <c r="K403" i="10" s="1"/>
  <c r="X402" i="10"/>
  <c r="V402" i="10"/>
  <c r="U402" i="10"/>
  <c r="J402" i="10"/>
  <c r="K402" i="10" s="1"/>
  <c r="H402" i="10"/>
  <c r="G402" i="10"/>
  <c r="F402" i="10"/>
  <c r="I402" i="10" s="1"/>
  <c r="X401" i="10"/>
  <c r="V401" i="10"/>
  <c r="U401" i="10"/>
  <c r="K401" i="10"/>
  <c r="I401" i="10"/>
  <c r="J401" i="10" s="1"/>
  <c r="H401" i="10"/>
  <c r="G401" i="10"/>
  <c r="F401" i="10"/>
  <c r="X400" i="10"/>
  <c r="V400" i="10"/>
  <c r="U400" i="10"/>
  <c r="I400" i="10" s="1"/>
  <c r="J400" i="10" s="1"/>
  <c r="K400" i="10" s="1"/>
  <c r="H400" i="10"/>
  <c r="G400" i="10"/>
  <c r="F400" i="10"/>
  <c r="X399" i="10"/>
  <c r="V399" i="10"/>
  <c r="U399" i="10"/>
  <c r="K399" i="10"/>
  <c r="J399" i="10"/>
  <c r="I399" i="10"/>
  <c r="H399" i="10"/>
  <c r="G399" i="10"/>
  <c r="F399" i="10"/>
  <c r="X398" i="10"/>
  <c r="V398" i="10"/>
  <c r="U398" i="10"/>
  <c r="H398" i="10"/>
  <c r="G398" i="10"/>
  <c r="F398" i="10"/>
  <c r="AW397" i="10"/>
  <c r="X397" i="10"/>
  <c r="V397" i="10"/>
  <c r="U397" i="10"/>
  <c r="H397" i="10"/>
  <c r="G397" i="10"/>
  <c r="F397" i="10"/>
  <c r="I397" i="10" s="1"/>
  <c r="J397" i="10" s="1"/>
  <c r="K397" i="10" s="1"/>
  <c r="AW396" i="10"/>
  <c r="X396" i="10"/>
  <c r="V396" i="10"/>
  <c r="U396" i="10"/>
  <c r="H396" i="10"/>
  <c r="G396" i="10"/>
  <c r="F396" i="10"/>
  <c r="I396" i="10" s="1"/>
  <c r="J396" i="10" s="1"/>
  <c r="K396" i="10" s="1"/>
  <c r="AW395" i="10"/>
  <c r="X395" i="10"/>
  <c r="V395" i="10"/>
  <c r="U395" i="10"/>
  <c r="I395" i="10" s="1"/>
  <c r="J395" i="10" s="1"/>
  <c r="K395" i="10" s="1"/>
  <c r="H395" i="10"/>
  <c r="G395" i="10"/>
  <c r="F395" i="10"/>
  <c r="AW394" i="10"/>
  <c r="X394" i="10"/>
  <c r="V394" i="10"/>
  <c r="U394" i="10"/>
  <c r="H394" i="10"/>
  <c r="G394" i="10"/>
  <c r="F394" i="10"/>
  <c r="I394" i="10" s="1"/>
  <c r="J394" i="10" s="1"/>
  <c r="K394" i="10" s="1"/>
  <c r="AW393" i="10"/>
  <c r="AN393" i="10"/>
  <c r="V393" i="10"/>
  <c r="U393" i="10"/>
  <c r="H393" i="10"/>
  <c r="G393" i="10"/>
  <c r="F393" i="10"/>
  <c r="I393" i="10" s="1"/>
  <c r="J393" i="10" s="1"/>
  <c r="K393" i="10" s="1"/>
  <c r="AW392" i="10"/>
  <c r="AN392" i="10"/>
  <c r="V392" i="10"/>
  <c r="U392" i="10"/>
  <c r="H392" i="10"/>
  <c r="G392" i="10"/>
  <c r="F392" i="10"/>
  <c r="I392" i="10" s="1"/>
  <c r="J392" i="10" s="1"/>
  <c r="K392" i="10" s="1"/>
  <c r="AW391" i="10"/>
  <c r="AN391" i="10"/>
  <c r="V391" i="10"/>
  <c r="U391" i="10"/>
  <c r="I391" i="10"/>
  <c r="J391" i="10" s="1"/>
  <c r="K391" i="10" s="1"/>
  <c r="H391" i="10"/>
  <c r="G391" i="10"/>
  <c r="F391" i="10"/>
  <c r="AW390" i="10"/>
  <c r="AN390" i="10"/>
  <c r="V390" i="10"/>
  <c r="U390" i="10"/>
  <c r="H390" i="10"/>
  <c r="G390" i="10"/>
  <c r="F390" i="10"/>
  <c r="I390" i="10" s="1"/>
  <c r="J390" i="10" s="1"/>
  <c r="K390" i="10" s="1"/>
  <c r="AW389" i="10"/>
  <c r="AN389" i="10"/>
  <c r="V389" i="10"/>
  <c r="U389" i="10"/>
  <c r="I389" i="10" s="1"/>
  <c r="J389" i="10" s="1"/>
  <c r="K389" i="10" s="1"/>
  <c r="H389" i="10"/>
  <c r="G389" i="10"/>
  <c r="AW388" i="10"/>
  <c r="AN388" i="10"/>
  <c r="V388" i="10"/>
  <c r="U388" i="10"/>
  <c r="I388" i="10"/>
  <c r="J388" i="10" s="1"/>
  <c r="K388" i="10" s="1"/>
  <c r="H388" i="10"/>
  <c r="G388" i="10"/>
  <c r="AW387" i="10"/>
  <c r="AN387" i="10"/>
  <c r="V387" i="10"/>
  <c r="U387" i="10"/>
  <c r="I387" i="10" s="1"/>
  <c r="J387" i="10"/>
  <c r="K387" i="10" s="1"/>
  <c r="H387" i="10"/>
  <c r="G387" i="10"/>
  <c r="AW386" i="10"/>
  <c r="AN386" i="10"/>
  <c r="V386" i="10"/>
  <c r="U386" i="10"/>
  <c r="I386" i="10"/>
  <c r="J386" i="10" s="1"/>
  <c r="K386" i="10" s="1"/>
  <c r="H386" i="10"/>
  <c r="G386" i="10"/>
  <c r="AW385" i="10"/>
  <c r="AN385" i="10"/>
  <c r="V385" i="10"/>
  <c r="U385" i="10"/>
  <c r="I385" i="10"/>
  <c r="J385" i="10" s="1"/>
  <c r="K385" i="10" s="1"/>
  <c r="H385" i="10"/>
  <c r="G385" i="10"/>
  <c r="AW384" i="10"/>
  <c r="AN384" i="10"/>
  <c r="V384" i="10"/>
  <c r="U384" i="10"/>
  <c r="J384" i="10"/>
  <c r="K384" i="10" s="1"/>
  <c r="I384" i="10"/>
  <c r="H384" i="10"/>
  <c r="G384" i="10"/>
  <c r="AW383" i="10"/>
  <c r="AN383" i="10"/>
  <c r="V383" i="10"/>
  <c r="U383" i="10"/>
  <c r="H383" i="10"/>
  <c r="G383" i="10"/>
  <c r="F383" i="10"/>
  <c r="I383" i="10" s="1"/>
  <c r="J383" i="10" s="1"/>
  <c r="K383" i="10" s="1"/>
  <c r="AW382" i="10"/>
  <c r="AN382" i="10"/>
  <c r="V382" i="10"/>
  <c r="U382" i="10"/>
  <c r="I382" i="10" s="1"/>
  <c r="J382" i="10" s="1"/>
  <c r="K382" i="10" s="1"/>
  <c r="H382" i="10"/>
  <c r="G382" i="10"/>
  <c r="AW381" i="10"/>
  <c r="AN381" i="10"/>
  <c r="V381" i="10"/>
  <c r="U381" i="10"/>
  <c r="I381" i="10" s="1"/>
  <c r="J381" i="10" s="1"/>
  <c r="K381" i="10" s="1"/>
  <c r="H381" i="10"/>
  <c r="G381" i="10"/>
  <c r="AW380" i="10"/>
  <c r="AN380" i="10"/>
  <c r="V380" i="10"/>
  <c r="U380" i="10"/>
  <c r="I380" i="10" s="1"/>
  <c r="J380" i="10"/>
  <c r="K380" i="10" s="1"/>
  <c r="H380" i="10"/>
  <c r="G380" i="10"/>
  <c r="AW379" i="10"/>
  <c r="AN379" i="10"/>
  <c r="V379" i="10"/>
  <c r="U379" i="10"/>
  <c r="I379" i="10"/>
  <c r="J379" i="10" s="1"/>
  <c r="K379" i="10" s="1"/>
  <c r="H379" i="10"/>
  <c r="G379" i="10"/>
  <c r="AW378" i="10"/>
  <c r="AN378" i="10"/>
  <c r="V378" i="10"/>
  <c r="U378" i="10"/>
  <c r="I378" i="10"/>
  <c r="J378" i="10" s="1"/>
  <c r="K378" i="10" s="1"/>
  <c r="H378" i="10"/>
  <c r="G378" i="10"/>
  <c r="AW377" i="10"/>
  <c r="AN377" i="10"/>
  <c r="V377" i="10"/>
  <c r="U377" i="10"/>
  <c r="J377" i="10"/>
  <c r="K377" i="10" s="1"/>
  <c r="I377" i="10"/>
  <c r="H377" i="10"/>
  <c r="G377" i="10"/>
  <c r="AW376" i="10"/>
  <c r="AN376" i="10"/>
  <c r="V376" i="10"/>
  <c r="U376" i="10"/>
  <c r="H376" i="10"/>
  <c r="G376" i="10"/>
  <c r="F376" i="10"/>
  <c r="I376" i="10" s="1"/>
  <c r="J376" i="10" s="1"/>
  <c r="K376" i="10" s="1"/>
  <c r="AW375" i="10"/>
  <c r="AN375" i="10"/>
  <c r="V375" i="10"/>
  <c r="U375" i="10"/>
  <c r="I375" i="10" s="1"/>
  <c r="J375" i="10" s="1"/>
  <c r="K375" i="10" s="1"/>
  <c r="H375" i="10"/>
  <c r="G375" i="10"/>
  <c r="AW374" i="10"/>
  <c r="AN374" i="10"/>
  <c r="V374" i="10"/>
  <c r="U374" i="10"/>
  <c r="I374" i="10" s="1"/>
  <c r="J374" i="10" s="1"/>
  <c r="K374" i="10" s="1"/>
  <c r="H374" i="10"/>
  <c r="G374" i="10"/>
  <c r="AW373" i="10"/>
  <c r="AN373" i="10"/>
  <c r="V373" i="10"/>
  <c r="U373" i="10"/>
  <c r="I373" i="10" s="1"/>
  <c r="J373" i="10" s="1"/>
  <c r="K373" i="10" s="1"/>
  <c r="H373" i="10"/>
  <c r="G373" i="10"/>
  <c r="AW372" i="10"/>
  <c r="AN372" i="10"/>
  <c r="V372" i="10"/>
  <c r="U372" i="10"/>
  <c r="K372" i="10"/>
  <c r="I372" i="10"/>
  <c r="J372" i="10" s="1"/>
  <c r="H372" i="10"/>
  <c r="G372" i="10"/>
  <c r="AW371" i="10"/>
  <c r="AN371" i="10"/>
  <c r="V371" i="10"/>
  <c r="U371" i="10"/>
  <c r="I371" i="10" s="1"/>
  <c r="J371" i="10" s="1"/>
  <c r="K371" i="10" s="1"/>
  <c r="H371" i="10"/>
  <c r="G371" i="10"/>
  <c r="AW370" i="10"/>
  <c r="AN370" i="10"/>
  <c r="V370" i="10"/>
  <c r="U370" i="10"/>
  <c r="K370" i="10"/>
  <c r="J370" i="10"/>
  <c r="I370" i="10"/>
  <c r="H370" i="10"/>
  <c r="G370" i="10"/>
  <c r="AW369" i="10"/>
  <c r="AN369" i="10"/>
  <c r="V369" i="10"/>
  <c r="U369" i="10"/>
  <c r="I369" i="10" s="1"/>
  <c r="J369" i="10" s="1"/>
  <c r="K369" i="10" s="1"/>
  <c r="H369" i="10"/>
  <c r="G369" i="10"/>
  <c r="F369" i="10"/>
  <c r="AW368" i="10"/>
  <c r="AN368" i="10"/>
  <c r="V368" i="10"/>
  <c r="U368" i="10"/>
  <c r="I368" i="10" s="1"/>
  <c r="J368" i="10"/>
  <c r="K368" i="10" s="1"/>
  <c r="H368" i="10"/>
  <c r="G368" i="10"/>
  <c r="AW367" i="10"/>
  <c r="AN367" i="10"/>
  <c r="V367" i="10"/>
  <c r="U367" i="10"/>
  <c r="I367" i="10"/>
  <c r="J367" i="10" s="1"/>
  <c r="K367" i="10" s="1"/>
  <c r="H367" i="10"/>
  <c r="G367" i="10"/>
  <c r="AW366" i="10"/>
  <c r="AN366" i="10"/>
  <c r="V366" i="10"/>
  <c r="U366" i="10"/>
  <c r="I366" i="10" s="1"/>
  <c r="J366" i="10"/>
  <c r="K366" i="10" s="1"/>
  <c r="H366" i="10"/>
  <c r="G366" i="10"/>
  <c r="AW365" i="10"/>
  <c r="AN365" i="10"/>
  <c r="V365" i="10"/>
  <c r="U365" i="10"/>
  <c r="I365" i="10"/>
  <c r="J365" i="10" s="1"/>
  <c r="K365" i="10" s="1"/>
  <c r="H365" i="10"/>
  <c r="G365" i="10"/>
  <c r="AW364" i="10"/>
  <c r="AN364" i="10"/>
  <c r="V364" i="10"/>
  <c r="U364" i="10"/>
  <c r="I364" i="10" s="1"/>
  <c r="J364" i="10" s="1"/>
  <c r="K364" i="10" s="1"/>
  <c r="H364" i="10"/>
  <c r="G364" i="10"/>
  <c r="AW363" i="10"/>
  <c r="AN363" i="10"/>
  <c r="V363" i="10"/>
  <c r="U363" i="10"/>
  <c r="J363" i="10"/>
  <c r="K363" i="10" s="1"/>
  <c r="I363" i="10"/>
  <c r="H363" i="10"/>
  <c r="G363" i="10"/>
  <c r="AW362" i="10"/>
  <c r="AN362" i="10"/>
  <c r="V362" i="10"/>
  <c r="U362" i="10"/>
  <c r="I362" i="10"/>
  <c r="J362" i="10" s="1"/>
  <c r="K362" i="10" s="1"/>
  <c r="H362" i="10"/>
  <c r="G362" i="10"/>
  <c r="F362" i="10"/>
  <c r="X361" i="10"/>
  <c r="V361" i="10"/>
  <c r="U361" i="10"/>
  <c r="I361" i="10"/>
  <c r="J361" i="10" s="1"/>
  <c r="K361" i="10" s="1"/>
  <c r="H361" i="10"/>
  <c r="G361" i="10"/>
  <c r="F361" i="10"/>
  <c r="X360" i="10"/>
  <c r="V360" i="10"/>
  <c r="U360" i="10"/>
  <c r="J360" i="10"/>
  <c r="K360" i="10" s="1"/>
  <c r="H360" i="10"/>
  <c r="G360" i="10"/>
  <c r="F360" i="10"/>
  <c r="I360" i="10" s="1"/>
  <c r="X359" i="10"/>
  <c r="V359" i="10"/>
  <c r="U359" i="10"/>
  <c r="I359" i="10"/>
  <c r="J359" i="10" s="1"/>
  <c r="K359" i="10" s="1"/>
  <c r="H359" i="10"/>
  <c r="G359" i="10"/>
  <c r="F359" i="10"/>
  <c r="X358" i="10"/>
  <c r="V358" i="10"/>
  <c r="U358" i="10"/>
  <c r="J358" i="10"/>
  <c r="K358" i="10" s="1"/>
  <c r="H358" i="10"/>
  <c r="G358" i="10"/>
  <c r="F358" i="10"/>
  <c r="I358" i="10" s="1"/>
  <c r="X357" i="10"/>
  <c r="V357" i="10"/>
  <c r="U357" i="10"/>
  <c r="I357" i="10"/>
  <c r="J357" i="10" s="1"/>
  <c r="K357" i="10" s="1"/>
  <c r="H357" i="10"/>
  <c r="G357" i="10"/>
  <c r="F357" i="10"/>
  <c r="X356" i="10"/>
  <c r="V356" i="10"/>
  <c r="U356" i="10"/>
  <c r="I356" i="10" s="1"/>
  <c r="J356" i="10" s="1"/>
  <c r="K356" i="10" s="1"/>
  <c r="H356" i="10"/>
  <c r="G356" i="10"/>
  <c r="F356" i="10"/>
  <c r="X355" i="10"/>
  <c r="V355" i="10"/>
  <c r="U355" i="10"/>
  <c r="J355" i="10"/>
  <c r="K355" i="10" s="1"/>
  <c r="I355" i="10"/>
  <c r="H355" i="10"/>
  <c r="G355" i="10"/>
  <c r="F355" i="10"/>
  <c r="X354" i="10"/>
  <c r="V354" i="10"/>
  <c r="U354" i="10"/>
  <c r="I354" i="10"/>
  <c r="J354" i="10" s="1"/>
  <c r="K354" i="10" s="1"/>
  <c r="H354" i="10"/>
  <c r="G354" i="10"/>
  <c r="F354" i="10"/>
  <c r="X353" i="10"/>
  <c r="V353" i="10"/>
  <c r="U353" i="10"/>
  <c r="I353" i="10"/>
  <c r="J353" i="10" s="1"/>
  <c r="K353" i="10" s="1"/>
  <c r="H353" i="10"/>
  <c r="G353" i="10"/>
  <c r="F353" i="10"/>
  <c r="X352" i="10"/>
  <c r="V352" i="10"/>
  <c r="U352" i="10"/>
  <c r="J352" i="10"/>
  <c r="K352" i="10" s="1"/>
  <c r="H352" i="10"/>
  <c r="G352" i="10"/>
  <c r="F352" i="10"/>
  <c r="I352" i="10" s="1"/>
  <c r="X351" i="10"/>
  <c r="V351" i="10"/>
  <c r="U351" i="10"/>
  <c r="I351" i="10"/>
  <c r="J351" i="10" s="1"/>
  <c r="K351" i="10" s="1"/>
  <c r="H351" i="10"/>
  <c r="G351" i="10"/>
  <c r="F351" i="10"/>
  <c r="X350" i="10"/>
  <c r="V350" i="10"/>
  <c r="U350" i="10"/>
  <c r="J350" i="10"/>
  <c r="K350" i="10" s="1"/>
  <c r="H350" i="10"/>
  <c r="G350" i="10"/>
  <c r="F350" i="10"/>
  <c r="I350" i="10" s="1"/>
  <c r="X349" i="10"/>
  <c r="V349" i="10"/>
  <c r="U349" i="10"/>
  <c r="I349" i="10"/>
  <c r="J349" i="10" s="1"/>
  <c r="K349" i="10" s="1"/>
  <c r="H349" i="10"/>
  <c r="G349" i="10"/>
  <c r="F349" i="10"/>
  <c r="X348" i="10"/>
  <c r="V348" i="10"/>
  <c r="U348" i="10"/>
  <c r="I348" i="10" s="1"/>
  <c r="J348" i="10" s="1"/>
  <c r="K348" i="10" s="1"/>
  <c r="H348" i="10"/>
  <c r="G348" i="10"/>
  <c r="F348" i="10"/>
  <c r="X347" i="10"/>
  <c r="V347" i="10"/>
  <c r="U347" i="10"/>
  <c r="J347" i="10"/>
  <c r="K347" i="10" s="1"/>
  <c r="I347" i="10"/>
  <c r="H347" i="10"/>
  <c r="G347" i="10"/>
  <c r="F347" i="10"/>
  <c r="AT346" i="10"/>
  <c r="AQ346" i="10"/>
  <c r="V346" i="10"/>
  <c r="U346" i="10"/>
  <c r="I346" i="10"/>
  <c r="J346" i="10" s="1"/>
  <c r="K346" i="10" s="1"/>
  <c r="H346" i="10"/>
  <c r="E346" i="10"/>
  <c r="G346" i="10" s="1"/>
  <c r="AT345" i="10"/>
  <c r="AQ345" i="10"/>
  <c r="V345" i="10"/>
  <c r="U345" i="10"/>
  <c r="I345" i="10" s="1"/>
  <c r="J345" i="10" s="1"/>
  <c r="K345" i="10" s="1"/>
  <c r="G345" i="10"/>
  <c r="E345" i="10"/>
  <c r="H345" i="10" s="1"/>
  <c r="AT344" i="10"/>
  <c r="AQ344" i="10"/>
  <c r="V344" i="10"/>
  <c r="U344" i="10"/>
  <c r="I344" i="10" s="1"/>
  <c r="J344" i="10" s="1"/>
  <c r="K344" i="10" s="1"/>
  <c r="G344" i="10"/>
  <c r="E344" i="10"/>
  <c r="H344" i="10" s="1"/>
  <c r="AT343" i="10"/>
  <c r="AQ343" i="10"/>
  <c r="V343" i="10"/>
  <c r="U343" i="10"/>
  <c r="J343" i="10"/>
  <c r="K343" i="10" s="1"/>
  <c r="I343" i="10"/>
  <c r="H343" i="10"/>
  <c r="G343" i="10"/>
  <c r="E343" i="10"/>
  <c r="AT342" i="10"/>
  <c r="AN342" i="10"/>
  <c r="V342" i="10"/>
  <c r="U342" i="10"/>
  <c r="I342" i="10"/>
  <c r="J342" i="10" s="1"/>
  <c r="K342" i="10" s="1"/>
  <c r="G342" i="10"/>
  <c r="E342" i="10"/>
  <c r="H342" i="10" s="1"/>
  <c r="AT341" i="10"/>
  <c r="AN341" i="10"/>
  <c r="V341" i="10"/>
  <c r="U341" i="10"/>
  <c r="I341" i="10"/>
  <c r="J341" i="10" s="1"/>
  <c r="K341" i="10" s="1"/>
  <c r="G341" i="10"/>
  <c r="E341" i="10"/>
  <c r="H341" i="10" s="1"/>
  <c r="AT340" i="10"/>
  <c r="AN340" i="10"/>
  <c r="V340" i="10"/>
  <c r="U340" i="10"/>
  <c r="I340" i="10"/>
  <c r="J340" i="10" s="1"/>
  <c r="K340" i="10" s="1"/>
  <c r="H340" i="10"/>
  <c r="E340" i="10"/>
  <c r="G340" i="10" s="1"/>
  <c r="AT339" i="10"/>
  <c r="AN339" i="10"/>
  <c r="V339" i="10"/>
  <c r="U339" i="10"/>
  <c r="K339" i="10"/>
  <c r="J339" i="10"/>
  <c r="I339" i="10"/>
  <c r="H339" i="10"/>
  <c r="G339" i="10"/>
  <c r="E339" i="10"/>
  <c r="AT338" i="10"/>
  <c r="AN338" i="10"/>
  <c r="V338" i="10"/>
  <c r="U338" i="10"/>
  <c r="I338" i="10"/>
  <c r="J338" i="10" s="1"/>
  <c r="K338" i="10" s="1"/>
  <c r="G338" i="10"/>
  <c r="E338" i="10"/>
  <c r="H338" i="10" s="1"/>
  <c r="AT337" i="10"/>
  <c r="AN337" i="10"/>
  <c r="V337" i="10"/>
  <c r="U337" i="10"/>
  <c r="I337" i="10"/>
  <c r="J337" i="10" s="1"/>
  <c r="K337" i="10" s="1"/>
  <c r="G337" i="10"/>
  <c r="E337" i="10"/>
  <c r="H337" i="10" s="1"/>
  <c r="AT336" i="10"/>
  <c r="AN336" i="10"/>
  <c r="V336" i="10"/>
  <c r="U336" i="10"/>
  <c r="I336" i="10"/>
  <c r="J336" i="10" s="1"/>
  <c r="K336" i="10" s="1"/>
  <c r="H336" i="10"/>
  <c r="E336" i="10"/>
  <c r="G336" i="10" s="1"/>
  <c r="AT335" i="10"/>
  <c r="AN335" i="10"/>
  <c r="V335" i="10"/>
  <c r="U335" i="10"/>
  <c r="J335" i="10"/>
  <c r="K335" i="10" s="1"/>
  <c r="I335" i="10"/>
  <c r="H335" i="10"/>
  <c r="G335" i="10"/>
  <c r="E335" i="10"/>
  <c r="AT334" i="10"/>
  <c r="AN334" i="10"/>
  <c r="V334" i="10"/>
  <c r="U334" i="10"/>
  <c r="I334" i="10"/>
  <c r="J334" i="10" s="1"/>
  <c r="K334" i="10" s="1"/>
  <c r="G334" i="10"/>
  <c r="E334" i="10"/>
  <c r="H334" i="10" s="1"/>
  <c r="AT333" i="10"/>
  <c r="AN333" i="10"/>
  <c r="V333" i="10"/>
  <c r="U333" i="10"/>
  <c r="I333" i="10"/>
  <c r="J333" i="10" s="1"/>
  <c r="K333" i="10" s="1"/>
  <c r="G333" i="10"/>
  <c r="E333" i="10"/>
  <c r="H333" i="10" s="1"/>
  <c r="AT332" i="10"/>
  <c r="AN332" i="10"/>
  <c r="V332" i="10"/>
  <c r="U332" i="10"/>
  <c r="I332" i="10"/>
  <c r="J332" i="10" s="1"/>
  <c r="K332" i="10" s="1"/>
  <c r="H332" i="10"/>
  <c r="E332" i="10"/>
  <c r="G332" i="10" s="1"/>
  <c r="AT331" i="10"/>
  <c r="AN331" i="10"/>
  <c r="V331" i="10"/>
  <c r="U331" i="10"/>
  <c r="K331" i="10"/>
  <c r="J331" i="10"/>
  <c r="I331" i="10"/>
  <c r="H331" i="10"/>
  <c r="G331" i="10"/>
  <c r="E331" i="10"/>
  <c r="AT330" i="10"/>
  <c r="AN330" i="10"/>
  <c r="V330" i="10"/>
  <c r="U330" i="10"/>
  <c r="I330" i="10"/>
  <c r="J330" i="10" s="1"/>
  <c r="K330" i="10" s="1"/>
  <c r="G330" i="10"/>
  <c r="E330" i="10"/>
  <c r="H330" i="10" s="1"/>
  <c r="AT329" i="10"/>
  <c r="AN329" i="10"/>
  <c r="V329" i="10"/>
  <c r="U329" i="10"/>
  <c r="I329" i="10"/>
  <c r="J329" i="10" s="1"/>
  <c r="K329" i="10" s="1"/>
  <c r="G329" i="10"/>
  <c r="E329" i="10"/>
  <c r="H329" i="10" s="1"/>
  <c r="AT328" i="10"/>
  <c r="AN328" i="10"/>
  <c r="V328" i="10"/>
  <c r="U328" i="10"/>
  <c r="I328" i="10"/>
  <c r="J328" i="10" s="1"/>
  <c r="K328" i="10" s="1"/>
  <c r="H328" i="10"/>
  <c r="E328" i="10"/>
  <c r="G328" i="10" s="1"/>
  <c r="AT327" i="10"/>
  <c r="AN327" i="10"/>
  <c r="V327" i="10"/>
  <c r="U327" i="10"/>
  <c r="J327" i="10"/>
  <c r="K327" i="10" s="1"/>
  <c r="I327" i="10"/>
  <c r="H327" i="10"/>
  <c r="G327" i="10"/>
  <c r="E327" i="10"/>
  <c r="AT326" i="10"/>
  <c r="AQ326" i="10"/>
  <c r="AN326" i="10"/>
  <c r="AM326" i="10"/>
  <c r="AK326" i="10"/>
  <c r="V326" i="10"/>
  <c r="U326" i="10"/>
  <c r="K326" i="10"/>
  <c r="I326" i="10"/>
  <c r="J326" i="10" s="1"/>
  <c r="H326" i="10"/>
  <c r="G326" i="10"/>
  <c r="E326" i="10"/>
  <c r="AT325" i="10"/>
  <c r="AQ325" i="10"/>
  <c r="V325" i="10"/>
  <c r="U325" i="10"/>
  <c r="I325" i="10" s="1"/>
  <c r="J325" i="10" s="1"/>
  <c r="K325" i="10" s="1"/>
  <c r="G325" i="10"/>
  <c r="E325" i="10"/>
  <c r="H325" i="10" s="1"/>
  <c r="AT324" i="10"/>
  <c r="AQ324" i="10"/>
  <c r="AL324" i="10"/>
  <c r="V324" i="10"/>
  <c r="U324" i="10"/>
  <c r="I324" i="10" s="1"/>
  <c r="J324" i="10" s="1"/>
  <c r="K324" i="10"/>
  <c r="G324" i="10"/>
  <c r="E324" i="10"/>
  <c r="H324" i="10" s="1"/>
  <c r="AT323" i="10"/>
  <c r="AQ323" i="10"/>
  <c r="AN323" i="10"/>
  <c r="AM323" i="10"/>
  <c r="AL323" i="10"/>
  <c r="V323" i="10"/>
  <c r="U323" i="10"/>
  <c r="J323" i="10"/>
  <c r="K323" i="10" s="1"/>
  <c r="I323" i="10"/>
  <c r="H323" i="10"/>
  <c r="G323" i="10"/>
  <c r="E323" i="10"/>
  <c r="AW322" i="10"/>
  <c r="X322" i="10"/>
  <c r="V322" i="10"/>
  <c r="U322" i="10"/>
  <c r="I322" i="10"/>
  <c r="J322" i="10" s="1"/>
  <c r="K322" i="10" s="1"/>
  <c r="H322" i="10"/>
  <c r="G322" i="10"/>
  <c r="F322" i="10"/>
  <c r="AW321" i="10"/>
  <c r="X321" i="10"/>
  <c r="V321" i="10"/>
  <c r="U321" i="10"/>
  <c r="K321" i="10"/>
  <c r="H321" i="10"/>
  <c r="G321" i="10"/>
  <c r="F321" i="10"/>
  <c r="I321" i="10" s="1"/>
  <c r="J321" i="10" s="1"/>
  <c r="AW320" i="10"/>
  <c r="X320" i="10"/>
  <c r="V320" i="10"/>
  <c r="U320" i="10"/>
  <c r="H320" i="10"/>
  <c r="G320" i="10"/>
  <c r="F320" i="10"/>
  <c r="I320" i="10" s="1"/>
  <c r="J320" i="10" s="1"/>
  <c r="K320" i="10" s="1"/>
  <c r="AW319" i="10"/>
  <c r="X319" i="10"/>
  <c r="V319" i="10"/>
  <c r="U319" i="10"/>
  <c r="I319" i="10"/>
  <c r="J319" i="10" s="1"/>
  <c r="K319" i="10" s="1"/>
  <c r="H319" i="10"/>
  <c r="G319" i="10"/>
  <c r="F319" i="10"/>
  <c r="AW318" i="10"/>
  <c r="AQ318" i="10"/>
  <c r="X318" i="10"/>
  <c r="V318" i="10"/>
  <c r="U318" i="10"/>
  <c r="H318" i="10"/>
  <c r="G318" i="10"/>
  <c r="F318" i="10"/>
  <c r="AW317" i="10"/>
  <c r="AQ317" i="10"/>
  <c r="X317" i="10"/>
  <c r="V317" i="10"/>
  <c r="U317" i="10"/>
  <c r="I317" i="10"/>
  <c r="J317" i="10" s="1"/>
  <c r="K317" i="10" s="1"/>
  <c r="H317" i="10"/>
  <c r="G317" i="10"/>
  <c r="F317" i="10"/>
  <c r="AW316" i="10"/>
  <c r="AQ316" i="10"/>
  <c r="X316" i="10"/>
  <c r="V316" i="10"/>
  <c r="U316" i="10"/>
  <c r="H316" i="10"/>
  <c r="G316" i="10"/>
  <c r="F316" i="10"/>
  <c r="AW315" i="10"/>
  <c r="AQ315" i="10"/>
  <c r="X315" i="10"/>
  <c r="V315" i="10"/>
  <c r="U315" i="10"/>
  <c r="H315" i="10"/>
  <c r="G315" i="10"/>
  <c r="F315" i="10"/>
  <c r="I315" i="10" s="1"/>
  <c r="J315" i="10" s="1"/>
  <c r="K315" i="10" s="1"/>
  <c r="AW314" i="10"/>
  <c r="AQ314" i="10"/>
  <c r="X314" i="10"/>
  <c r="V314" i="10"/>
  <c r="U314" i="10"/>
  <c r="H314" i="10"/>
  <c r="G314" i="10"/>
  <c r="F314" i="10"/>
  <c r="I314" i="10" s="1"/>
  <c r="J314" i="10" s="1"/>
  <c r="K314" i="10" s="1"/>
  <c r="AW313" i="10"/>
  <c r="AQ313" i="10"/>
  <c r="X313" i="10"/>
  <c r="V313" i="10"/>
  <c r="U313" i="10"/>
  <c r="K313" i="10"/>
  <c r="J313" i="10"/>
  <c r="I313" i="10"/>
  <c r="H313" i="10"/>
  <c r="G313" i="10"/>
  <c r="F313" i="10"/>
  <c r="AW312" i="10"/>
  <c r="AQ312" i="10"/>
  <c r="X312" i="10"/>
  <c r="V312" i="10"/>
  <c r="U312" i="10"/>
  <c r="H312" i="10"/>
  <c r="G312" i="10"/>
  <c r="F312" i="10"/>
  <c r="I312" i="10" s="1"/>
  <c r="J312" i="10" s="1"/>
  <c r="K312" i="10" s="1"/>
  <c r="AW311" i="10"/>
  <c r="AQ311" i="10"/>
  <c r="X311" i="10"/>
  <c r="V311" i="10"/>
  <c r="U311" i="10"/>
  <c r="J311" i="10"/>
  <c r="K311" i="10" s="1"/>
  <c r="I311" i="10"/>
  <c r="H311" i="10"/>
  <c r="G311" i="10"/>
  <c r="F311" i="10"/>
  <c r="X310" i="10"/>
  <c r="V310" i="10"/>
  <c r="U310" i="10"/>
  <c r="H310" i="10"/>
  <c r="G310" i="10"/>
  <c r="F310" i="10"/>
  <c r="I310" i="10" s="1"/>
  <c r="J310" i="10" s="1"/>
  <c r="K310" i="10" s="1"/>
  <c r="X309" i="10"/>
  <c r="V309" i="10"/>
  <c r="U309" i="10"/>
  <c r="I309" i="10"/>
  <c r="J309" i="10" s="1"/>
  <c r="K309" i="10" s="1"/>
  <c r="H309" i="10"/>
  <c r="G309" i="10"/>
  <c r="F309" i="10"/>
  <c r="X308" i="10"/>
  <c r="V308" i="10"/>
  <c r="U308" i="10"/>
  <c r="H308" i="10"/>
  <c r="G308" i="10"/>
  <c r="F308" i="10"/>
  <c r="X307" i="10"/>
  <c r="V307" i="10"/>
  <c r="U307" i="10"/>
  <c r="I307" i="10"/>
  <c r="J307" i="10" s="1"/>
  <c r="K307" i="10" s="1"/>
  <c r="H307" i="10"/>
  <c r="G307" i="10"/>
  <c r="F307" i="10"/>
  <c r="X306" i="10"/>
  <c r="V306" i="10"/>
  <c r="U306" i="10"/>
  <c r="H306" i="10"/>
  <c r="G306" i="10"/>
  <c r="F306" i="10"/>
  <c r="X305" i="10"/>
  <c r="V305" i="10"/>
  <c r="U305" i="10"/>
  <c r="H305" i="10"/>
  <c r="G305" i="10"/>
  <c r="F305" i="10"/>
  <c r="I305" i="10" s="1"/>
  <c r="J305" i="10" s="1"/>
  <c r="K305" i="10" s="1"/>
  <c r="X304" i="10"/>
  <c r="V304" i="10"/>
  <c r="U304" i="10"/>
  <c r="H304" i="10"/>
  <c r="G304" i="10"/>
  <c r="F304" i="10"/>
  <c r="I304" i="10" s="1"/>
  <c r="J304" i="10" s="1"/>
  <c r="K304" i="10" s="1"/>
  <c r="X303" i="10"/>
  <c r="V303" i="10"/>
  <c r="U303" i="10"/>
  <c r="I303" i="10"/>
  <c r="J303" i="10" s="1"/>
  <c r="K303" i="10" s="1"/>
  <c r="H303" i="10"/>
  <c r="G303" i="10"/>
  <c r="F303" i="10"/>
  <c r="X302" i="10"/>
  <c r="V302" i="10"/>
  <c r="U302" i="10"/>
  <c r="H302" i="10"/>
  <c r="G302" i="10"/>
  <c r="F302" i="10"/>
  <c r="I302" i="10" s="1"/>
  <c r="J302" i="10" s="1"/>
  <c r="K302" i="10" s="1"/>
  <c r="X301" i="10"/>
  <c r="V301" i="10"/>
  <c r="U301" i="10"/>
  <c r="K301" i="10"/>
  <c r="H301" i="10"/>
  <c r="G301" i="10"/>
  <c r="F301" i="10"/>
  <c r="I301" i="10" s="1"/>
  <c r="J301" i="10" s="1"/>
  <c r="X300" i="10"/>
  <c r="V300" i="10"/>
  <c r="U300" i="10"/>
  <c r="H300" i="10"/>
  <c r="G300" i="10"/>
  <c r="F300" i="10"/>
  <c r="X299" i="10"/>
  <c r="V299" i="10"/>
  <c r="U299" i="10"/>
  <c r="H299" i="10"/>
  <c r="G299" i="10"/>
  <c r="F299" i="10"/>
  <c r="I299" i="10" s="1"/>
  <c r="J299" i="10" s="1"/>
  <c r="K299" i="10" s="1"/>
  <c r="X298" i="10"/>
  <c r="V298" i="10"/>
  <c r="U298" i="10"/>
  <c r="H298" i="10"/>
  <c r="G298" i="10"/>
  <c r="F298" i="10"/>
  <c r="I298" i="10" s="1"/>
  <c r="J298" i="10" s="1"/>
  <c r="K298" i="10" s="1"/>
  <c r="X297" i="10"/>
  <c r="V297" i="10"/>
  <c r="U297" i="10"/>
  <c r="H297" i="10"/>
  <c r="G297" i="10"/>
  <c r="F297" i="10"/>
  <c r="I297" i="10" s="1"/>
  <c r="J297" i="10" s="1"/>
  <c r="K297" i="10" s="1"/>
  <c r="X296" i="10"/>
  <c r="V296" i="10"/>
  <c r="U296" i="10"/>
  <c r="I296" i="10"/>
  <c r="J296" i="10" s="1"/>
  <c r="K296" i="10" s="1"/>
  <c r="H296" i="10"/>
  <c r="G296" i="10"/>
  <c r="F296" i="10"/>
  <c r="X295" i="10"/>
  <c r="V295" i="10"/>
  <c r="U295" i="10"/>
  <c r="I295" i="10"/>
  <c r="J295" i="10" s="1"/>
  <c r="K295" i="10" s="1"/>
  <c r="H295" i="10"/>
  <c r="G295" i="10"/>
  <c r="F295" i="10"/>
  <c r="AR294" i="10"/>
  <c r="AK294" i="10"/>
  <c r="X294" i="10"/>
  <c r="V294" i="10"/>
  <c r="U294" i="10"/>
  <c r="I294" i="10" s="1"/>
  <c r="J294" i="10" s="1"/>
  <c r="K294" i="10" s="1"/>
  <c r="H294" i="10"/>
  <c r="G294" i="10"/>
  <c r="AR293" i="10"/>
  <c r="AK293" i="10"/>
  <c r="X293" i="10"/>
  <c r="V293" i="10"/>
  <c r="U293" i="10"/>
  <c r="J293" i="10"/>
  <c r="K293" i="10" s="1"/>
  <c r="I293" i="10"/>
  <c r="H293" i="10"/>
  <c r="G293" i="10"/>
  <c r="AR292" i="10"/>
  <c r="AK292" i="10"/>
  <c r="X292" i="10"/>
  <c r="V292" i="10"/>
  <c r="U292" i="10"/>
  <c r="I292" i="10" s="1"/>
  <c r="J292" i="10" s="1"/>
  <c r="K292" i="10" s="1"/>
  <c r="H292" i="10"/>
  <c r="G292" i="10"/>
  <c r="AR291" i="10"/>
  <c r="AK291" i="10"/>
  <c r="X291" i="10"/>
  <c r="V291" i="10"/>
  <c r="U291" i="10"/>
  <c r="J291" i="10"/>
  <c r="K291" i="10" s="1"/>
  <c r="I291" i="10"/>
  <c r="H291" i="10"/>
  <c r="G291" i="10"/>
  <c r="AR290" i="10"/>
  <c r="AK290" i="10"/>
  <c r="X290" i="10"/>
  <c r="V290" i="10"/>
  <c r="U290" i="10"/>
  <c r="I290" i="10" s="1"/>
  <c r="J290" i="10" s="1"/>
  <c r="K290" i="10" s="1"/>
  <c r="H290" i="10"/>
  <c r="G290" i="10"/>
  <c r="AR289" i="10"/>
  <c r="AK289" i="10"/>
  <c r="X289" i="10"/>
  <c r="V289" i="10"/>
  <c r="U289" i="10"/>
  <c r="J289" i="10"/>
  <c r="K289" i="10" s="1"/>
  <c r="I289" i="10"/>
  <c r="H289" i="10"/>
  <c r="G289" i="10"/>
  <c r="AR288" i="10"/>
  <c r="AK288" i="10"/>
  <c r="X288" i="10"/>
  <c r="V288" i="10"/>
  <c r="U288" i="10"/>
  <c r="I288" i="10" s="1"/>
  <c r="J288" i="10" s="1"/>
  <c r="K288" i="10" s="1"/>
  <c r="H288" i="10"/>
  <c r="G288" i="10"/>
  <c r="AR287" i="10"/>
  <c r="AK287" i="10"/>
  <c r="X287" i="10"/>
  <c r="V287" i="10"/>
  <c r="U287" i="10"/>
  <c r="J287" i="10"/>
  <c r="K287" i="10" s="1"/>
  <c r="I287" i="10"/>
  <c r="H287" i="10"/>
  <c r="G287" i="10"/>
  <c r="AR286" i="10"/>
  <c r="AK286" i="10"/>
  <c r="X286" i="10"/>
  <c r="V286" i="10"/>
  <c r="U286" i="10"/>
  <c r="I286" i="10" s="1"/>
  <c r="J286" i="10" s="1"/>
  <c r="K286" i="10" s="1"/>
  <c r="H286" i="10"/>
  <c r="G286" i="10"/>
  <c r="AR285" i="10"/>
  <c r="AK285" i="10"/>
  <c r="X285" i="10"/>
  <c r="V285" i="10"/>
  <c r="U285" i="10"/>
  <c r="J285" i="10"/>
  <c r="K285" i="10" s="1"/>
  <c r="I285" i="10"/>
  <c r="H285" i="10"/>
  <c r="G285" i="10"/>
  <c r="AR284" i="10"/>
  <c r="AK284" i="10"/>
  <c r="X284" i="10"/>
  <c r="V284" i="10"/>
  <c r="U284" i="10"/>
  <c r="I284" i="10" s="1"/>
  <c r="J284" i="10" s="1"/>
  <c r="K284" i="10" s="1"/>
  <c r="H284" i="10"/>
  <c r="G284" i="10"/>
  <c r="AR283" i="10"/>
  <c r="AK283" i="10"/>
  <c r="X283" i="10"/>
  <c r="V283" i="10"/>
  <c r="U283" i="10"/>
  <c r="J283" i="10"/>
  <c r="K283" i="10" s="1"/>
  <c r="I283" i="10"/>
  <c r="H283" i="10"/>
  <c r="G283" i="10"/>
  <c r="AR282" i="10"/>
  <c r="AK282" i="10"/>
  <c r="X282" i="10"/>
  <c r="V282" i="10"/>
  <c r="U282" i="10"/>
  <c r="I282" i="10" s="1"/>
  <c r="J282" i="10" s="1"/>
  <c r="K282" i="10" s="1"/>
  <c r="H282" i="10"/>
  <c r="G282" i="10"/>
  <c r="AR281" i="10"/>
  <c r="AK281" i="10"/>
  <c r="X281" i="10"/>
  <c r="V281" i="10"/>
  <c r="U281" i="10"/>
  <c r="J281" i="10"/>
  <c r="K281" i="10" s="1"/>
  <c r="I281" i="10"/>
  <c r="H281" i="10"/>
  <c r="G281" i="10"/>
  <c r="AR280" i="10"/>
  <c r="AK280" i="10"/>
  <c r="X280" i="10"/>
  <c r="V280" i="10"/>
  <c r="U280" i="10"/>
  <c r="I280" i="10" s="1"/>
  <c r="J280" i="10" s="1"/>
  <c r="K280" i="10" s="1"/>
  <c r="H280" i="10"/>
  <c r="G280" i="10"/>
  <c r="AR279" i="10"/>
  <c r="AK279" i="10"/>
  <c r="X279" i="10"/>
  <c r="V279" i="10"/>
  <c r="U279" i="10"/>
  <c r="I279" i="10"/>
  <c r="J279" i="10" s="1"/>
  <c r="K279" i="10" s="1"/>
  <c r="H279" i="10"/>
  <c r="G279" i="10"/>
  <c r="X278" i="10"/>
  <c r="V278" i="10"/>
  <c r="U278" i="10"/>
  <c r="H278" i="10"/>
  <c r="G278" i="10"/>
  <c r="F278" i="10"/>
  <c r="I278" i="10" s="1"/>
  <c r="J278" i="10" s="1"/>
  <c r="K278" i="10" s="1"/>
  <c r="X277" i="10"/>
  <c r="V277" i="10"/>
  <c r="U277" i="10"/>
  <c r="H277" i="10"/>
  <c r="G277" i="10"/>
  <c r="F277" i="10"/>
  <c r="I277" i="10" s="1"/>
  <c r="J277" i="10" s="1"/>
  <c r="K277" i="10" s="1"/>
  <c r="X276" i="10"/>
  <c r="V276" i="10"/>
  <c r="U276" i="10"/>
  <c r="I276" i="10" s="1"/>
  <c r="J276" i="10" s="1"/>
  <c r="K276" i="10" s="1"/>
  <c r="H276" i="10"/>
  <c r="G276" i="10"/>
  <c r="F276" i="10"/>
  <c r="X275" i="10"/>
  <c r="V275" i="10"/>
  <c r="U275" i="10"/>
  <c r="I275" i="10" s="1"/>
  <c r="J275" i="10" s="1"/>
  <c r="K275" i="10" s="1"/>
  <c r="H275" i="10"/>
  <c r="G275" i="10"/>
  <c r="F275" i="10"/>
  <c r="X274" i="10"/>
  <c r="V274" i="10"/>
  <c r="U274" i="10"/>
  <c r="J274" i="10"/>
  <c r="K274" i="10" s="1"/>
  <c r="I274" i="10"/>
  <c r="H274" i="10"/>
  <c r="G274" i="10"/>
  <c r="F274" i="10"/>
  <c r="X273" i="10"/>
  <c r="V273" i="10"/>
  <c r="U273" i="10"/>
  <c r="K273" i="10"/>
  <c r="J273" i="10"/>
  <c r="H273" i="10"/>
  <c r="G273" i="10"/>
  <c r="F273" i="10"/>
  <c r="I273" i="10" s="1"/>
  <c r="X272" i="10"/>
  <c r="V272" i="10"/>
  <c r="U272" i="10"/>
  <c r="H272" i="10"/>
  <c r="G272" i="10"/>
  <c r="F272" i="10"/>
  <c r="X271" i="10"/>
  <c r="V271" i="10"/>
  <c r="U271" i="10"/>
  <c r="I271" i="10"/>
  <c r="J271" i="10" s="1"/>
  <c r="K271" i="10" s="1"/>
  <c r="H271" i="10"/>
  <c r="G271" i="10"/>
  <c r="F271" i="10"/>
  <c r="X270" i="10"/>
  <c r="V270" i="10"/>
  <c r="U270" i="10"/>
  <c r="I270" i="10"/>
  <c r="J270" i="10" s="1"/>
  <c r="K270" i="10" s="1"/>
  <c r="H270" i="10"/>
  <c r="G270" i="10"/>
  <c r="F270" i="10"/>
  <c r="X269" i="10"/>
  <c r="V269" i="10"/>
  <c r="U269" i="10"/>
  <c r="J269" i="10"/>
  <c r="K269" i="10" s="1"/>
  <c r="H269" i="10"/>
  <c r="G269" i="10"/>
  <c r="F269" i="10"/>
  <c r="I269" i="10" s="1"/>
  <c r="X268" i="10"/>
  <c r="V268" i="10"/>
  <c r="U268" i="10"/>
  <c r="I268" i="10" s="1"/>
  <c r="J268" i="10" s="1"/>
  <c r="K268" i="10" s="1"/>
  <c r="H268" i="10"/>
  <c r="G268" i="10"/>
  <c r="F268" i="10"/>
  <c r="X267" i="10"/>
  <c r="V267" i="10"/>
  <c r="U267" i="10"/>
  <c r="I267" i="10"/>
  <c r="J267" i="10" s="1"/>
  <c r="K267" i="10" s="1"/>
  <c r="H267" i="10"/>
  <c r="G267" i="10"/>
  <c r="F267" i="10"/>
  <c r="X266" i="10"/>
  <c r="V266" i="10"/>
  <c r="U266" i="10"/>
  <c r="I266" i="10"/>
  <c r="J266" i="10" s="1"/>
  <c r="K266" i="10" s="1"/>
  <c r="H266" i="10"/>
  <c r="G266" i="10"/>
  <c r="X265" i="10"/>
  <c r="V265" i="10"/>
  <c r="U265" i="10"/>
  <c r="I265" i="10"/>
  <c r="J265" i="10" s="1"/>
  <c r="K265" i="10" s="1"/>
  <c r="H265" i="10"/>
  <c r="G265" i="10"/>
  <c r="X264" i="10"/>
  <c r="V264" i="10"/>
  <c r="U264" i="10"/>
  <c r="J264" i="10"/>
  <c r="K264" i="10" s="1"/>
  <c r="I264" i="10"/>
  <c r="H264" i="10"/>
  <c r="G264" i="10"/>
  <c r="X263" i="10"/>
  <c r="V263" i="10"/>
  <c r="U263" i="10"/>
  <c r="J263" i="10"/>
  <c r="K263" i="10" s="1"/>
  <c r="I263" i="10"/>
  <c r="H263" i="10"/>
  <c r="G263" i="10"/>
  <c r="X262" i="10"/>
  <c r="V262" i="10"/>
  <c r="U262" i="10"/>
  <c r="J262" i="10"/>
  <c r="K262" i="10" s="1"/>
  <c r="I262" i="10"/>
  <c r="H262" i="10"/>
  <c r="G262" i="10"/>
  <c r="X261" i="10"/>
  <c r="V261" i="10"/>
  <c r="U261" i="10"/>
  <c r="I261" i="10"/>
  <c r="J261" i="10" s="1"/>
  <c r="K261" i="10" s="1"/>
  <c r="H261" i="10"/>
  <c r="G261" i="10"/>
  <c r="X260" i="10"/>
  <c r="V260" i="10"/>
  <c r="U260" i="10"/>
  <c r="I260" i="10"/>
  <c r="J260" i="10" s="1"/>
  <c r="K260" i="10" s="1"/>
  <c r="H260" i="10"/>
  <c r="G260" i="10"/>
  <c r="X259" i="10"/>
  <c r="V259" i="10"/>
  <c r="U259" i="10"/>
  <c r="J259" i="10"/>
  <c r="K259" i="10" s="1"/>
  <c r="I259" i="10"/>
  <c r="H259" i="10"/>
  <c r="G259" i="10"/>
  <c r="X258" i="10"/>
  <c r="V258" i="10"/>
  <c r="U258" i="10"/>
  <c r="I258" i="10"/>
  <c r="J258" i="10" s="1"/>
  <c r="K258" i="10" s="1"/>
  <c r="H258" i="10"/>
  <c r="G258" i="10"/>
  <c r="X257" i="10"/>
  <c r="V257" i="10"/>
  <c r="U257" i="10"/>
  <c r="I257" i="10"/>
  <c r="J257" i="10" s="1"/>
  <c r="K257" i="10" s="1"/>
  <c r="H257" i="10"/>
  <c r="G257" i="10"/>
  <c r="X256" i="10"/>
  <c r="V256" i="10"/>
  <c r="U256" i="10"/>
  <c r="J256" i="10"/>
  <c r="K256" i="10" s="1"/>
  <c r="I256" i="10"/>
  <c r="H256" i="10"/>
  <c r="G256" i="10"/>
  <c r="X255" i="10"/>
  <c r="V255" i="10"/>
  <c r="U255" i="10"/>
  <c r="J255" i="10"/>
  <c r="K255" i="10" s="1"/>
  <c r="I255" i="10"/>
  <c r="H255" i="10"/>
  <c r="G255" i="10"/>
  <c r="X254" i="10"/>
  <c r="V254" i="10"/>
  <c r="U254" i="10"/>
  <c r="J254" i="10"/>
  <c r="K254" i="10" s="1"/>
  <c r="I254" i="10"/>
  <c r="H254" i="10"/>
  <c r="G254" i="10"/>
  <c r="F254" i="10"/>
  <c r="X253" i="10"/>
  <c r="V253" i="10"/>
  <c r="U253" i="10"/>
  <c r="K253" i="10"/>
  <c r="J253" i="10"/>
  <c r="H253" i="10"/>
  <c r="G253" i="10"/>
  <c r="F253" i="10"/>
  <c r="I253" i="10" s="1"/>
  <c r="X252" i="10"/>
  <c r="V252" i="10"/>
  <c r="U252" i="10"/>
  <c r="H252" i="10"/>
  <c r="G252" i="10"/>
  <c r="F252" i="10"/>
  <c r="X251" i="10"/>
  <c r="V251" i="10"/>
  <c r="U251" i="10"/>
  <c r="I251" i="10"/>
  <c r="J251" i="10" s="1"/>
  <c r="K251" i="10" s="1"/>
  <c r="H251" i="10"/>
  <c r="G251" i="10"/>
  <c r="F251" i="10"/>
  <c r="X250" i="10"/>
  <c r="V250" i="10"/>
  <c r="U250" i="10"/>
  <c r="I250" i="10"/>
  <c r="J250" i="10" s="1"/>
  <c r="K250" i="10" s="1"/>
  <c r="H250" i="10"/>
  <c r="G250" i="10"/>
  <c r="F250" i="10"/>
  <c r="X249" i="10"/>
  <c r="V249" i="10"/>
  <c r="U249" i="10"/>
  <c r="J249" i="10"/>
  <c r="K249" i="10" s="1"/>
  <c r="H249" i="10"/>
  <c r="G249" i="10"/>
  <c r="F249" i="10"/>
  <c r="I249" i="10" s="1"/>
  <c r="X248" i="10"/>
  <c r="V248" i="10"/>
  <c r="U248" i="10"/>
  <c r="I248" i="10"/>
  <c r="J248" i="10" s="1"/>
  <c r="K248" i="10" s="1"/>
  <c r="H248" i="10"/>
  <c r="G248" i="10"/>
  <c r="F248" i="10"/>
  <c r="X247" i="10"/>
  <c r="V247" i="10"/>
  <c r="U247" i="10"/>
  <c r="I247" i="10"/>
  <c r="J247" i="10" s="1"/>
  <c r="K247" i="10" s="1"/>
  <c r="H247" i="10"/>
  <c r="G247" i="10"/>
  <c r="F247" i="10"/>
  <c r="X246" i="10"/>
  <c r="V246" i="10"/>
  <c r="U246" i="10"/>
  <c r="I246" i="10"/>
  <c r="J246" i="10" s="1"/>
  <c r="K246" i="10" s="1"/>
  <c r="H246" i="10"/>
  <c r="G246" i="10"/>
  <c r="F246" i="10"/>
  <c r="X245" i="10"/>
  <c r="V245" i="10"/>
  <c r="U245" i="10"/>
  <c r="H245" i="10"/>
  <c r="G245" i="10"/>
  <c r="F245" i="10"/>
  <c r="X244" i="10"/>
  <c r="V244" i="10"/>
  <c r="U244" i="10"/>
  <c r="H244" i="10"/>
  <c r="G244" i="10"/>
  <c r="F244" i="10"/>
  <c r="X243" i="10"/>
  <c r="V243" i="10"/>
  <c r="U243" i="10"/>
  <c r="H243" i="10"/>
  <c r="G243" i="10"/>
  <c r="F243" i="10"/>
  <c r="I243" i="10" s="1"/>
  <c r="J243" i="10" s="1"/>
  <c r="K243" i="10" s="1"/>
  <c r="X242" i="10"/>
  <c r="V242" i="10"/>
  <c r="U242" i="10"/>
  <c r="J242" i="10"/>
  <c r="K242" i="10" s="1"/>
  <c r="I242" i="10"/>
  <c r="H242" i="10"/>
  <c r="G242" i="10"/>
  <c r="X241" i="10"/>
  <c r="V241" i="10"/>
  <c r="U241" i="10"/>
  <c r="J241" i="10"/>
  <c r="K241" i="10" s="1"/>
  <c r="I241" i="10"/>
  <c r="H241" i="10"/>
  <c r="G241" i="10"/>
  <c r="X240" i="10"/>
  <c r="V240" i="10"/>
  <c r="U240" i="10"/>
  <c r="I240" i="10"/>
  <c r="J240" i="10" s="1"/>
  <c r="K240" i="10" s="1"/>
  <c r="H240" i="10"/>
  <c r="G240" i="10"/>
  <c r="X239" i="10"/>
  <c r="V239" i="10"/>
  <c r="U239" i="10"/>
  <c r="J239" i="10"/>
  <c r="K239" i="10" s="1"/>
  <c r="I239" i="10"/>
  <c r="H239" i="10"/>
  <c r="G239" i="10"/>
  <c r="X238" i="10"/>
  <c r="V238" i="10"/>
  <c r="U238" i="10"/>
  <c r="J238" i="10"/>
  <c r="K238" i="10" s="1"/>
  <c r="I238" i="10"/>
  <c r="H238" i="10"/>
  <c r="G238" i="10"/>
  <c r="X237" i="10"/>
  <c r="V237" i="10"/>
  <c r="U237" i="10"/>
  <c r="J237" i="10"/>
  <c r="K237" i="10" s="1"/>
  <c r="I237" i="10"/>
  <c r="H237" i="10"/>
  <c r="G237" i="10"/>
  <c r="X236" i="10"/>
  <c r="V236" i="10"/>
  <c r="U236" i="10"/>
  <c r="I236" i="10"/>
  <c r="J236" i="10" s="1"/>
  <c r="K236" i="10" s="1"/>
  <c r="H236" i="10"/>
  <c r="G236" i="10"/>
  <c r="X235" i="10"/>
  <c r="V235" i="10"/>
  <c r="U235" i="10"/>
  <c r="I235" i="10"/>
  <c r="J235" i="10" s="1"/>
  <c r="K235" i="10" s="1"/>
  <c r="H235" i="10"/>
  <c r="G235" i="10"/>
  <c r="X234" i="10"/>
  <c r="V234" i="10"/>
  <c r="U234" i="10"/>
  <c r="J234" i="10"/>
  <c r="K234" i="10" s="1"/>
  <c r="I234" i="10"/>
  <c r="H234" i="10"/>
  <c r="G234" i="10"/>
  <c r="X233" i="10"/>
  <c r="V233" i="10"/>
  <c r="U233" i="10"/>
  <c r="I233" i="10"/>
  <c r="J233" i="10" s="1"/>
  <c r="K233" i="10" s="1"/>
  <c r="H233" i="10"/>
  <c r="G233" i="10"/>
  <c r="X232" i="10"/>
  <c r="V232" i="10"/>
  <c r="U232" i="10"/>
  <c r="I232" i="10"/>
  <c r="J232" i="10" s="1"/>
  <c r="K232" i="10" s="1"/>
  <c r="H232" i="10"/>
  <c r="G232" i="10"/>
  <c r="X231" i="10"/>
  <c r="V231" i="10"/>
  <c r="U231" i="10"/>
  <c r="J231" i="10"/>
  <c r="K231" i="10" s="1"/>
  <c r="I231" i="10"/>
  <c r="H231" i="10"/>
  <c r="G231" i="10"/>
  <c r="V230" i="10"/>
  <c r="U230" i="10"/>
  <c r="I230" i="10"/>
  <c r="J230" i="10" s="1"/>
  <c r="K230" i="10" s="1"/>
  <c r="H230" i="10"/>
  <c r="E230" i="10"/>
  <c r="G230" i="10" s="1"/>
  <c r="V229" i="10"/>
  <c r="U229" i="10"/>
  <c r="I229" i="10"/>
  <c r="J229" i="10" s="1"/>
  <c r="K229" i="10" s="1"/>
  <c r="E229" i="10"/>
  <c r="G229" i="10" s="1"/>
  <c r="AR228" i="10"/>
  <c r="V228" i="10"/>
  <c r="U228" i="10"/>
  <c r="I228" i="10"/>
  <c r="J228" i="10" s="1"/>
  <c r="K228" i="10" s="1"/>
  <c r="G228" i="10"/>
  <c r="E228" i="10"/>
  <c r="H228" i="10" s="1"/>
  <c r="AR227" i="10"/>
  <c r="V227" i="10"/>
  <c r="U227" i="10"/>
  <c r="K227" i="10"/>
  <c r="J227" i="10"/>
  <c r="I227" i="10"/>
  <c r="E227" i="10"/>
  <c r="H227" i="10" s="1"/>
  <c r="V226" i="10"/>
  <c r="U226" i="10"/>
  <c r="K226" i="10"/>
  <c r="J226" i="10"/>
  <c r="I226" i="10"/>
  <c r="E226" i="10"/>
  <c r="H226" i="10" s="1"/>
  <c r="V225" i="10"/>
  <c r="U225" i="10"/>
  <c r="K225" i="10"/>
  <c r="J225" i="10"/>
  <c r="I225" i="10"/>
  <c r="E225" i="10"/>
  <c r="H225" i="10" s="1"/>
  <c r="V224" i="10"/>
  <c r="U224" i="10"/>
  <c r="K224" i="10"/>
  <c r="J224" i="10"/>
  <c r="I224" i="10"/>
  <c r="E224" i="10"/>
  <c r="H224" i="10" s="1"/>
  <c r="AR223" i="10"/>
  <c r="V223" i="10"/>
  <c r="U223" i="10"/>
  <c r="I223" i="10"/>
  <c r="J223" i="10" s="1"/>
  <c r="K223" i="10" s="1"/>
  <c r="E223" i="10"/>
  <c r="H223" i="10" s="1"/>
  <c r="AW222" i="10"/>
  <c r="AR222" i="10"/>
  <c r="X222" i="10"/>
  <c r="V222" i="10"/>
  <c r="U222" i="10"/>
  <c r="I222" i="10"/>
  <c r="J222" i="10" s="1"/>
  <c r="K222" i="10" s="1"/>
  <c r="H222" i="10"/>
  <c r="G222" i="10"/>
  <c r="AW221" i="10"/>
  <c r="AR221" i="10"/>
  <c r="X221" i="10"/>
  <c r="V221" i="10"/>
  <c r="U221" i="10"/>
  <c r="I221" i="10"/>
  <c r="J221" i="10" s="1"/>
  <c r="K221" i="10" s="1"/>
  <c r="H221" i="10"/>
  <c r="G221" i="10"/>
  <c r="AW220" i="10"/>
  <c r="AR220" i="10"/>
  <c r="X220" i="10"/>
  <c r="V220" i="10"/>
  <c r="U220" i="10"/>
  <c r="K220" i="10"/>
  <c r="J220" i="10"/>
  <c r="I220" i="10"/>
  <c r="H220" i="10"/>
  <c r="G220" i="10"/>
  <c r="AW219" i="10"/>
  <c r="AR219" i="10"/>
  <c r="X219" i="10"/>
  <c r="V219" i="10"/>
  <c r="U219" i="10"/>
  <c r="I219" i="10" s="1"/>
  <c r="J219" i="10" s="1"/>
  <c r="K219" i="10" s="1"/>
  <c r="H219" i="10"/>
  <c r="G219" i="10"/>
  <c r="AW218" i="10"/>
  <c r="AR218" i="10"/>
  <c r="X218" i="10"/>
  <c r="V218" i="10"/>
  <c r="U218" i="10"/>
  <c r="I218" i="10"/>
  <c r="J218" i="10" s="1"/>
  <c r="K218" i="10" s="1"/>
  <c r="H218" i="10"/>
  <c r="G218" i="10"/>
  <c r="AW217" i="10"/>
  <c r="AR217" i="10"/>
  <c r="X217" i="10"/>
  <c r="V217" i="10"/>
  <c r="U217" i="10"/>
  <c r="I217" i="10" s="1"/>
  <c r="J217" i="10" s="1"/>
  <c r="K217" i="10" s="1"/>
  <c r="H217" i="10"/>
  <c r="G217" i="10"/>
  <c r="AW216" i="10"/>
  <c r="AR216" i="10"/>
  <c r="X216" i="10"/>
  <c r="V216" i="10"/>
  <c r="U216" i="10"/>
  <c r="J216" i="10"/>
  <c r="K216" i="10" s="1"/>
  <c r="I216" i="10"/>
  <c r="H216" i="10"/>
  <c r="G216" i="10"/>
  <c r="AW215" i="10"/>
  <c r="AR215" i="10"/>
  <c r="X215" i="10"/>
  <c r="V215" i="10"/>
  <c r="U215" i="10"/>
  <c r="J215" i="10"/>
  <c r="K215" i="10" s="1"/>
  <c r="I215" i="10"/>
  <c r="H215" i="10"/>
  <c r="G215" i="10"/>
  <c r="AW214" i="10"/>
  <c r="AR214" i="10"/>
  <c r="AN214" i="10"/>
  <c r="AK214" i="10"/>
  <c r="X214" i="10"/>
  <c r="V214" i="10"/>
  <c r="U214" i="10"/>
  <c r="I214" i="10"/>
  <c r="J214" i="10" s="1"/>
  <c r="K214" i="10" s="1"/>
  <c r="H214" i="10"/>
  <c r="G214" i="10"/>
  <c r="AW213" i="10"/>
  <c r="AR213" i="10"/>
  <c r="AN213" i="10"/>
  <c r="AK213" i="10"/>
  <c r="X213" i="10"/>
  <c r="V213" i="10"/>
  <c r="U213" i="10"/>
  <c r="I213" i="10"/>
  <c r="J213" i="10" s="1"/>
  <c r="K213" i="10" s="1"/>
  <c r="H213" i="10"/>
  <c r="G213" i="10"/>
  <c r="AW212" i="10"/>
  <c r="AR212" i="10"/>
  <c r="AN212" i="10"/>
  <c r="AK212" i="10"/>
  <c r="X212" i="10"/>
  <c r="V212" i="10"/>
  <c r="U212" i="10"/>
  <c r="I212" i="10" s="1"/>
  <c r="J212" i="10" s="1"/>
  <c r="K212" i="10" s="1"/>
  <c r="H212" i="10"/>
  <c r="G212" i="10"/>
  <c r="AW211" i="10"/>
  <c r="AR211" i="10"/>
  <c r="AN211" i="10"/>
  <c r="AK211" i="10"/>
  <c r="X211" i="10"/>
  <c r="V211" i="10"/>
  <c r="U211" i="10"/>
  <c r="J211" i="10"/>
  <c r="K211" i="10" s="1"/>
  <c r="I211" i="10"/>
  <c r="H211" i="10"/>
  <c r="G211" i="10"/>
  <c r="AW210" i="10"/>
  <c r="AR210" i="10"/>
  <c r="AN210" i="10"/>
  <c r="AK210" i="10"/>
  <c r="X210" i="10"/>
  <c r="V210" i="10"/>
  <c r="U210" i="10"/>
  <c r="I210" i="10"/>
  <c r="J210" i="10" s="1"/>
  <c r="K210" i="10" s="1"/>
  <c r="H210" i="10"/>
  <c r="G210" i="10"/>
  <c r="AW209" i="10"/>
  <c r="AR209" i="10"/>
  <c r="AN209" i="10"/>
  <c r="AK209" i="10"/>
  <c r="X209" i="10"/>
  <c r="V209" i="10"/>
  <c r="U209" i="10"/>
  <c r="I209" i="10" s="1"/>
  <c r="J209" i="10" s="1"/>
  <c r="K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J207" i="10" s="1"/>
  <c r="K207" i="10" s="1"/>
  <c r="H207" i="10"/>
  <c r="G207" i="10"/>
  <c r="AW206" i="10"/>
  <c r="AR206" i="10"/>
  <c r="AN206" i="10"/>
  <c r="AK206" i="10"/>
  <c r="X206" i="10"/>
  <c r="V206" i="10"/>
  <c r="U206" i="10"/>
  <c r="I206" i="10"/>
  <c r="J206" i="10" s="1"/>
  <c r="K206" i="10" s="1"/>
  <c r="H206" i="10"/>
  <c r="G206" i="10"/>
  <c r="AW205" i="10"/>
  <c r="AR205" i="10"/>
  <c r="AN205" i="10"/>
  <c r="AK205" i="10"/>
  <c r="X205" i="10"/>
  <c r="V205" i="10"/>
  <c r="U205" i="10"/>
  <c r="J205" i="10"/>
  <c r="K205" i="10" s="1"/>
  <c r="I205" i="10"/>
  <c r="H205" i="10"/>
  <c r="G205" i="10"/>
  <c r="AW204" i="10"/>
  <c r="AR204" i="10"/>
  <c r="AN204" i="10"/>
  <c r="AK204" i="10"/>
  <c r="X204" i="10"/>
  <c r="V204" i="10"/>
  <c r="U204" i="10"/>
  <c r="I204" i="10"/>
  <c r="J204" i="10" s="1"/>
  <c r="K204" i="10" s="1"/>
  <c r="H204" i="10"/>
  <c r="G204" i="10"/>
  <c r="AW203" i="10"/>
  <c r="AR203" i="10"/>
  <c r="AN203" i="10"/>
  <c r="AK203" i="10"/>
  <c r="X203" i="10"/>
  <c r="V203" i="10"/>
  <c r="U203" i="10"/>
  <c r="I203" i="10"/>
  <c r="J203" i="10" s="1"/>
  <c r="K203" i="10" s="1"/>
  <c r="H203" i="10"/>
  <c r="G203" i="10"/>
  <c r="AW202" i="10"/>
  <c r="AR202" i="10"/>
  <c r="AN202" i="10"/>
  <c r="AK202" i="10"/>
  <c r="X202" i="10"/>
  <c r="V202" i="10"/>
  <c r="U202" i="10"/>
  <c r="I202" i="10" s="1"/>
  <c r="J202" i="10" s="1"/>
  <c r="K202" i="10" s="1"/>
  <c r="H202" i="10"/>
  <c r="G202" i="10"/>
  <c r="AW201" i="10"/>
  <c r="AR201" i="10"/>
  <c r="AN201" i="10"/>
  <c r="AK201" i="10"/>
  <c r="X201" i="10"/>
  <c r="V201" i="10"/>
  <c r="U201" i="10"/>
  <c r="I201" i="10"/>
  <c r="J201" i="10" s="1"/>
  <c r="K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J199" i="10"/>
  <c r="K199" i="10" s="1"/>
  <c r="I199" i="10"/>
  <c r="H199" i="10"/>
  <c r="G199" i="10"/>
  <c r="AW198" i="10"/>
  <c r="AR198" i="10"/>
  <c r="AN198" i="10"/>
  <c r="AK198" i="10"/>
  <c r="X198" i="10"/>
  <c r="V198" i="10"/>
  <c r="U198" i="10"/>
  <c r="K198" i="10"/>
  <c r="I198" i="10"/>
  <c r="J198" i="10" s="1"/>
  <c r="H198" i="10"/>
  <c r="G198" i="10"/>
  <c r="AW197" i="10"/>
  <c r="AR197" i="10"/>
  <c r="AN197" i="10"/>
  <c r="AK197" i="10"/>
  <c r="X197" i="10"/>
  <c r="V197" i="10"/>
  <c r="U197" i="10"/>
  <c r="I197" i="10"/>
  <c r="J197" i="10" s="1"/>
  <c r="K197" i="10" s="1"/>
  <c r="H197" i="10"/>
  <c r="G197" i="10"/>
  <c r="AW196" i="10"/>
  <c r="AR196" i="10"/>
  <c r="AN196" i="10"/>
  <c r="AK196" i="10"/>
  <c r="X196" i="10"/>
  <c r="V196" i="10"/>
  <c r="U196" i="10"/>
  <c r="I196" i="10"/>
  <c r="J196" i="10" s="1"/>
  <c r="K196" i="10" s="1"/>
  <c r="H196" i="10"/>
  <c r="G196" i="10"/>
  <c r="AW195" i="10"/>
  <c r="AR195" i="10"/>
  <c r="AN195" i="10"/>
  <c r="AK195" i="10"/>
  <c r="X195" i="10"/>
  <c r="V195" i="10"/>
  <c r="U195" i="10"/>
  <c r="I195" i="10" s="1"/>
  <c r="J195" i="10" s="1"/>
  <c r="K195" i="10" s="1"/>
  <c r="H195" i="10"/>
  <c r="G195" i="10"/>
  <c r="AW194" i="10"/>
  <c r="AR194" i="10"/>
  <c r="AN194" i="10"/>
  <c r="AK194" i="10"/>
  <c r="X194" i="10"/>
  <c r="V194" i="10"/>
  <c r="U194" i="10"/>
  <c r="I194" i="10" s="1"/>
  <c r="J194" i="10" s="1"/>
  <c r="K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J192" i="10" s="1"/>
  <c r="K192" i="10" s="1"/>
  <c r="H192" i="10"/>
  <c r="G192" i="10"/>
  <c r="AW191" i="10"/>
  <c r="AR191" i="10"/>
  <c r="AN191" i="10"/>
  <c r="AK191" i="10"/>
  <c r="X191" i="10"/>
  <c r="V191" i="10"/>
  <c r="U191" i="10"/>
  <c r="I191" i="10" s="1"/>
  <c r="J191" i="10" s="1"/>
  <c r="K191" i="10" s="1"/>
  <c r="H191" i="10"/>
  <c r="G191" i="10"/>
  <c r="AW190" i="10"/>
  <c r="AR190" i="10"/>
  <c r="AN190" i="10"/>
  <c r="AK190" i="10"/>
  <c r="X190" i="10"/>
  <c r="V190" i="10"/>
  <c r="U190" i="10"/>
  <c r="I190" i="10"/>
  <c r="J190" i="10" s="1"/>
  <c r="K190" i="10" s="1"/>
  <c r="H190" i="10"/>
  <c r="G190" i="10"/>
  <c r="AW189" i="10"/>
  <c r="AR189" i="10"/>
  <c r="AN189" i="10"/>
  <c r="AK189" i="10"/>
  <c r="X189" i="10"/>
  <c r="V189" i="10"/>
  <c r="U189" i="10"/>
  <c r="J189" i="10"/>
  <c r="K189" i="10" s="1"/>
  <c r="I189" i="10"/>
  <c r="H189" i="10"/>
  <c r="G189" i="10"/>
  <c r="AW188" i="10"/>
  <c r="AR188" i="10"/>
  <c r="AN188" i="10"/>
  <c r="AK188" i="10"/>
  <c r="X188" i="10"/>
  <c r="V188" i="10"/>
  <c r="U188" i="10"/>
  <c r="I188" i="10"/>
  <c r="J188" i="10" s="1"/>
  <c r="K188" i="10" s="1"/>
  <c r="H188" i="10"/>
  <c r="G188" i="10"/>
  <c r="AW187" i="10"/>
  <c r="AR187" i="10"/>
  <c r="AN187" i="10"/>
  <c r="AK187" i="10"/>
  <c r="X187" i="10"/>
  <c r="V187" i="10"/>
  <c r="U187" i="10"/>
  <c r="I187" i="10"/>
  <c r="J187" i="10" s="1"/>
  <c r="K187" i="10" s="1"/>
  <c r="H187" i="10"/>
  <c r="G187" i="10"/>
  <c r="AW186" i="10"/>
  <c r="AR186" i="10"/>
  <c r="AN186" i="10"/>
  <c r="AK186" i="10"/>
  <c r="X186" i="10"/>
  <c r="V186" i="10"/>
  <c r="U186" i="10"/>
  <c r="I186" i="10" s="1"/>
  <c r="J186" i="10" s="1"/>
  <c r="K186" i="10" s="1"/>
  <c r="H186" i="10"/>
  <c r="G186" i="10"/>
  <c r="AW185" i="10"/>
  <c r="AR185" i="10"/>
  <c r="AN185" i="10"/>
  <c r="AK185" i="10"/>
  <c r="X185" i="10"/>
  <c r="V185" i="10"/>
  <c r="U185" i="10"/>
  <c r="I185" i="10"/>
  <c r="J185" i="10" s="1"/>
  <c r="K185" i="10" s="1"/>
  <c r="H185" i="10"/>
  <c r="G185" i="10"/>
  <c r="AW184" i="10"/>
  <c r="AR184" i="10"/>
  <c r="AN184" i="10"/>
  <c r="AK184" i="10"/>
  <c r="X184" i="10"/>
  <c r="V184" i="10"/>
  <c r="U184" i="10"/>
  <c r="I184" i="10" s="1"/>
  <c r="J184" i="10" s="1"/>
  <c r="K184" i="10" s="1"/>
  <c r="H184" i="10"/>
  <c r="G184" i="10"/>
  <c r="AW183" i="10"/>
  <c r="AR183" i="10"/>
  <c r="AN183" i="10"/>
  <c r="AK183" i="10"/>
  <c r="X183" i="10"/>
  <c r="V183" i="10"/>
  <c r="U183" i="10"/>
  <c r="J183" i="10"/>
  <c r="K183" i="10" s="1"/>
  <c r="I183" i="10"/>
  <c r="H183" i="10"/>
  <c r="G183" i="10"/>
  <c r="AW182" i="10"/>
  <c r="AR182" i="10"/>
  <c r="AN182" i="10"/>
  <c r="AK182" i="10"/>
  <c r="X182" i="10"/>
  <c r="V182" i="10"/>
  <c r="U182" i="10"/>
  <c r="K182" i="10"/>
  <c r="I182" i="10"/>
  <c r="J182" i="10" s="1"/>
  <c r="H182" i="10"/>
  <c r="G182" i="10"/>
  <c r="AW181" i="10"/>
  <c r="AR181" i="10"/>
  <c r="AN181" i="10"/>
  <c r="AK181" i="10"/>
  <c r="X181" i="10"/>
  <c r="V181" i="10"/>
  <c r="U181" i="10"/>
  <c r="I181" i="10"/>
  <c r="J181" i="10" s="1"/>
  <c r="K181" i="10" s="1"/>
  <c r="H181" i="10"/>
  <c r="G181" i="10"/>
  <c r="AW180" i="10"/>
  <c r="AR180" i="10"/>
  <c r="AN180" i="10"/>
  <c r="AK180" i="10"/>
  <c r="X180" i="10"/>
  <c r="V180" i="10"/>
  <c r="U180" i="10"/>
  <c r="I180" i="10"/>
  <c r="J180" i="10" s="1"/>
  <c r="K180" i="10" s="1"/>
  <c r="H180" i="10"/>
  <c r="G180" i="10"/>
  <c r="AW179" i="10"/>
  <c r="AR179" i="10"/>
  <c r="AN179" i="10"/>
  <c r="AK179" i="10"/>
  <c r="X179" i="10"/>
  <c r="V179" i="10"/>
  <c r="U179" i="10"/>
  <c r="I179" i="10" s="1"/>
  <c r="J179" i="10" s="1"/>
  <c r="K179" i="10" s="1"/>
  <c r="H179" i="10"/>
  <c r="G179" i="10"/>
  <c r="AW178" i="10"/>
  <c r="AR178" i="10"/>
  <c r="AN178" i="10"/>
  <c r="AK178" i="10"/>
  <c r="X178" i="10"/>
  <c r="V178" i="10"/>
  <c r="U178" i="10"/>
  <c r="I178" i="10" s="1"/>
  <c r="J178" i="10" s="1"/>
  <c r="K178" i="10" s="1"/>
  <c r="H178" i="10"/>
  <c r="G178" i="10"/>
  <c r="AW177" i="10"/>
  <c r="AR177" i="10"/>
  <c r="AN177" i="10"/>
  <c r="AK177" i="10"/>
  <c r="X177" i="10"/>
  <c r="V177" i="10"/>
  <c r="U177" i="10"/>
  <c r="I177" i="10" s="1"/>
  <c r="J177" i="10" s="1"/>
  <c r="K177" i="10" s="1"/>
  <c r="H177" i="10"/>
  <c r="G177" i="10"/>
  <c r="AW176" i="10"/>
  <c r="AR176" i="10"/>
  <c r="AN176" i="10"/>
  <c r="AK176" i="10"/>
  <c r="X176" i="10"/>
  <c r="V176" i="10"/>
  <c r="U176" i="10"/>
  <c r="I176" i="10" s="1"/>
  <c r="J176" i="10" s="1"/>
  <c r="K176" i="10" s="1"/>
  <c r="H176" i="10"/>
  <c r="G176" i="10"/>
  <c r="AW175" i="10"/>
  <c r="AR175" i="10"/>
  <c r="AN175" i="10"/>
  <c r="AK175" i="10"/>
  <c r="X175" i="10"/>
  <c r="V175" i="10"/>
  <c r="U175" i="10"/>
  <c r="I175" i="10" s="1"/>
  <c r="J175" i="10" s="1"/>
  <c r="K175" i="10" s="1"/>
  <c r="H175" i="10"/>
  <c r="G175" i="10"/>
  <c r="AX174" i="10"/>
  <c r="AR174" i="10"/>
  <c r="AN174" i="10"/>
  <c r="V174" i="10"/>
  <c r="U174" i="10"/>
  <c r="I174" i="10" s="1"/>
  <c r="J174" i="10" s="1"/>
  <c r="K174" i="10" s="1"/>
  <c r="H174" i="10"/>
  <c r="G174" i="10"/>
  <c r="AX173" i="10"/>
  <c r="AR173" i="10"/>
  <c r="AN173" i="10"/>
  <c r="V173" i="10"/>
  <c r="U173" i="10"/>
  <c r="I173" i="10"/>
  <c r="J173" i="10" s="1"/>
  <c r="K173" i="10" s="1"/>
  <c r="H173" i="10"/>
  <c r="G173" i="10"/>
  <c r="AX172" i="10"/>
  <c r="AR172" i="10"/>
  <c r="AN172" i="10"/>
  <c r="V172" i="10"/>
  <c r="U172" i="10"/>
  <c r="I172" i="10"/>
  <c r="J172" i="10" s="1"/>
  <c r="K172" i="10" s="1"/>
  <c r="H172" i="10"/>
  <c r="G172" i="10"/>
  <c r="AX171" i="10"/>
  <c r="AR171" i="10"/>
  <c r="AN171" i="10"/>
  <c r="V171" i="10"/>
  <c r="U171" i="10"/>
  <c r="J171" i="10"/>
  <c r="K171" i="10" s="1"/>
  <c r="I171" i="10"/>
  <c r="H171" i="10"/>
  <c r="G171" i="10"/>
  <c r="AX170" i="10"/>
  <c r="AR170" i="10"/>
  <c r="AN170" i="10"/>
  <c r="V170" i="10"/>
  <c r="U170" i="10"/>
  <c r="I170" i="10" s="1"/>
  <c r="J170" i="10" s="1"/>
  <c r="K170" i="10" s="1"/>
  <c r="H170" i="10"/>
  <c r="G170" i="10"/>
  <c r="AX169" i="10"/>
  <c r="AR169" i="10"/>
  <c r="AN169" i="10"/>
  <c r="V169" i="10"/>
  <c r="U169" i="10"/>
  <c r="I169" i="10"/>
  <c r="J169" i="10" s="1"/>
  <c r="K169" i="10" s="1"/>
  <c r="H169" i="10"/>
  <c r="G169" i="10"/>
  <c r="AX168" i="10"/>
  <c r="AR168" i="10"/>
  <c r="AN168" i="10"/>
  <c r="V168" i="10"/>
  <c r="U168" i="10"/>
  <c r="J168" i="10"/>
  <c r="K168" i="10" s="1"/>
  <c r="I168" i="10"/>
  <c r="H168" i="10"/>
  <c r="G168" i="10"/>
  <c r="AX167" i="10"/>
  <c r="AR167" i="10"/>
  <c r="AN167" i="10"/>
  <c r="V167" i="10"/>
  <c r="U167" i="10"/>
  <c r="I167" i="10"/>
  <c r="J167" i="10" s="1"/>
  <c r="K167" i="10" s="1"/>
  <c r="H167" i="10"/>
  <c r="G167" i="10"/>
  <c r="AX166" i="10"/>
  <c r="AR166" i="10"/>
  <c r="AN166" i="10"/>
  <c r="V166" i="10"/>
  <c r="U166" i="10"/>
  <c r="I166" i="10" s="1"/>
  <c r="J166" i="10" s="1"/>
  <c r="K166" i="10" s="1"/>
  <c r="H166" i="10"/>
  <c r="G166" i="10"/>
  <c r="AX165" i="10"/>
  <c r="AR165" i="10"/>
  <c r="AN165" i="10"/>
  <c r="V165" i="10"/>
  <c r="U165" i="10"/>
  <c r="I165" i="10" s="1"/>
  <c r="J165" i="10" s="1"/>
  <c r="K165" i="10" s="1"/>
  <c r="H165" i="10"/>
  <c r="G165" i="10"/>
  <c r="AX164" i="10"/>
  <c r="AR164" i="10"/>
  <c r="AN164" i="10"/>
  <c r="V164" i="10"/>
  <c r="U164" i="10"/>
  <c r="I164" i="10"/>
  <c r="J164" i="10" s="1"/>
  <c r="K164" i="10" s="1"/>
  <c r="H164" i="10"/>
  <c r="G164" i="10"/>
  <c r="AX163" i="10"/>
  <c r="AR163" i="10"/>
  <c r="AN163" i="10"/>
  <c r="V163" i="10"/>
  <c r="U163" i="10"/>
  <c r="I163" i="10"/>
  <c r="J163" i="10" s="1"/>
  <c r="K163" i="10" s="1"/>
  <c r="H163" i="10"/>
  <c r="G163" i="10"/>
  <c r="AX162" i="10"/>
  <c r="AR162" i="10"/>
  <c r="AN162" i="10"/>
  <c r="V162" i="10"/>
  <c r="U162" i="10"/>
  <c r="J162" i="10"/>
  <c r="K162" i="10" s="1"/>
  <c r="I162" i="10"/>
  <c r="H162" i="10"/>
  <c r="G162" i="10"/>
  <c r="AX161" i="10"/>
  <c r="AR161" i="10"/>
  <c r="AN161" i="10"/>
  <c r="V161" i="10"/>
  <c r="U161" i="10"/>
  <c r="I161" i="10" s="1"/>
  <c r="J161" i="10" s="1"/>
  <c r="K161" i="10" s="1"/>
  <c r="H161" i="10"/>
  <c r="G161" i="10"/>
  <c r="AX160" i="10"/>
  <c r="AR160" i="10"/>
  <c r="AN160" i="10"/>
  <c r="V160" i="10"/>
  <c r="U160" i="10"/>
  <c r="I160" i="10"/>
  <c r="J160" i="10" s="1"/>
  <c r="K160" i="10" s="1"/>
  <c r="H160" i="10"/>
  <c r="G160" i="10"/>
  <c r="AX159" i="10"/>
  <c r="AR159" i="10"/>
  <c r="AN159" i="10"/>
  <c r="V159" i="10"/>
  <c r="U159" i="10"/>
  <c r="J159" i="10"/>
  <c r="K159" i="10" s="1"/>
  <c r="I159" i="10"/>
  <c r="H159" i="10"/>
  <c r="G159" i="10"/>
  <c r="F159" i="10"/>
  <c r="AX158" i="10"/>
  <c r="AR158" i="10"/>
  <c r="AN158" i="10"/>
  <c r="V158" i="10"/>
  <c r="U158" i="10"/>
  <c r="H158" i="10"/>
  <c r="G158" i="10"/>
  <c r="F158" i="10"/>
  <c r="AX157" i="10"/>
  <c r="AR157" i="10"/>
  <c r="AN157" i="10"/>
  <c r="V157" i="10"/>
  <c r="U157" i="10"/>
  <c r="H157" i="10"/>
  <c r="G157" i="10"/>
  <c r="F157" i="10"/>
  <c r="I157" i="10" s="1"/>
  <c r="J157" i="10" s="1"/>
  <c r="K157" i="10" s="1"/>
  <c r="AX156" i="10"/>
  <c r="AR156" i="10"/>
  <c r="AN156" i="10"/>
  <c r="V156" i="10"/>
  <c r="U156" i="10"/>
  <c r="H156" i="10"/>
  <c r="G156" i="10"/>
  <c r="F156" i="10"/>
  <c r="I156" i="10" s="1"/>
  <c r="J156" i="10" s="1"/>
  <c r="K156" i="10" s="1"/>
  <c r="AX155" i="10"/>
  <c r="AR155" i="10"/>
  <c r="AN155" i="10"/>
  <c r="V155" i="10"/>
  <c r="U155" i="10"/>
  <c r="I155" i="10"/>
  <c r="J155" i="10" s="1"/>
  <c r="K155" i="10" s="1"/>
  <c r="H155" i="10"/>
  <c r="G155" i="10"/>
  <c r="F155" i="10"/>
  <c r="X154" i="10"/>
  <c r="V154" i="10"/>
  <c r="U154" i="10"/>
  <c r="I154" i="10"/>
  <c r="J154" i="10" s="1"/>
  <c r="K154" i="10" s="1"/>
  <c r="H154" i="10"/>
  <c r="G154" i="10"/>
  <c r="X153" i="10"/>
  <c r="V153" i="10"/>
  <c r="U153" i="10"/>
  <c r="I153" i="10"/>
  <c r="J153" i="10" s="1"/>
  <c r="K153" i="10" s="1"/>
  <c r="H153" i="10"/>
  <c r="G153" i="10"/>
  <c r="X152" i="10"/>
  <c r="V152" i="10"/>
  <c r="U152" i="10"/>
  <c r="I152" i="10"/>
  <c r="J152" i="10" s="1"/>
  <c r="K152" i="10" s="1"/>
  <c r="H152" i="10"/>
  <c r="G152" i="10"/>
  <c r="X151" i="10"/>
  <c r="V151" i="10"/>
  <c r="U151" i="10"/>
  <c r="I151" i="10"/>
  <c r="J151" i="10" s="1"/>
  <c r="K151" i="10" s="1"/>
  <c r="H151" i="10"/>
  <c r="G151" i="10"/>
  <c r="X150" i="10"/>
  <c r="V150" i="10"/>
  <c r="U150" i="10"/>
  <c r="I150" i="10"/>
  <c r="J150" i="10" s="1"/>
  <c r="K150" i="10" s="1"/>
  <c r="H150" i="10"/>
  <c r="G150" i="10"/>
  <c r="X149" i="10"/>
  <c r="V149" i="10"/>
  <c r="U149" i="10"/>
  <c r="I149" i="10"/>
  <c r="J149" i="10" s="1"/>
  <c r="K149" i="10" s="1"/>
  <c r="H149" i="10"/>
  <c r="G149" i="10"/>
  <c r="X148" i="10"/>
  <c r="V148" i="10"/>
  <c r="U148" i="10"/>
  <c r="I148" i="10"/>
  <c r="J148" i="10" s="1"/>
  <c r="K148" i="10" s="1"/>
  <c r="H148" i="10"/>
  <c r="G148" i="10"/>
  <c r="X147" i="10"/>
  <c r="V147" i="10"/>
  <c r="U147" i="10"/>
  <c r="I147" i="10"/>
  <c r="J147" i="10" s="1"/>
  <c r="K147" i="10" s="1"/>
  <c r="H147" i="10"/>
  <c r="G147" i="10"/>
  <c r="X146" i="10"/>
  <c r="V146" i="10"/>
  <c r="U146" i="10"/>
  <c r="I146" i="10"/>
  <c r="J146" i="10" s="1"/>
  <c r="K146" i="10" s="1"/>
  <c r="H146" i="10"/>
  <c r="G146" i="10"/>
  <c r="X145" i="10"/>
  <c r="V145" i="10"/>
  <c r="U145" i="10"/>
  <c r="I145" i="10"/>
  <c r="J145" i="10" s="1"/>
  <c r="K145" i="10" s="1"/>
  <c r="H145" i="10"/>
  <c r="G145" i="10"/>
  <c r="X144" i="10"/>
  <c r="V144" i="10"/>
  <c r="U144" i="10"/>
  <c r="I144" i="10"/>
  <c r="J144" i="10" s="1"/>
  <c r="K144" i="10" s="1"/>
  <c r="H144" i="10"/>
  <c r="G144" i="10"/>
  <c r="X143" i="10"/>
  <c r="V143" i="10"/>
  <c r="U143" i="10"/>
  <c r="I143" i="10"/>
  <c r="J143" i="10" s="1"/>
  <c r="K143" i="10" s="1"/>
  <c r="H143" i="10"/>
  <c r="G143" i="10"/>
  <c r="V142" i="10"/>
  <c r="U142" i="10"/>
  <c r="I142" i="10" s="1"/>
  <c r="J142" i="10" s="1"/>
  <c r="K142" i="10" s="1"/>
  <c r="H142" i="10"/>
  <c r="G142" i="10"/>
  <c r="E142" i="10"/>
  <c r="V141" i="10"/>
  <c r="U141" i="10"/>
  <c r="I141" i="10" s="1"/>
  <c r="J141" i="10" s="1"/>
  <c r="K141" i="10" s="1"/>
  <c r="H141" i="10"/>
  <c r="G141" i="10"/>
  <c r="E141" i="10"/>
  <c r="V140" i="10"/>
  <c r="U140" i="10"/>
  <c r="I140" i="10" s="1"/>
  <c r="J140" i="10" s="1"/>
  <c r="K140" i="10" s="1"/>
  <c r="H140" i="10"/>
  <c r="G140" i="10"/>
  <c r="E140" i="10"/>
  <c r="V139" i="10"/>
  <c r="U139" i="10"/>
  <c r="I139" i="10" s="1"/>
  <c r="J139" i="10" s="1"/>
  <c r="K139" i="10" s="1"/>
  <c r="H139" i="10"/>
  <c r="G139" i="10"/>
  <c r="E139" i="10"/>
  <c r="V138" i="10"/>
  <c r="U138" i="10"/>
  <c r="I138" i="10" s="1"/>
  <c r="J138" i="10" s="1"/>
  <c r="K138" i="10" s="1"/>
  <c r="H138" i="10"/>
  <c r="G138" i="10"/>
  <c r="E138" i="10"/>
  <c r="V137" i="10"/>
  <c r="U137" i="10"/>
  <c r="I137" i="10" s="1"/>
  <c r="J137" i="10" s="1"/>
  <c r="K137" i="10" s="1"/>
  <c r="H137" i="10"/>
  <c r="G137" i="10"/>
  <c r="E137" i="10"/>
  <c r="V136" i="10"/>
  <c r="U136" i="10"/>
  <c r="I136" i="10" s="1"/>
  <c r="J136" i="10" s="1"/>
  <c r="K136" i="10" s="1"/>
  <c r="H136" i="10"/>
  <c r="G136" i="10"/>
  <c r="F136" i="10"/>
  <c r="AW135" i="10"/>
  <c r="V135" i="10"/>
  <c r="U135" i="10"/>
  <c r="I135" i="10"/>
  <c r="J135" i="10" s="1"/>
  <c r="K135" i="10" s="1"/>
  <c r="H135" i="10"/>
  <c r="G135" i="10"/>
  <c r="F135" i="10"/>
  <c r="AW134" i="10"/>
  <c r="V134" i="10"/>
  <c r="U134" i="10"/>
  <c r="H134" i="10"/>
  <c r="G134" i="10"/>
  <c r="F134" i="10"/>
  <c r="I134" i="10" s="1"/>
  <c r="J134" i="10" s="1"/>
  <c r="K134" i="10" s="1"/>
  <c r="AW133" i="10"/>
  <c r="AQ133" i="10"/>
  <c r="V133" i="10"/>
  <c r="U133" i="10"/>
  <c r="I133" i="10" s="1"/>
  <c r="J133" i="10" s="1"/>
  <c r="K133" i="10" s="1"/>
  <c r="H133" i="10"/>
  <c r="G133" i="10"/>
  <c r="F133" i="10"/>
  <c r="AW132" i="10"/>
  <c r="V132" i="10"/>
  <c r="U132" i="10"/>
  <c r="I132" i="10"/>
  <c r="J132" i="10" s="1"/>
  <c r="K132" i="10" s="1"/>
  <c r="H132" i="10"/>
  <c r="G132" i="10"/>
  <c r="F132" i="10"/>
  <c r="AW131" i="10"/>
  <c r="V131" i="10"/>
  <c r="U131" i="10"/>
  <c r="H131" i="10"/>
  <c r="G131" i="10"/>
  <c r="F131" i="10"/>
  <c r="I131" i="10" s="1"/>
  <c r="J131" i="10" s="1"/>
  <c r="K131" i="10" s="1"/>
  <c r="AW130" i="10"/>
  <c r="AQ130" i="10"/>
  <c r="V130" i="10"/>
  <c r="U130" i="10"/>
  <c r="I130" i="10" s="1"/>
  <c r="J130" i="10" s="1"/>
  <c r="K130" i="10" s="1"/>
  <c r="H130" i="10"/>
  <c r="G130" i="10"/>
  <c r="F130" i="10"/>
  <c r="AW129" i="10"/>
  <c r="V129" i="10"/>
  <c r="U129" i="10"/>
  <c r="I129" i="10"/>
  <c r="J129" i="10" s="1"/>
  <c r="K129" i="10" s="1"/>
  <c r="H129" i="10"/>
  <c r="G129" i="10"/>
  <c r="F129" i="10"/>
  <c r="AW128" i="10"/>
  <c r="V128" i="10"/>
  <c r="U128" i="10"/>
  <c r="H128" i="10"/>
  <c r="G128" i="10"/>
  <c r="F128" i="10"/>
  <c r="I128" i="10" s="1"/>
  <c r="J128" i="10" s="1"/>
  <c r="K128" i="10" s="1"/>
  <c r="AW127" i="10"/>
  <c r="AQ127" i="10"/>
  <c r="V127" i="10"/>
  <c r="U127" i="10"/>
  <c r="I127" i="10" s="1"/>
  <c r="J127" i="10" s="1"/>
  <c r="K127" i="10" s="1"/>
  <c r="H127" i="10"/>
  <c r="G127" i="10"/>
  <c r="F127" i="10"/>
  <c r="AW126" i="10"/>
  <c r="V126" i="10"/>
  <c r="U126" i="10"/>
  <c r="I126" i="10"/>
  <c r="J126" i="10" s="1"/>
  <c r="K126" i="10" s="1"/>
  <c r="H126" i="10"/>
  <c r="G126" i="10"/>
  <c r="F126" i="10"/>
  <c r="AW125" i="10"/>
  <c r="V125" i="10"/>
  <c r="U125" i="10"/>
  <c r="H125" i="10"/>
  <c r="G125" i="10"/>
  <c r="F125" i="10"/>
  <c r="I125" i="10" s="1"/>
  <c r="J125" i="10" s="1"/>
  <c r="K125" i="10" s="1"/>
  <c r="AW124" i="10"/>
  <c r="AQ124" i="10"/>
  <c r="V124" i="10"/>
  <c r="U124" i="10"/>
  <c r="I124" i="10" s="1"/>
  <c r="J124" i="10" s="1"/>
  <c r="K124" i="10" s="1"/>
  <c r="H124" i="10"/>
  <c r="G124" i="10"/>
  <c r="F124" i="10"/>
  <c r="AW123" i="10"/>
  <c r="V123" i="10"/>
  <c r="U123" i="10"/>
  <c r="I123" i="10"/>
  <c r="J123" i="10" s="1"/>
  <c r="K123" i="10" s="1"/>
  <c r="H123" i="10"/>
  <c r="G123" i="10"/>
  <c r="F123" i="10"/>
  <c r="AW122" i="10"/>
  <c r="V122" i="10"/>
  <c r="U122" i="10"/>
  <c r="H122" i="10"/>
  <c r="G122" i="10"/>
  <c r="F122" i="10"/>
  <c r="I122" i="10" s="1"/>
  <c r="J122" i="10" s="1"/>
  <c r="K122" i="10" s="1"/>
  <c r="AW121" i="10"/>
  <c r="AQ121" i="10"/>
  <c r="V121" i="10"/>
  <c r="U121" i="10"/>
  <c r="I121" i="10" s="1"/>
  <c r="J121" i="10" s="1"/>
  <c r="K121" i="10" s="1"/>
  <c r="H121" i="10"/>
  <c r="G121" i="10"/>
  <c r="F121" i="10"/>
  <c r="AO120" i="10"/>
  <c r="X120" i="10"/>
  <c r="V120" i="10"/>
  <c r="U120" i="10"/>
  <c r="H120" i="10"/>
  <c r="G120" i="10"/>
  <c r="F120" i="10"/>
  <c r="I120" i="10" s="1"/>
  <c r="J120" i="10" s="1"/>
  <c r="K120" i="10" s="1"/>
  <c r="AO119" i="10"/>
  <c r="X119" i="10"/>
  <c r="V119" i="10"/>
  <c r="U119" i="10"/>
  <c r="I119" i="10" s="1"/>
  <c r="J119" i="10" s="1"/>
  <c r="K119" i="10" s="1"/>
  <c r="H119" i="10"/>
  <c r="G119" i="10"/>
  <c r="F119" i="10"/>
  <c r="AO118" i="10"/>
  <c r="X118" i="10"/>
  <c r="V118" i="10"/>
  <c r="U118" i="10"/>
  <c r="H118" i="10"/>
  <c r="G118" i="10"/>
  <c r="F118" i="10"/>
  <c r="I118" i="10" s="1"/>
  <c r="J118" i="10" s="1"/>
  <c r="K118" i="10" s="1"/>
  <c r="AO117" i="10"/>
  <c r="X117" i="10"/>
  <c r="V117" i="10"/>
  <c r="U117" i="10"/>
  <c r="I117" i="10" s="1"/>
  <c r="J117" i="10" s="1"/>
  <c r="K117" i="10" s="1"/>
  <c r="H117" i="10"/>
  <c r="G117" i="10"/>
  <c r="F117" i="10"/>
  <c r="AO116" i="10"/>
  <c r="X116" i="10"/>
  <c r="V116" i="10"/>
  <c r="U116" i="10"/>
  <c r="H116" i="10"/>
  <c r="G116" i="10"/>
  <c r="F116" i="10"/>
  <c r="I116" i="10" s="1"/>
  <c r="J116" i="10" s="1"/>
  <c r="K116" i="10" s="1"/>
  <c r="AO115" i="10"/>
  <c r="X115" i="10"/>
  <c r="V115" i="10"/>
  <c r="U115" i="10"/>
  <c r="I115" i="10" s="1"/>
  <c r="J115" i="10" s="1"/>
  <c r="K115" i="10" s="1"/>
  <c r="H115" i="10"/>
  <c r="G115" i="10"/>
  <c r="F115" i="10"/>
  <c r="AM114" i="10"/>
  <c r="AL114" i="10"/>
  <c r="X114" i="10"/>
  <c r="V114" i="10"/>
  <c r="U114" i="10"/>
  <c r="I114" i="10" s="1"/>
  <c r="J114" i="10" s="1"/>
  <c r="K114" i="10" s="1"/>
  <c r="H114" i="10"/>
  <c r="G114" i="10"/>
  <c r="E114" i="10"/>
  <c r="AM113" i="10"/>
  <c r="AL113" i="10"/>
  <c r="X113" i="10"/>
  <c r="V113" i="10"/>
  <c r="U113" i="10"/>
  <c r="J113" i="10"/>
  <c r="K113" i="10" s="1"/>
  <c r="I113" i="10"/>
  <c r="E113" i="10"/>
  <c r="H113" i="10" s="1"/>
  <c r="AM112" i="10"/>
  <c r="AL112" i="10"/>
  <c r="X112" i="10"/>
  <c r="V112" i="10"/>
  <c r="U112" i="10"/>
  <c r="I112" i="10"/>
  <c r="J112" i="10" s="1"/>
  <c r="K112" i="10" s="1"/>
  <c r="H112" i="10"/>
  <c r="E112" i="10"/>
  <c r="G112" i="10" s="1"/>
  <c r="AM111" i="10"/>
  <c r="AL111" i="10"/>
  <c r="X111" i="10"/>
  <c r="V111" i="10"/>
  <c r="U111" i="10"/>
  <c r="I111" i="10" s="1"/>
  <c r="J111" i="10" s="1"/>
  <c r="K111" i="10" s="1"/>
  <c r="H111" i="10"/>
  <c r="G111" i="10"/>
  <c r="E111" i="10"/>
  <c r="AM110" i="10"/>
  <c r="AL110" i="10"/>
  <c r="X110" i="10"/>
  <c r="V110" i="10"/>
  <c r="U110" i="10"/>
  <c r="I110" i="10" s="1"/>
  <c r="J110" i="10" s="1"/>
  <c r="K110" i="10" s="1"/>
  <c r="G110" i="10"/>
  <c r="E110" i="10"/>
  <c r="H110" i="10" s="1"/>
  <c r="AM109" i="10"/>
  <c r="AL109" i="10"/>
  <c r="X109" i="10"/>
  <c r="V109" i="10"/>
  <c r="U109" i="10"/>
  <c r="J109" i="10"/>
  <c r="K109" i="10" s="1"/>
  <c r="I109" i="10"/>
  <c r="E109" i="10"/>
  <c r="H109" i="10" s="1"/>
  <c r="AM108" i="10"/>
  <c r="AL108" i="10"/>
  <c r="X108" i="10"/>
  <c r="V108" i="10"/>
  <c r="U108" i="10"/>
  <c r="I108" i="10"/>
  <c r="J108" i="10" s="1"/>
  <c r="K108" i="10" s="1"/>
  <c r="H108" i="10"/>
  <c r="E108" i="10"/>
  <c r="G108" i="10" s="1"/>
  <c r="AM107" i="10"/>
  <c r="AL107" i="10"/>
  <c r="X107" i="10"/>
  <c r="V107" i="10"/>
  <c r="U107" i="10"/>
  <c r="I107" i="10" s="1"/>
  <c r="J107" i="10" s="1"/>
  <c r="K107" i="10" s="1"/>
  <c r="H107" i="10"/>
  <c r="G107" i="10"/>
  <c r="E107" i="10"/>
  <c r="AM106" i="10"/>
  <c r="AL106" i="10"/>
  <c r="X106" i="10"/>
  <c r="V106" i="10"/>
  <c r="U106" i="10"/>
  <c r="I106" i="10" s="1"/>
  <c r="J106" i="10" s="1"/>
  <c r="K106" i="10" s="1"/>
  <c r="H106" i="10"/>
  <c r="G106" i="10"/>
  <c r="E106" i="10"/>
  <c r="AM105" i="10"/>
  <c r="AL105" i="10"/>
  <c r="X105" i="10"/>
  <c r="V105" i="10"/>
  <c r="U105" i="10"/>
  <c r="J105" i="10"/>
  <c r="K105" i="10" s="1"/>
  <c r="I105" i="10"/>
  <c r="E105" i="10"/>
  <c r="H105" i="10" s="1"/>
  <c r="AM104" i="10"/>
  <c r="AL104" i="10"/>
  <c r="X104" i="10"/>
  <c r="V104" i="10"/>
  <c r="U104" i="10"/>
  <c r="I104" i="10"/>
  <c r="J104" i="10" s="1"/>
  <c r="K104" i="10" s="1"/>
  <c r="H104" i="10"/>
  <c r="E104" i="10"/>
  <c r="G104" i="10" s="1"/>
  <c r="AM103" i="10"/>
  <c r="AL103" i="10"/>
  <c r="X103" i="10"/>
  <c r="V103" i="10"/>
  <c r="U103" i="10"/>
  <c r="I103" i="10" s="1"/>
  <c r="J103" i="10" s="1"/>
  <c r="K103" i="10" s="1"/>
  <c r="H103" i="10"/>
  <c r="G103" i="10"/>
  <c r="E103" i="10"/>
  <c r="AM102" i="10"/>
  <c r="AL102" i="10"/>
  <c r="X102" i="10"/>
  <c r="V102" i="10"/>
  <c r="U102" i="10"/>
  <c r="I102" i="10" s="1"/>
  <c r="J102" i="10" s="1"/>
  <c r="K102" i="10" s="1"/>
  <c r="G102" i="10"/>
  <c r="E102" i="10"/>
  <c r="H102" i="10" s="1"/>
  <c r="AM101" i="10"/>
  <c r="AL101" i="10"/>
  <c r="X101" i="10"/>
  <c r="V101" i="10"/>
  <c r="U101" i="10"/>
  <c r="J101" i="10"/>
  <c r="K101" i="10" s="1"/>
  <c r="I101" i="10"/>
  <c r="E101" i="10"/>
  <c r="H101" i="10" s="1"/>
  <c r="AM100" i="10"/>
  <c r="AL100" i="10"/>
  <c r="X100" i="10"/>
  <c r="V100" i="10"/>
  <c r="U100" i="10"/>
  <c r="I100" i="10"/>
  <c r="J100" i="10" s="1"/>
  <c r="K100" i="10" s="1"/>
  <c r="H100" i="10"/>
  <c r="E100" i="10"/>
  <c r="G100" i="10" s="1"/>
  <c r="AX99" i="10"/>
  <c r="AR99" i="10"/>
  <c r="V99" i="10"/>
  <c r="U99" i="10"/>
  <c r="H99" i="10"/>
  <c r="G99" i="10"/>
  <c r="F99" i="10"/>
  <c r="I99" i="10" s="1"/>
  <c r="J99" i="10" s="1"/>
  <c r="K99" i="10" s="1"/>
  <c r="AX98" i="10"/>
  <c r="V98" i="10"/>
  <c r="U98" i="10"/>
  <c r="I98" i="10" s="1"/>
  <c r="J98" i="10" s="1"/>
  <c r="K98" i="10" s="1"/>
  <c r="H98" i="10"/>
  <c r="G98" i="10"/>
  <c r="F98" i="10"/>
  <c r="AX97" i="10"/>
  <c r="V97" i="10"/>
  <c r="U97" i="10"/>
  <c r="I97" i="10"/>
  <c r="J97" i="10" s="1"/>
  <c r="K97" i="10" s="1"/>
  <c r="H97" i="10"/>
  <c r="G97" i="10"/>
  <c r="F97" i="10"/>
  <c r="AX96" i="10"/>
  <c r="AR96" i="10"/>
  <c r="V96" i="10"/>
  <c r="U96" i="10"/>
  <c r="H96" i="10"/>
  <c r="G96" i="10"/>
  <c r="F96" i="10"/>
  <c r="I96" i="10" s="1"/>
  <c r="J96" i="10" s="1"/>
  <c r="K96" i="10" s="1"/>
  <c r="AX95" i="10"/>
  <c r="AR95" i="10"/>
  <c r="V95" i="10"/>
  <c r="U95" i="10"/>
  <c r="I95" i="10"/>
  <c r="J95" i="10" s="1"/>
  <c r="K95" i="10" s="1"/>
  <c r="H95" i="10"/>
  <c r="G95" i="10"/>
  <c r="F95" i="10"/>
  <c r="AX94" i="10"/>
  <c r="AR94" i="10"/>
  <c r="V94" i="10"/>
  <c r="U94" i="10"/>
  <c r="K94" i="10"/>
  <c r="H94" i="10"/>
  <c r="G94" i="10"/>
  <c r="F94" i="10"/>
  <c r="I94" i="10" s="1"/>
  <c r="J94" i="10" s="1"/>
  <c r="AX93" i="10"/>
  <c r="AR93" i="10"/>
  <c r="V93" i="10"/>
  <c r="U93" i="10"/>
  <c r="I93" i="10"/>
  <c r="J93" i="10" s="1"/>
  <c r="K93" i="10" s="1"/>
  <c r="H93" i="10"/>
  <c r="G93" i="10"/>
  <c r="F93" i="10"/>
  <c r="AX92" i="10"/>
  <c r="AR92" i="10"/>
  <c r="V92" i="10"/>
  <c r="U92" i="10"/>
  <c r="H92" i="10"/>
  <c r="G92" i="10"/>
  <c r="F92" i="10"/>
  <c r="I92" i="10" s="1"/>
  <c r="J92" i="10" s="1"/>
  <c r="K92" i="10" s="1"/>
  <c r="AX91" i="10"/>
  <c r="AR91" i="10"/>
  <c r="V91" i="10"/>
  <c r="U91" i="10"/>
  <c r="I91" i="10"/>
  <c r="J91" i="10" s="1"/>
  <c r="K91" i="10" s="1"/>
  <c r="H91" i="10"/>
  <c r="G91" i="10"/>
  <c r="F91" i="10"/>
  <c r="AX90" i="10"/>
  <c r="AR90" i="10"/>
  <c r="V90" i="10"/>
  <c r="U90" i="10"/>
  <c r="H90" i="10"/>
  <c r="G90" i="10"/>
  <c r="F90" i="10"/>
  <c r="I90" i="10" s="1"/>
  <c r="J90" i="10" s="1"/>
  <c r="K90" i="10" s="1"/>
  <c r="AX89" i="10"/>
  <c r="AR89" i="10"/>
  <c r="V89" i="10"/>
  <c r="U89" i="10"/>
  <c r="I89" i="10"/>
  <c r="J89" i="10" s="1"/>
  <c r="K89" i="10" s="1"/>
  <c r="H89" i="10"/>
  <c r="G89" i="10"/>
  <c r="F89" i="10"/>
  <c r="AX88" i="10"/>
  <c r="AR88" i="10"/>
  <c r="V88" i="10"/>
  <c r="U88" i="10"/>
  <c r="H88" i="10"/>
  <c r="G88" i="10"/>
  <c r="F88" i="10"/>
  <c r="I88" i="10" s="1"/>
  <c r="J88" i="10" s="1"/>
  <c r="K88" i="10" s="1"/>
  <c r="AX87" i="10"/>
  <c r="AP87" i="10"/>
  <c r="V87" i="10"/>
  <c r="U87" i="10"/>
  <c r="I87" i="10"/>
  <c r="J87" i="10" s="1"/>
  <c r="K87" i="10" s="1"/>
  <c r="H87" i="10"/>
  <c r="G87" i="10"/>
  <c r="F87" i="10"/>
  <c r="AX86" i="10"/>
  <c r="AP86" i="10"/>
  <c r="V86" i="10"/>
  <c r="U86" i="10"/>
  <c r="H86" i="10"/>
  <c r="G86" i="10"/>
  <c r="F86" i="10"/>
  <c r="I86" i="10" s="1"/>
  <c r="J86" i="10" s="1"/>
  <c r="K86" i="10" s="1"/>
  <c r="AX85" i="10"/>
  <c r="AP85" i="10"/>
  <c r="V85" i="10"/>
  <c r="U85" i="10"/>
  <c r="I85" i="10"/>
  <c r="J85" i="10" s="1"/>
  <c r="K85" i="10" s="1"/>
  <c r="H85" i="10"/>
  <c r="G85" i="10"/>
  <c r="F85" i="10"/>
  <c r="AX84" i="10"/>
  <c r="AP84" i="10"/>
  <c r="V84" i="10"/>
  <c r="U84" i="10"/>
  <c r="H84" i="10"/>
  <c r="G84" i="10"/>
  <c r="F84" i="10"/>
  <c r="I84" i="10" s="1"/>
  <c r="J84" i="10" s="1"/>
  <c r="K84" i="10" s="1"/>
  <c r="AQ83" i="10"/>
  <c r="V83" i="10"/>
  <c r="U83" i="10"/>
  <c r="I83" i="10" s="1"/>
  <c r="J83" i="10" s="1"/>
  <c r="K83" i="10" s="1"/>
  <c r="H83" i="10"/>
  <c r="G83" i="10"/>
  <c r="AQ82" i="10"/>
  <c r="V82" i="10"/>
  <c r="U82" i="10"/>
  <c r="I82" i="10" s="1"/>
  <c r="J82" i="10" s="1"/>
  <c r="K82" i="10" s="1"/>
  <c r="H82" i="10"/>
  <c r="G82" i="10"/>
  <c r="AQ81" i="10"/>
  <c r="V81" i="10"/>
  <c r="U81" i="10"/>
  <c r="I81" i="10" s="1"/>
  <c r="J81" i="10" s="1"/>
  <c r="K81" i="10" s="1"/>
  <c r="H81" i="10"/>
  <c r="G81" i="10"/>
  <c r="AS80" i="10"/>
  <c r="AO80" i="10"/>
  <c r="V80" i="10"/>
  <c r="U80" i="10"/>
  <c r="I80" i="10"/>
  <c r="J80" i="10" s="1"/>
  <c r="K80" i="10" s="1"/>
  <c r="E80" i="10"/>
  <c r="H80" i="10" s="1"/>
  <c r="AS79" i="10"/>
  <c r="AO79" i="10"/>
  <c r="V79" i="10"/>
  <c r="U79" i="10"/>
  <c r="I79" i="10" s="1"/>
  <c r="J79" i="10" s="1"/>
  <c r="K79" i="10"/>
  <c r="H79" i="10"/>
  <c r="G79" i="10"/>
  <c r="E79" i="10"/>
  <c r="AS78" i="10"/>
  <c r="AO78" i="10"/>
  <c r="V78" i="10"/>
  <c r="U78" i="10"/>
  <c r="I78" i="10"/>
  <c r="J78" i="10" s="1"/>
  <c r="K78" i="10" s="1"/>
  <c r="E78" i="10"/>
  <c r="H78" i="10" s="1"/>
  <c r="AS77" i="10"/>
  <c r="AO77" i="10"/>
  <c r="V77" i="10"/>
  <c r="U77" i="10"/>
  <c r="I77" i="10" s="1"/>
  <c r="J77" i="10" s="1"/>
  <c r="K77" i="10"/>
  <c r="H77" i="10"/>
  <c r="G77" i="10"/>
  <c r="E77" i="10"/>
  <c r="BL76" i="10"/>
  <c r="AR76" i="10"/>
  <c r="V76" i="10"/>
  <c r="U76" i="10"/>
  <c r="T76" i="10"/>
  <c r="H76" i="10"/>
  <c r="G76" i="10"/>
  <c r="F76" i="10"/>
  <c r="I76" i="10" s="1"/>
  <c r="J76" i="10" s="1"/>
  <c r="K76" i="10" s="1"/>
  <c r="BL75" i="10"/>
  <c r="AR75" i="10"/>
  <c r="V75" i="10"/>
  <c r="U75" i="10"/>
  <c r="I75" i="10" s="1"/>
  <c r="J75" i="10" s="1"/>
  <c r="K75" i="10" s="1"/>
  <c r="T75" i="10"/>
  <c r="H75" i="10"/>
  <c r="G75" i="10"/>
  <c r="F75" i="10"/>
  <c r="BL74" i="10"/>
  <c r="AR74" i="10"/>
  <c r="V74" i="10"/>
  <c r="T74" i="10"/>
  <c r="U74" i="10" s="1"/>
  <c r="I74" i="10" s="1"/>
  <c r="J74" i="10" s="1"/>
  <c r="K74" i="10" s="1"/>
  <c r="H74" i="10"/>
  <c r="G74" i="10"/>
  <c r="F74" i="10"/>
  <c r="BL73" i="10"/>
  <c r="AR73" i="10"/>
  <c r="V73" i="10"/>
  <c r="T73" i="10"/>
  <c r="U73" i="10" s="1"/>
  <c r="H73" i="10"/>
  <c r="G73" i="10"/>
  <c r="F73" i="10"/>
  <c r="BL72" i="10"/>
  <c r="AR72" i="10"/>
  <c r="V72" i="10"/>
  <c r="U72" i="10"/>
  <c r="T72" i="10"/>
  <c r="J72" i="10"/>
  <c r="K72" i="10" s="1"/>
  <c r="H72" i="10"/>
  <c r="G72" i="10"/>
  <c r="F72" i="10"/>
  <c r="I72" i="10" s="1"/>
  <c r="BL71" i="10"/>
  <c r="AR71" i="10"/>
  <c r="V71" i="10"/>
  <c r="U71" i="10"/>
  <c r="T71" i="10"/>
  <c r="I71" i="10"/>
  <c r="J71" i="10" s="1"/>
  <c r="K71" i="10" s="1"/>
  <c r="H71" i="10"/>
  <c r="G71" i="10"/>
  <c r="F71" i="10"/>
  <c r="BL70" i="10"/>
  <c r="AR70" i="10"/>
  <c r="V70" i="10"/>
  <c r="T70" i="10"/>
  <c r="U70" i="10" s="1"/>
  <c r="I70" i="10" s="1"/>
  <c r="J70" i="10" s="1"/>
  <c r="K70" i="10" s="1"/>
  <c r="H70" i="10"/>
  <c r="G70" i="10"/>
  <c r="F70" i="10"/>
  <c r="BL69" i="10"/>
  <c r="AR69" i="10"/>
  <c r="V69" i="10"/>
  <c r="T69" i="10"/>
  <c r="U69" i="10" s="1"/>
  <c r="K69" i="10"/>
  <c r="H69" i="10"/>
  <c r="G69" i="10"/>
  <c r="F69" i="10"/>
  <c r="I69" i="10" s="1"/>
  <c r="J69" i="10" s="1"/>
  <c r="BL68" i="10"/>
  <c r="V68" i="10"/>
  <c r="U68" i="10"/>
  <c r="I68" i="10" s="1"/>
  <c r="J68" i="10" s="1"/>
  <c r="K68" i="10" s="1"/>
  <c r="H68" i="10"/>
  <c r="G68" i="10"/>
  <c r="F68" i="10"/>
  <c r="BL67" i="10"/>
  <c r="V67" i="10"/>
  <c r="U67" i="10"/>
  <c r="I67" i="10"/>
  <c r="J67" i="10" s="1"/>
  <c r="K67" i="10" s="1"/>
  <c r="H67" i="10"/>
  <c r="G67" i="10"/>
  <c r="F67" i="10"/>
  <c r="BL66" i="10"/>
  <c r="V66" i="10"/>
  <c r="U66" i="10"/>
  <c r="J66" i="10"/>
  <c r="K66" i="10" s="1"/>
  <c r="H66" i="10"/>
  <c r="G66" i="10"/>
  <c r="F66" i="10"/>
  <c r="I66" i="10" s="1"/>
  <c r="BL65" i="10"/>
  <c r="V65" i="10"/>
  <c r="U65" i="10"/>
  <c r="K65" i="10"/>
  <c r="H65" i="10"/>
  <c r="G65" i="10"/>
  <c r="F65" i="10"/>
  <c r="I65" i="10" s="1"/>
  <c r="J65" i="10" s="1"/>
  <c r="BL64" i="10"/>
  <c r="V64" i="10"/>
  <c r="U64" i="10"/>
  <c r="I64" i="10" s="1"/>
  <c r="J64" i="10" s="1"/>
  <c r="K64" i="10" s="1"/>
  <c r="H64" i="10"/>
  <c r="G64" i="10"/>
  <c r="F64" i="10"/>
  <c r="BL63" i="10"/>
  <c r="AS63" i="10"/>
  <c r="AQ63" i="10"/>
  <c r="V63" i="10"/>
  <c r="U63" i="10"/>
  <c r="I63" i="10" s="1"/>
  <c r="J63" i="10" s="1"/>
  <c r="K63" i="10" s="1"/>
  <c r="H63" i="10"/>
  <c r="G63" i="10"/>
  <c r="E63" i="10"/>
  <c r="BL62" i="10"/>
  <c r="AS62" i="10"/>
  <c r="AQ62" i="10"/>
  <c r="V62" i="10"/>
  <c r="U62" i="10"/>
  <c r="J62" i="10"/>
  <c r="K62" i="10" s="1"/>
  <c r="I62" i="10"/>
  <c r="E62" i="10"/>
  <c r="BL61" i="10"/>
  <c r="AS61" i="10"/>
  <c r="AQ61" i="10"/>
  <c r="V61" i="10"/>
  <c r="U61" i="10"/>
  <c r="I61" i="10"/>
  <c r="J61" i="10" s="1"/>
  <c r="K61" i="10" s="1"/>
  <c r="H61" i="10"/>
  <c r="E61" i="10"/>
  <c r="G61" i="10" s="1"/>
  <c r="BL60" i="10"/>
  <c r="AS60" i="10"/>
  <c r="AQ60" i="10"/>
  <c r="V60" i="10"/>
  <c r="U60" i="10"/>
  <c r="I60" i="10" s="1"/>
  <c r="J60" i="10" s="1"/>
  <c r="K60" i="10" s="1"/>
  <c r="H60" i="10"/>
  <c r="G60" i="10"/>
  <c r="E60" i="10"/>
  <c r="BL59" i="10"/>
  <c r="AS59" i="10"/>
  <c r="AQ59" i="10"/>
  <c r="V59" i="10"/>
  <c r="U59" i="10"/>
  <c r="I59" i="10" s="1"/>
  <c r="J59" i="10" s="1"/>
  <c r="K59" i="10"/>
  <c r="H59" i="10"/>
  <c r="G59" i="10"/>
  <c r="E59" i="10"/>
  <c r="BL58" i="10"/>
  <c r="AS58" i="10"/>
  <c r="AQ58" i="10"/>
  <c r="V58" i="10"/>
  <c r="U58" i="10"/>
  <c r="J58" i="10"/>
  <c r="K58" i="10" s="1"/>
  <c r="I58" i="10"/>
  <c r="E58" i="10"/>
  <c r="BL57" i="10"/>
  <c r="AS57" i="10"/>
  <c r="AQ57" i="10"/>
  <c r="V57" i="10"/>
  <c r="U57" i="10"/>
  <c r="I57" i="10"/>
  <c r="J57" i="10" s="1"/>
  <c r="K57" i="10" s="1"/>
  <c r="E57" i="10"/>
  <c r="H57" i="10" s="1"/>
  <c r="BL56" i="10"/>
  <c r="AS56" i="10"/>
  <c r="AQ56" i="10"/>
  <c r="V56" i="10"/>
  <c r="U56" i="10"/>
  <c r="I56" i="10" s="1"/>
  <c r="J56" i="10" s="1"/>
  <c r="K56" i="10" s="1"/>
  <c r="H56" i="10"/>
  <c r="G56" i="10"/>
  <c r="E56" i="10"/>
  <c r="BL55" i="10"/>
  <c r="AS55" i="10"/>
  <c r="AQ55" i="10"/>
  <c r="V55" i="10"/>
  <c r="U55" i="10"/>
  <c r="I55" i="10" s="1"/>
  <c r="J55" i="10" s="1"/>
  <c r="K55" i="10"/>
  <c r="H55" i="10"/>
  <c r="G55" i="10"/>
  <c r="E55" i="10"/>
  <c r="BL54" i="10"/>
  <c r="AS54" i="10"/>
  <c r="AQ54" i="10"/>
  <c r="V54" i="10"/>
  <c r="U54" i="10"/>
  <c r="J54" i="10"/>
  <c r="K54" i="10" s="1"/>
  <c r="I54" i="10"/>
  <c r="E54" i="10"/>
  <c r="AQ53" i="10"/>
  <c r="V53" i="10"/>
  <c r="S53" i="10"/>
  <c r="U53" i="10" s="1"/>
  <c r="I53" i="10" s="1"/>
  <c r="J53" i="10" s="1"/>
  <c r="K53" i="10" s="1"/>
  <c r="H53" i="10"/>
  <c r="G53" i="10"/>
  <c r="AQ52" i="10"/>
  <c r="V52" i="10"/>
  <c r="U52" i="10"/>
  <c r="I52" i="10" s="1"/>
  <c r="J52" i="10" s="1"/>
  <c r="K52" i="10" s="1"/>
  <c r="S52" i="10"/>
  <c r="H52" i="10"/>
  <c r="G52" i="10"/>
  <c r="AQ51" i="10"/>
  <c r="V51" i="10"/>
  <c r="U51" i="10"/>
  <c r="S51" i="10"/>
  <c r="J51" i="10"/>
  <c r="K51" i="10" s="1"/>
  <c r="I51" i="10"/>
  <c r="H51" i="10"/>
  <c r="G51" i="10"/>
  <c r="AQ50" i="10"/>
  <c r="V50" i="10"/>
  <c r="S50" i="10"/>
  <c r="U50" i="10" s="1"/>
  <c r="I50" i="10" s="1"/>
  <c r="J50" i="10" s="1"/>
  <c r="K50" i="10"/>
  <c r="H50" i="10"/>
  <c r="G50" i="10"/>
  <c r="AQ49" i="10"/>
  <c r="V49" i="10"/>
  <c r="S49" i="10"/>
  <c r="U49" i="10" s="1"/>
  <c r="I49" i="10" s="1"/>
  <c r="J49" i="10" s="1"/>
  <c r="K49" i="10" s="1"/>
  <c r="H49" i="10"/>
  <c r="G49" i="10"/>
  <c r="AQ48" i="10"/>
  <c r="V48" i="10"/>
  <c r="U48" i="10"/>
  <c r="S48" i="10"/>
  <c r="I48" i="10"/>
  <c r="J48" i="10" s="1"/>
  <c r="K48" i="10" s="1"/>
  <c r="H48" i="10"/>
  <c r="G48" i="10"/>
  <c r="AQ47" i="10"/>
  <c r="V47" i="10"/>
  <c r="U47" i="10"/>
  <c r="I47" i="10" s="1"/>
  <c r="S47" i="10"/>
  <c r="J47" i="10"/>
  <c r="K47" i="10" s="1"/>
  <c r="H47" i="10"/>
  <c r="G47" i="10"/>
  <c r="AQ46" i="10"/>
  <c r="V46" i="10"/>
  <c r="S46" i="10"/>
  <c r="U46" i="10" s="1"/>
  <c r="I46" i="10" s="1"/>
  <c r="J46" i="10" s="1"/>
  <c r="K46" i="10" s="1"/>
  <c r="H46" i="10"/>
  <c r="G46" i="10"/>
  <c r="AQ45" i="10"/>
  <c r="V45" i="10"/>
  <c r="S45" i="10"/>
  <c r="U45" i="10" s="1"/>
  <c r="I45" i="10" s="1"/>
  <c r="J45" i="10" s="1"/>
  <c r="K45" i="10" s="1"/>
  <c r="H45" i="10"/>
  <c r="G45" i="10"/>
  <c r="AQ44" i="10"/>
  <c r="V44" i="10"/>
  <c r="U44" i="10"/>
  <c r="I44" i="10" s="1"/>
  <c r="J44" i="10" s="1"/>
  <c r="K44" i="10" s="1"/>
  <c r="S44" i="10"/>
  <c r="H44" i="10"/>
  <c r="G44" i="10"/>
  <c r="AQ43" i="10"/>
  <c r="V43" i="10"/>
  <c r="U43" i="10"/>
  <c r="S43" i="10"/>
  <c r="J43" i="10"/>
  <c r="K43" i="10" s="1"/>
  <c r="I43" i="10"/>
  <c r="H43" i="10"/>
  <c r="G43" i="10"/>
  <c r="AQ42" i="10"/>
  <c r="V42" i="10"/>
  <c r="S42" i="10"/>
  <c r="U42" i="10" s="1"/>
  <c r="I42" i="10" s="1"/>
  <c r="J42" i="10" s="1"/>
  <c r="K42" i="10"/>
  <c r="H42" i="10"/>
  <c r="G42" i="10"/>
  <c r="AQ41" i="10"/>
  <c r="V41" i="10"/>
  <c r="S41" i="10"/>
  <c r="U41" i="10" s="1"/>
  <c r="I41" i="10" s="1"/>
  <c r="J41" i="10" s="1"/>
  <c r="K41" i="10" s="1"/>
  <c r="H41" i="10"/>
  <c r="G41" i="10"/>
  <c r="AQ40" i="10"/>
  <c r="V40" i="10"/>
  <c r="U40" i="10"/>
  <c r="I40" i="10" s="1"/>
  <c r="J40" i="10" s="1"/>
  <c r="K40" i="10" s="1"/>
  <c r="S40" i="10"/>
  <c r="H40" i="10"/>
  <c r="G40" i="10"/>
  <c r="AQ39" i="10"/>
  <c r="S39" i="10" s="1"/>
  <c r="U39" i="10" s="1"/>
  <c r="I39" i="10" s="1"/>
  <c r="V39" i="10"/>
  <c r="J39" i="10"/>
  <c r="K39" i="10" s="1"/>
  <c r="H39" i="10"/>
  <c r="G39" i="10"/>
  <c r="AQ38" i="10"/>
  <c r="S38" i="10" s="1"/>
  <c r="U38" i="10" s="1"/>
  <c r="I38" i="10" s="1"/>
  <c r="J38" i="10" s="1"/>
  <c r="K38" i="10" s="1"/>
  <c r="V38" i="10"/>
  <c r="H38" i="10"/>
  <c r="G38" i="10"/>
  <c r="AQ37" i="10"/>
  <c r="S37" i="10" s="1"/>
  <c r="U37" i="10" s="1"/>
  <c r="I37" i="10" s="1"/>
  <c r="J37" i="10" s="1"/>
  <c r="K37" i="10" s="1"/>
  <c r="V37" i="10"/>
  <c r="H37" i="10"/>
  <c r="G37" i="10"/>
  <c r="AQ36" i="10"/>
  <c r="V36" i="10"/>
  <c r="U36" i="10"/>
  <c r="I36" i="10" s="1"/>
  <c r="J36" i="10" s="1"/>
  <c r="K36" i="10" s="1"/>
  <c r="S36" i="10"/>
  <c r="H36" i="10"/>
  <c r="G36" i="10"/>
  <c r="AQ35" i="10"/>
  <c r="S35" i="10" s="1"/>
  <c r="U35" i="10" s="1"/>
  <c r="V35" i="10"/>
  <c r="K35" i="10"/>
  <c r="J35" i="10"/>
  <c r="I35" i="10"/>
  <c r="H35" i="10"/>
  <c r="G35" i="10"/>
  <c r="AQ34" i="10"/>
  <c r="V34" i="10"/>
  <c r="S34" i="10"/>
  <c r="U34" i="10" s="1"/>
  <c r="I34" i="10" s="1"/>
  <c r="J34" i="10" s="1"/>
  <c r="K34" i="10" s="1"/>
  <c r="H34" i="10"/>
  <c r="G34" i="10"/>
  <c r="AQ33" i="10"/>
  <c r="V33" i="10"/>
  <c r="S33" i="10"/>
  <c r="U33" i="10" s="1"/>
  <c r="I33" i="10" s="1"/>
  <c r="J33" i="10" s="1"/>
  <c r="K33" i="10" s="1"/>
  <c r="H33" i="10"/>
  <c r="G33" i="10"/>
  <c r="AQ32" i="10"/>
  <c r="V32" i="10"/>
  <c r="S32" i="10"/>
  <c r="U32" i="10" s="1"/>
  <c r="I32" i="10" s="1"/>
  <c r="J32" i="10" s="1"/>
  <c r="K32" i="10" s="1"/>
  <c r="H32" i="10"/>
  <c r="G32" i="10"/>
  <c r="AQ31" i="10"/>
  <c r="S31" i="10" s="1"/>
  <c r="U31" i="10" s="1"/>
  <c r="I31" i="10" s="1"/>
  <c r="J31" i="10" s="1"/>
  <c r="K31" i="10" s="1"/>
  <c r="V31" i="10"/>
  <c r="H31" i="10"/>
  <c r="G31" i="10"/>
  <c r="AQ30" i="10"/>
  <c r="V30" i="10"/>
  <c r="S30" i="10"/>
  <c r="U30" i="10" s="1"/>
  <c r="I30" i="10" s="1"/>
  <c r="J30" i="10" s="1"/>
  <c r="K30" i="10" s="1"/>
  <c r="H30" i="10"/>
  <c r="G30" i="10"/>
  <c r="AQ29" i="10"/>
  <c r="V29" i="10"/>
  <c r="S29" i="10"/>
  <c r="U29" i="10" s="1"/>
  <c r="I29" i="10" s="1"/>
  <c r="J29" i="10" s="1"/>
  <c r="K29" i="10" s="1"/>
  <c r="H29" i="10"/>
  <c r="G29" i="10"/>
  <c r="AQ28" i="10"/>
  <c r="V28" i="10"/>
  <c r="U28" i="10"/>
  <c r="S28" i="10"/>
  <c r="I28" i="10"/>
  <c r="J28" i="10" s="1"/>
  <c r="K28" i="10" s="1"/>
  <c r="H28" i="10"/>
  <c r="G28" i="10"/>
  <c r="AQ27" i="10"/>
  <c r="V27" i="10"/>
  <c r="U27" i="10"/>
  <c r="S27" i="10"/>
  <c r="J27" i="10"/>
  <c r="K27" i="10" s="1"/>
  <c r="I27" i="10"/>
  <c r="H27" i="10"/>
  <c r="G27" i="10"/>
  <c r="AQ26" i="10"/>
  <c r="V26" i="10"/>
  <c r="S26" i="10"/>
  <c r="U26" i="10" s="1"/>
  <c r="I26" i="10" s="1"/>
  <c r="J26" i="10"/>
  <c r="K26" i="10" s="1"/>
  <c r="H26" i="10"/>
  <c r="G26" i="10"/>
  <c r="AQ25" i="10"/>
  <c r="V25" i="10"/>
  <c r="U25" i="10"/>
  <c r="S25" i="10"/>
  <c r="I25" i="10"/>
  <c r="J25" i="10" s="1"/>
  <c r="K25" i="10" s="1"/>
  <c r="H25" i="10"/>
  <c r="G25" i="10"/>
  <c r="AQ24" i="10"/>
  <c r="V24" i="10"/>
  <c r="U24" i="10"/>
  <c r="S24" i="10"/>
  <c r="I24" i="10"/>
  <c r="J24" i="10" s="1"/>
  <c r="K24" i="10" s="1"/>
  <c r="H24" i="10"/>
  <c r="G24" i="10"/>
  <c r="AQ23" i="10"/>
  <c r="V23" i="10"/>
  <c r="U23" i="10"/>
  <c r="I23" i="10" s="1"/>
  <c r="J23" i="10" s="1"/>
  <c r="K23" i="10" s="1"/>
  <c r="S23" i="10"/>
  <c r="H23" i="10"/>
  <c r="G23" i="10"/>
  <c r="AQ22" i="10"/>
  <c r="V22" i="10"/>
  <c r="S22" i="10"/>
  <c r="U22" i="10" s="1"/>
  <c r="I22" i="10" s="1"/>
  <c r="J22" i="10"/>
  <c r="K22" i="10" s="1"/>
  <c r="H22" i="10"/>
  <c r="G22" i="10"/>
  <c r="AQ21" i="10"/>
  <c r="V21" i="10"/>
  <c r="U21" i="10"/>
  <c r="I21" i="10" s="1"/>
  <c r="J21" i="10" s="1"/>
  <c r="K21" i="10" s="1"/>
  <c r="S21" i="10"/>
  <c r="H21" i="10"/>
  <c r="G21" i="10"/>
  <c r="AQ20" i="10"/>
  <c r="V20" i="10"/>
  <c r="U20" i="10"/>
  <c r="I20" i="10" s="1"/>
  <c r="J20" i="10" s="1"/>
  <c r="K20" i="10" s="1"/>
  <c r="S20" i="10"/>
  <c r="H20" i="10"/>
  <c r="G20" i="10"/>
  <c r="AQ19" i="10"/>
  <c r="V19" i="10"/>
  <c r="U19" i="10"/>
  <c r="I19" i="10" s="1"/>
  <c r="J19" i="10" s="1"/>
  <c r="K19" i="10" s="1"/>
  <c r="S19" i="10"/>
  <c r="H19" i="10"/>
  <c r="G19" i="10"/>
  <c r="AQ18" i="10"/>
  <c r="V18" i="10"/>
  <c r="S18" i="10"/>
  <c r="U18" i="10" s="1"/>
  <c r="I18" i="10" s="1"/>
  <c r="J18" i="10"/>
  <c r="K18" i="10" s="1"/>
  <c r="H18" i="10"/>
  <c r="G18" i="10"/>
  <c r="AQ17" i="10"/>
  <c r="S17" i="10" s="1"/>
  <c r="U17" i="10" s="1"/>
  <c r="I17" i="10" s="1"/>
  <c r="J17" i="10" s="1"/>
  <c r="K17" i="10" s="1"/>
  <c r="V17" i="10"/>
  <c r="H17" i="10"/>
  <c r="G17" i="10"/>
  <c r="AQ16" i="10"/>
  <c r="V16" i="10"/>
  <c r="U16" i="10"/>
  <c r="I16" i="10" s="1"/>
  <c r="J16" i="10" s="1"/>
  <c r="K16" i="10" s="1"/>
  <c r="S16" i="10"/>
  <c r="H16" i="10"/>
  <c r="G16" i="10"/>
  <c r="AQ15" i="10"/>
  <c r="S15" i="10" s="1"/>
  <c r="V15" i="10"/>
  <c r="U15" i="10"/>
  <c r="I15" i="10" s="1"/>
  <c r="J15" i="10" s="1"/>
  <c r="K15" i="10" s="1"/>
  <c r="H15" i="10"/>
  <c r="G15" i="10"/>
  <c r="AQ14" i="10"/>
  <c r="V14" i="10"/>
  <c r="S14" i="10"/>
  <c r="U14" i="10" s="1"/>
  <c r="I14" i="10" s="1"/>
  <c r="J14" i="10" s="1"/>
  <c r="K14" i="10" s="1"/>
  <c r="H14" i="10"/>
  <c r="G14" i="10"/>
  <c r="AQ13" i="10"/>
  <c r="S13" i="10" s="1"/>
  <c r="U13" i="10" s="1"/>
  <c r="I13" i="10" s="1"/>
  <c r="J13" i="10" s="1"/>
  <c r="K13" i="10" s="1"/>
  <c r="V13" i="10"/>
  <c r="H13" i="10"/>
  <c r="G13" i="10"/>
  <c r="AQ12" i="10"/>
  <c r="V12" i="10"/>
  <c r="U12" i="10"/>
  <c r="I12" i="10" s="1"/>
  <c r="J12" i="10" s="1"/>
  <c r="K12" i="10" s="1"/>
  <c r="S12" i="10"/>
  <c r="H12" i="10"/>
  <c r="G12" i="10"/>
  <c r="AQ11" i="10"/>
  <c r="S11" i="10" s="1"/>
  <c r="V11" i="10"/>
  <c r="U11" i="10"/>
  <c r="I11" i="10" s="1"/>
  <c r="J11" i="10" s="1"/>
  <c r="K11" i="10" s="1"/>
  <c r="H11" i="10"/>
  <c r="G11" i="10"/>
  <c r="AQ10" i="10"/>
  <c r="V10" i="10"/>
  <c r="S10" i="10"/>
  <c r="U10" i="10" s="1"/>
  <c r="I10" i="10" s="1"/>
  <c r="J10" i="10" s="1"/>
  <c r="K10" i="10" s="1"/>
  <c r="H10" i="10"/>
  <c r="G10" i="10"/>
  <c r="AQ9" i="10"/>
  <c r="V9" i="10"/>
  <c r="S9" i="10"/>
  <c r="U9" i="10" s="1"/>
  <c r="I9" i="10" s="1"/>
  <c r="J9" i="10" s="1"/>
  <c r="K9" i="10" s="1"/>
  <c r="H9" i="10"/>
  <c r="G9" i="10"/>
  <c r="AQ8" i="10"/>
  <c r="V8" i="10"/>
  <c r="S8" i="10"/>
  <c r="U8" i="10" s="1"/>
  <c r="I8" i="10" s="1"/>
  <c r="J8" i="10" s="1"/>
  <c r="K8" i="10" s="1"/>
  <c r="H8" i="10"/>
  <c r="G8" i="10"/>
  <c r="AQ7" i="10"/>
  <c r="S7" i="10" s="1"/>
  <c r="V7" i="10"/>
  <c r="U7" i="10"/>
  <c r="I7" i="10" s="1"/>
  <c r="J7" i="10" s="1"/>
  <c r="K7" i="10" s="1"/>
  <c r="H7" i="10"/>
  <c r="G7" i="10"/>
  <c r="AQ6" i="10"/>
  <c r="V6" i="10"/>
  <c r="S6" i="10"/>
  <c r="U6" i="10" s="1"/>
  <c r="I6" i="10" s="1"/>
  <c r="J6" i="10" s="1"/>
  <c r="K6" i="10" s="1"/>
  <c r="H6" i="10"/>
  <c r="G6" i="10"/>
  <c r="X5" i="10"/>
  <c r="V5" i="10"/>
  <c r="U5" i="10"/>
  <c r="F5" i="10"/>
  <c r="X4" i="10"/>
  <c r="V4" i="10"/>
  <c r="U4" i="10"/>
  <c r="I4" i="10"/>
  <c r="J4" i="10" s="1"/>
  <c r="K4" i="10" s="1"/>
  <c r="H4" i="10"/>
  <c r="F4" i="10"/>
  <c r="E4" i="10"/>
  <c r="G4" i="10" s="1"/>
  <c r="X3" i="10"/>
  <c r="V3" i="10"/>
  <c r="U3" i="10"/>
  <c r="F3" i="10"/>
  <c r="X2" i="10"/>
  <c r="V2" i="10"/>
  <c r="U2" i="10"/>
  <c r="I2" i="10" s="1"/>
  <c r="J2" i="10" s="1"/>
  <c r="K2" i="10" s="1"/>
  <c r="F2" i="10"/>
  <c r="E2" i="10"/>
  <c r="G2" i="10" s="1"/>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K1037" i="12" s="1"/>
  <c r="G1034" i="12"/>
  <c r="G1035" i="12"/>
  <c r="G1036" i="12"/>
  <c r="G1037" i="12"/>
  <c r="G1033" i="12"/>
  <c r="G1038" i="12" s="1"/>
  <c r="E1034" i="12"/>
  <c r="E1035" i="12"/>
  <c r="E1036" i="12"/>
  <c r="E1037" i="12"/>
  <c r="E1033" i="12"/>
  <c r="Q1029" i="12"/>
  <c r="Q1028" i="12"/>
  <c r="Q1027" i="12"/>
  <c r="P1027" i="12" s="1"/>
  <c r="Q1026" i="12"/>
  <c r="P1026" i="12" s="1"/>
  <c r="Q1025" i="12"/>
  <c r="Q1024" i="12"/>
  <c r="Q1023" i="12"/>
  <c r="Q1022" i="12"/>
  <c r="Q1021" i="12"/>
  <c r="Q1020" i="12"/>
  <c r="Q1019" i="12"/>
  <c r="Q1018" i="12"/>
  <c r="J1029" i="12"/>
  <c r="K1029" i="12" s="1"/>
  <c r="O1029" i="12" s="1"/>
  <c r="J1028" i="12"/>
  <c r="K1028" i="12"/>
  <c r="O1028" i="12" s="1"/>
  <c r="J1027" i="12"/>
  <c r="K1027" i="12" s="1"/>
  <c r="O1027" i="12" s="1"/>
  <c r="J1026" i="12"/>
  <c r="K1026" i="12" s="1"/>
  <c r="O1026" i="12" s="1"/>
  <c r="J1025" i="12"/>
  <c r="K1025" i="12"/>
  <c r="O1025" i="12" s="1"/>
  <c r="J1024" i="12"/>
  <c r="K1024" i="12" s="1"/>
  <c r="O1024" i="12" s="1"/>
  <c r="P1024" i="12" s="1"/>
  <c r="J1023" i="12"/>
  <c r="K1023" i="12"/>
  <c r="O1023" i="12" s="1"/>
  <c r="J1022" i="12"/>
  <c r="K1022" i="12" s="1"/>
  <c r="O1022" i="12" s="1"/>
  <c r="P1022" i="12" s="1"/>
  <c r="J1021" i="12"/>
  <c r="K1021" i="12" s="1"/>
  <c r="O1021" i="12" s="1"/>
  <c r="J1020" i="12"/>
  <c r="K1020" i="12"/>
  <c r="O1020" i="12" s="1"/>
  <c r="P1020" i="12" s="1"/>
  <c r="J1019" i="12"/>
  <c r="K1019" i="12" s="1"/>
  <c r="O1019" i="12" s="1"/>
  <c r="P1019" i="12" s="1"/>
  <c r="J1018" i="12"/>
  <c r="K1018" i="12"/>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c r="O1012" i="12" s="1"/>
  <c r="P1012" i="12" s="1"/>
  <c r="J1011" i="12"/>
  <c r="K1011" i="12" s="1"/>
  <c r="O1011" i="12" s="1"/>
  <c r="J1010" i="12"/>
  <c r="K1010" i="12"/>
  <c r="O1010" i="12" s="1"/>
  <c r="J1009" i="12"/>
  <c r="K1009" i="12" s="1"/>
  <c r="O1009" i="12" s="1"/>
  <c r="J1008" i="12"/>
  <c r="K1008" i="12" s="1"/>
  <c r="O1008" i="12" s="1"/>
  <c r="J1007" i="12"/>
  <c r="K1007" i="12" s="1"/>
  <c r="O1007" i="12" s="1"/>
  <c r="P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Q987" i="12" s="1"/>
  <c r="R986" i="12"/>
  <c r="M986" i="12"/>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c r="J941" i="12"/>
  <c r="K941" i="12" s="1"/>
  <c r="O941" i="12" s="1"/>
  <c r="L941" i="12"/>
  <c r="Q941" i="12" s="1"/>
  <c r="J942" i="12"/>
  <c r="K942" i="12" s="1"/>
  <c r="O942" i="12" s="1"/>
  <c r="L942" i="12"/>
  <c r="Q942" i="12" s="1"/>
  <c r="J943" i="12"/>
  <c r="K943" i="12" s="1"/>
  <c r="O943" i="12" s="1"/>
  <c r="P943" i="12" s="1"/>
  <c r="L943" i="12"/>
  <c r="Q943" i="12"/>
  <c r="J944" i="12"/>
  <c r="K944" i="12" s="1"/>
  <c r="O944" i="12" s="1"/>
  <c r="L944" i="12"/>
  <c r="Q944" i="12" s="1"/>
  <c r="J945" i="12"/>
  <c r="K945" i="12"/>
  <c r="O945" i="12" s="1"/>
  <c r="L945" i="12"/>
  <c r="Q945" i="12" s="1"/>
  <c r="J946" i="12"/>
  <c r="K946" i="12" s="1"/>
  <c r="O946" i="12" s="1"/>
  <c r="L946" i="12"/>
  <c r="Q946" i="12" s="1"/>
  <c r="J947" i="12"/>
  <c r="K947" i="12" s="1"/>
  <c r="O947" i="12" s="1"/>
  <c r="L947" i="12"/>
  <c r="Q947" i="12" s="1"/>
  <c r="J948" i="12"/>
  <c r="K948" i="12" s="1"/>
  <c r="O948" i="12" s="1"/>
  <c r="L948" i="12"/>
  <c r="Q948" i="12" s="1"/>
  <c r="J949" i="12"/>
  <c r="K949" i="12"/>
  <c r="O949" i="12" s="1"/>
  <c r="L949" i="12"/>
  <c r="Q949" i="12" s="1"/>
  <c r="J950" i="12"/>
  <c r="K950" i="12" s="1"/>
  <c r="O950" i="12" s="1"/>
  <c r="L950" i="12"/>
  <c r="Q950" i="12" s="1"/>
  <c r="J951" i="12"/>
  <c r="K951" i="12"/>
  <c r="O951" i="12" s="1"/>
  <c r="L951" i="12"/>
  <c r="Q951" i="12" s="1"/>
  <c r="J952" i="12"/>
  <c r="K952" i="12" s="1"/>
  <c r="O952" i="12" s="1"/>
  <c r="L952" i="12"/>
  <c r="Q952" i="12" s="1"/>
  <c r="J953" i="12"/>
  <c r="K953" i="12"/>
  <c r="O953" i="12" s="1"/>
  <c r="P953" i="12" s="1"/>
  <c r="L953" i="12"/>
  <c r="Q953" i="12" s="1"/>
  <c r="J937" i="12"/>
  <c r="K937" i="12"/>
  <c r="O937" i="12" s="1"/>
  <c r="L937" i="12"/>
  <c r="J938" i="12"/>
  <c r="K938" i="12"/>
  <c r="O938" i="12" s="1"/>
  <c r="L938" i="12"/>
  <c r="Q938" i="12" s="1"/>
  <c r="J939" i="12"/>
  <c r="K939" i="12" s="1"/>
  <c r="O939" i="12" s="1"/>
  <c r="P939" i="12" s="1"/>
  <c r="L939" i="12"/>
  <c r="Q939" i="12" s="1"/>
  <c r="Q937" i="12"/>
  <c r="L936" i="12"/>
  <c r="Q936" i="12" s="1"/>
  <c r="J936" i="12"/>
  <c r="K936" i="12" s="1"/>
  <c r="O936" i="12" s="1"/>
  <c r="L935" i="12"/>
  <c r="Q935" i="12" s="1"/>
  <c r="J935" i="12"/>
  <c r="K935" i="12" s="1"/>
  <c r="O935" i="12" s="1"/>
  <c r="L934" i="12"/>
  <c r="Q934" i="12" s="1"/>
  <c r="J934" i="12"/>
  <c r="K934" i="12" s="1"/>
  <c r="O934" i="12" s="1"/>
  <c r="P934" i="12" s="1"/>
  <c r="D904" i="12"/>
  <c r="E904" i="12"/>
  <c r="F904" i="12"/>
  <c r="G904" i="12"/>
  <c r="H904" i="12"/>
  <c r="H915" i="12" s="1"/>
  <c r="I904" i="12"/>
  <c r="L904" i="12"/>
  <c r="L915" i="12" s="1"/>
  <c r="M904" i="12"/>
  <c r="M915" i="12" s="1"/>
  <c r="N904" i="12"/>
  <c r="O904" i="12"/>
  <c r="P904" i="12"/>
  <c r="Q904" i="12"/>
  <c r="D906" i="12"/>
  <c r="D916" i="12" s="1"/>
  <c r="E906" i="12"/>
  <c r="F906" i="12"/>
  <c r="F916" i="12" s="1"/>
  <c r="G906" i="12"/>
  <c r="G916" i="12" s="1"/>
  <c r="H906" i="12"/>
  <c r="I906" i="12"/>
  <c r="L906" i="12"/>
  <c r="M906" i="12"/>
  <c r="N906" i="12"/>
  <c r="N916" i="12" s="1"/>
  <c r="O906" i="12"/>
  <c r="P906" i="12"/>
  <c r="P916" i="12" s="1"/>
  <c r="Q906"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E911" i="12"/>
  <c r="F911" i="12"/>
  <c r="G911" i="12"/>
  <c r="H911" i="12"/>
  <c r="I911" i="12"/>
  <c r="L911" i="12"/>
  <c r="M911" i="12"/>
  <c r="N911" i="12"/>
  <c r="O911" i="12"/>
  <c r="P911" i="12"/>
  <c r="Q911" i="12"/>
  <c r="D912" i="12"/>
  <c r="E912" i="12"/>
  <c r="F912" i="12"/>
  <c r="G912" i="12"/>
  <c r="H912" i="12"/>
  <c r="H917" i="12" s="1"/>
  <c r="I912" i="12"/>
  <c r="L912" i="12"/>
  <c r="L917" i="12" s="1"/>
  <c r="M912" i="12"/>
  <c r="M917" i="12" s="1"/>
  <c r="N912" i="12"/>
  <c r="O912" i="12"/>
  <c r="P912" i="12"/>
  <c r="Q912" i="12"/>
  <c r="D915" i="12"/>
  <c r="E915" i="12"/>
  <c r="F915" i="12"/>
  <c r="G915" i="12"/>
  <c r="I915" i="12"/>
  <c r="N915" i="12"/>
  <c r="O915" i="12"/>
  <c r="P915" i="12"/>
  <c r="Q915" i="12"/>
  <c r="E916" i="12"/>
  <c r="H916" i="12"/>
  <c r="I916" i="12"/>
  <c r="L916" i="12"/>
  <c r="M916" i="12"/>
  <c r="O916" i="12"/>
  <c r="D917" i="12"/>
  <c r="E917" i="12"/>
  <c r="F917" i="12"/>
  <c r="G917" i="12"/>
  <c r="I917" i="12"/>
  <c r="N917" i="12"/>
  <c r="O917" i="12"/>
  <c r="P917" i="12"/>
  <c r="Q917" i="12"/>
  <c r="H54" i="10" l="1"/>
  <c r="G54" i="10"/>
  <c r="H58" i="10"/>
  <c r="G58" i="10"/>
  <c r="I3" i="10"/>
  <c r="J3" i="10" s="1"/>
  <c r="K3" i="10" s="1"/>
  <c r="E3" i="10"/>
  <c r="E5" i="10"/>
  <c r="I5" i="10"/>
  <c r="J5" i="10" s="1"/>
  <c r="K5" i="10" s="1"/>
  <c r="H2" i="10"/>
  <c r="H62" i="10"/>
  <c r="G62" i="10"/>
  <c r="I73" i="10"/>
  <c r="J73" i="10" s="1"/>
  <c r="K73" i="10" s="1"/>
  <c r="G105" i="10"/>
  <c r="G113" i="10"/>
  <c r="G57" i="10"/>
  <c r="G80" i="10"/>
  <c r="G223" i="10"/>
  <c r="G224" i="10"/>
  <c r="G225" i="10"/>
  <c r="G226" i="10"/>
  <c r="G227" i="10"/>
  <c r="H229" i="10"/>
  <c r="I398" i="10"/>
  <c r="J398" i="10" s="1"/>
  <c r="K398" i="10" s="1"/>
  <c r="G101" i="10"/>
  <c r="G109" i="10"/>
  <c r="I158" i="10"/>
  <c r="J158" i="10" s="1"/>
  <c r="K158" i="10" s="1"/>
  <c r="I245" i="10"/>
  <c r="J245" i="10" s="1"/>
  <c r="K245" i="10" s="1"/>
  <c r="I252" i="10"/>
  <c r="J252" i="10" s="1"/>
  <c r="K252" i="10" s="1"/>
  <c r="I272" i="10"/>
  <c r="J272" i="10" s="1"/>
  <c r="K272" i="10" s="1"/>
  <c r="I316" i="10"/>
  <c r="J316" i="10" s="1"/>
  <c r="K316" i="10" s="1"/>
  <c r="H539" i="10"/>
  <c r="G539" i="10"/>
  <c r="G78" i="10"/>
  <c r="I244" i="10"/>
  <c r="J244" i="10" s="1"/>
  <c r="K244" i="10" s="1"/>
  <c r="I300" i="10"/>
  <c r="J300" i="10" s="1"/>
  <c r="K300" i="10" s="1"/>
  <c r="AN325" i="10"/>
  <c r="AL344" i="10"/>
  <c r="AL343" i="10"/>
  <c r="AN324" i="10"/>
  <c r="I318" i="10"/>
  <c r="J318" i="10" s="1"/>
  <c r="K318" i="10" s="1"/>
  <c r="H473" i="10"/>
  <c r="G473" i="10"/>
  <c r="BL532" i="10"/>
  <c r="H481" i="10"/>
  <c r="G481" i="10"/>
  <c r="AM324" i="10"/>
  <c r="AK323" i="10"/>
  <c r="AM325" i="10"/>
  <c r="AK324" i="10"/>
  <c r="AL326" i="10"/>
  <c r="H463" i="10"/>
  <c r="G463" i="10"/>
  <c r="H532" i="10"/>
  <c r="G532" i="10"/>
  <c r="BL540" i="10"/>
  <c r="I308" i="10"/>
  <c r="J308" i="10" s="1"/>
  <c r="K308" i="10" s="1"/>
  <c r="AK325" i="10"/>
  <c r="I306" i="10"/>
  <c r="J306" i="10" s="1"/>
  <c r="K306" i="10" s="1"/>
  <c r="AL325" i="10"/>
  <c r="AL346" i="10" s="1"/>
  <c r="I574" i="10"/>
  <c r="J574" i="10" s="1"/>
  <c r="K574" i="10" s="1"/>
  <c r="I583" i="10"/>
  <c r="J583" i="10" s="1"/>
  <c r="K583" i="10" s="1"/>
  <c r="BL542" i="10"/>
  <c r="G472" i="10"/>
  <c r="G480" i="10"/>
  <c r="X536" i="10"/>
  <c r="BL536" i="10" s="1"/>
  <c r="G540" i="10"/>
  <c r="I596" i="10"/>
  <c r="J596" i="10" s="1"/>
  <c r="K596" i="10" s="1"/>
  <c r="I645" i="10"/>
  <c r="J645" i="10" s="1"/>
  <c r="K645" i="10" s="1"/>
  <c r="H524" i="10"/>
  <c r="F524" i="10"/>
  <c r="I524" i="10" s="1"/>
  <c r="J524" i="10" s="1"/>
  <c r="K524" i="10" s="1"/>
  <c r="I549" i="10"/>
  <c r="J549" i="10" s="1"/>
  <c r="K549" i="10" s="1"/>
  <c r="I578" i="10"/>
  <c r="J578" i="10" s="1"/>
  <c r="K578" i="10" s="1"/>
  <c r="I610" i="10"/>
  <c r="J610" i="10" s="1"/>
  <c r="K610" i="10" s="1"/>
  <c r="H460" i="10"/>
  <c r="G465" i="10"/>
  <c r="G470" i="10"/>
  <c r="G478" i="10"/>
  <c r="G524" i="10"/>
  <c r="X529" i="10"/>
  <c r="BL529" i="10" s="1"/>
  <c r="X533" i="10"/>
  <c r="BL533" i="10" s="1"/>
  <c r="G543" i="10"/>
  <c r="I588" i="10"/>
  <c r="J588" i="10" s="1"/>
  <c r="K588" i="10" s="1"/>
  <c r="I624" i="10"/>
  <c r="J624" i="10" s="1"/>
  <c r="K624" i="10" s="1"/>
  <c r="I622" i="10"/>
  <c r="J622" i="10" s="1"/>
  <c r="K622" i="10" s="1"/>
  <c r="G461" i="10"/>
  <c r="G466" i="10"/>
  <c r="G468" i="10"/>
  <c r="G476" i="10"/>
  <c r="H531" i="10"/>
  <c r="H789" i="10"/>
  <c r="G789" i="10"/>
  <c r="W532" i="10"/>
  <c r="AT533" i="10"/>
  <c r="AS533" i="10" s="1"/>
  <c r="G535" i="10"/>
  <c r="BL539" i="10"/>
  <c r="H794" i="10"/>
  <c r="G839" i="10"/>
  <c r="H839" i="10"/>
  <c r="G838" i="10"/>
  <c r="H922" i="10"/>
  <c r="H927" i="10"/>
  <c r="H929" i="10"/>
  <c r="H931" i="10"/>
  <c r="H933" i="10"/>
  <c r="H935" i="10"/>
  <c r="H937" i="10"/>
  <c r="H1018" i="10"/>
  <c r="H1031" i="10"/>
  <c r="G1031" i="10"/>
  <c r="G1038" i="10"/>
  <c r="H1042" i="10"/>
  <c r="H1045" i="10"/>
  <c r="H1075" i="10"/>
  <c r="AL1134" i="10"/>
  <c r="AK1134" i="10"/>
  <c r="G923" i="10"/>
  <c r="G1013" i="10"/>
  <c r="G1022" i="10"/>
  <c r="G1023" i="10"/>
  <c r="G1030" i="10"/>
  <c r="G1035" i="10"/>
  <c r="G1036" i="10"/>
  <c r="I1083" i="10"/>
  <c r="J1083" i="10" s="1"/>
  <c r="K1083" i="10" s="1"/>
  <c r="I1087" i="10"/>
  <c r="J1087" i="10" s="1"/>
  <c r="K1087" i="10" s="1"/>
  <c r="AL1145" i="10"/>
  <c r="AK1145" i="10"/>
  <c r="G1026" i="10"/>
  <c r="G1029" i="10"/>
  <c r="G1072" i="10"/>
  <c r="H1072" i="10"/>
  <c r="G1074" i="10"/>
  <c r="H1074" i="10"/>
  <c r="AL1156" i="10"/>
  <c r="AK1156" i="10"/>
  <c r="I1002" i="10"/>
  <c r="J1002" i="10" s="1"/>
  <c r="K1002" i="10" s="1"/>
  <c r="H1047" i="10"/>
  <c r="G1047" i="10"/>
  <c r="I1082" i="10"/>
  <c r="J1082" i="10" s="1"/>
  <c r="K1082" i="10" s="1"/>
  <c r="I1086" i="10"/>
  <c r="J1086" i="10" s="1"/>
  <c r="K1086" i="10" s="1"/>
  <c r="I1090" i="10"/>
  <c r="J1090" i="10" s="1"/>
  <c r="K1090" i="10" s="1"/>
  <c r="I1001" i="10"/>
  <c r="J1001" i="10" s="1"/>
  <c r="K1001" i="10" s="1"/>
  <c r="H1076" i="10"/>
  <c r="H1039" i="10"/>
  <c r="G1039" i="10"/>
  <c r="G1019" i="10"/>
  <c r="AL1135" i="10"/>
  <c r="AK1135" i="10"/>
  <c r="AL1141" i="10"/>
  <c r="AK1141" i="10"/>
  <c r="AL1131" i="10"/>
  <c r="AK1131" i="10"/>
  <c r="AL1147" i="10"/>
  <c r="AK1147" i="10"/>
  <c r="H1178" i="10"/>
  <c r="G1178" i="10"/>
  <c r="AK1132" i="10"/>
  <c r="AL1137" i="10"/>
  <c r="AK1137" i="10"/>
  <c r="AK1148" i="10"/>
  <c r="AK1154" i="10"/>
  <c r="H1080" i="10"/>
  <c r="G1092" i="10"/>
  <c r="AK1138" i="10"/>
  <c r="AL1143" i="10"/>
  <c r="AK1143" i="10"/>
  <c r="H1071" i="10"/>
  <c r="H1079" i="10"/>
  <c r="G1093" i="10"/>
  <c r="H1094" i="10"/>
  <c r="H1095" i="10"/>
  <c r="I1107" i="10"/>
  <c r="J1107" i="10" s="1"/>
  <c r="K1107" i="10" s="1"/>
  <c r="I1119" i="10"/>
  <c r="J1119" i="10" s="1"/>
  <c r="K1119" i="10" s="1"/>
  <c r="AL1133" i="10"/>
  <c r="AK1133" i="10"/>
  <c r="H1070" i="10"/>
  <c r="H1078" i="10"/>
  <c r="H1100" i="10"/>
  <c r="H1101" i="10"/>
  <c r="I1105" i="10"/>
  <c r="J1105" i="10" s="1"/>
  <c r="K1105" i="10" s="1"/>
  <c r="I1111" i="10"/>
  <c r="J1111" i="10" s="1"/>
  <c r="K1111" i="10" s="1"/>
  <c r="AL1139" i="10"/>
  <c r="AK1139" i="10"/>
  <c r="G1175" i="10"/>
  <c r="H1314" i="10"/>
  <c r="G1314" i="10"/>
  <c r="AK1149" i="10"/>
  <c r="G1179" i="10"/>
  <c r="H1306" i="10"/>
  <c r="H1313" i="10"/>
  <c r="H1326" i="10"/>
  <c r="W1377" i="10"/>
  <c r="BL1377" i="10" s="1"/>
  <c r="G1311" i="10"/>
  <c r="W1379" i="10"/>
  <c r="BL1379" i="10" s="1"/>
  <c r="W1378" i="10"/>
  <c r="BL1378" i="10" s="1"/>
  <c r="H1312" i="10"/>
  <c r="H1320" i="10"/>
  <c r="G1325" i="10"/>
  <c r="G1317" i="10"/>
  <c r="W1391" i="10"/>
  <c r="BL1391" i="10" s="1"/>
  <c r="AM1379" i="10"/>
  <c r="W1373" i="10"/>
  <c r="BL1373" i="10" s="1"/>
  <c r="AM1380" i="10"/>
  <c r="W1380" i="10" s="1"/>
  <c r="BL1380" i="10" s="1"/>
  <c r="AM1373" i="10"/>
  <c r="AM1377" i="10"/>
  <c r="W1397" i="10"/>
  <c r="BL1397" i="10" s="1"/>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P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Q872" i="12"/>
  <c r="L872" i="12"/>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P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c r="O857" i="12" s="1"/>
  <c r="L857" i="12"/>
  <c r="Q857" i="12" s="1"/>
  <c r="J858" i="12"/>
  <c r="K858" i="12" s="1"/>
  <c r="O858" i="12" s="1"/>
  <c r="L858" i="12"/>
  <c r="Q858" i="12" s="1"/>
  <c r="J859" i="12"/>
  <c r="K859" i="12" s="1"/>
  <c r="O859" i="12" s="1"/>
  <c r="L859" i="12"/>
  <c r="Q859" i="12" s="1"/>
  <c r="J860" i="12"/>
  <c r="K860" i="12" s="1"/>
  <c r="O860" i="12" s="1"/>
  <c r="L860" i="12"/>
  <c r="Q860" i="12" s="1"/>
  <c r="J861" i="12"/>
  <c r="K861" i="12"/>
  <c r="O861" i="12" s="1"/>
  <c r="L861" i="12"/>
  <c r="Q861" i="12" s="1"/>
  <c r="J838" i="12"/>
  <c r="K838" i="12" s="1"/>
  <c r="O838" i="12" s="1"/>
  <c r="L838" i="12"/>
  <c r="Q838" i="12" s="1"/>
  <c r="J839" i="12"/>
  <c r="K839" i="12"/>
  <c r="O839" i="12" s="1"/>
  <c r="L839" i="12"/>
  <c r="Q839" i="12" s="1"/>
  <c r="J840" i="12"/>
  <c r="K840" i="12" s="1"/>
  <c r="O840" i="12" s="1"/>
  <c r="L840" i="12"/>
  <c r="Q840" i="12"/>
  <c r="J841" i="12"/>
  <c r="K841" i="12" s="1"/>
  <c r="O841" i="12" s="1"/>
  <c r="P841" i="12" s="1"/>
  <c r="L841" i="12"/>
  <c r="Q841" i="12"/>
  <c r="J842" i="12"/>
  <c r="K842" i="12" s="1"/>
  <c r="O842" i="12" s="1"/>
  <c r="L842" i="12"/>
  <c r="Q842" i="12" s="1"/>
  <c r="J843" i="12"/>
  <c r="K843" i="12" s="1"/>
  <c r="O843" i="12" s="1"/>
  <c r="L843" i="12"/>
  <c r="Q843" i="12"/>
  <c r="J844" i="12"/>
  <c r="K844" i="12" s="1"/>
  <c r="O844" i="12" s="1"/>
  <c r="L844" i="12"/>
  <c r="Q844" i="12"/>
  <c r="J845" i="12"/>
  <c r="K845" i="12" s="1"/>
  <c r="O845" i="12" s="1"/>
  <c r="P845" i="12" s="1"/>
  <c r="L845" i="12"/>
  <c r="Q845" i="12"/>
  <c r="J846" i="12"/>
  <c r="K846" i="12" s="1"/>
  <c r="O846" i="12" s="1"/>
  <c r="P846" i="12" s="1"/>
  <c r="L846" i="12"/>
  <c r="Q846" i="12"/>
  <c r="J847" i="12"/>
  <c r="K847" i="12" s="1"/>
  <c r="O847" i="12" s="1"/>
  <c r="P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J819" i="12"/>
  <c r="K819" i="12" s="1"/>
  <c r="O819" i="12" s="1"/>
  <c r="J818" i="12"/>
  <c r="K818" i="12" s="1"/>
  <c r="O818" i="12" s="1"/>
  <c r="J817" i="12"/>
  <c r="K817" i="12" s="1"/>
  <c r="O817" i="12" s="1"/>
  <c r="J816" i="12"/>
  <c r="K816" i="12" s="1"/>
  <c r="O816" i="12" s="1"/>
  <c r="J815" i="12"/>
  <c r="K815" i="12" s="1"/>
  <c r="O815" i="12" s="1"/>
  <c r="J814" i="12"/>
  <c r="K814" i="12" s="1"/>
  <c r="O814" i="12" s="1"/>
  <c r="J813" i="12"/>
  <c r="K813" i="12" s="1"/>
  <c r="O813" i="12" s="1"/>
  <c r="P813" i="12" s="1"/>
  <c r="J812" i="12"/>
  <c r="K812" i="12" s="1"/>
  <c r="O812" i="12" s="1"/>
  <c r="J811" i="12"/>
  <c r="K811" i="12" s="1"/>
  <c r="O811" i="12" s="1"/>
  <c r="J810" i="12"/>
  <c r="K810" i="12" s="1"/>
  <c r="O810" i="12" s="1"/>
  <c r="J809" i="12"/>
  <c r="K809" i="12" s="1"/>
  <c r="O809" i="12" s="1"/>
  <c r="J808" i="12"/>
  <c r="K808" i="12" s="1"/>
  <c r="O808" i="12" s="1"/>
  <c r="J807" i="12"/>
  <c r="K807" i="12" s="1"/>
  <c r="O807" i="12" s="1"/>
  <c r="J806" i="12"/>
  <c r="K806" i="12" s="1"/>
  <c r="O806" i="12" s="1"/>
  <c r="P806" i="12" s="1"/>
  <c r="J805" i="12"/>
  <c r="K805" i="12" s="1"/>
  <c r="O805" i="12" s="1"/>
  <c r="P805" i="12" s="1"/>
  <c r="J804" i="12"/>
  <c r="K804" i="12" s="1"/>
  <c r="O804" i="12" s="1"/>
  <c r="J803" i="12"/>
  <c r="K803" i="12" s="1"/>
  <c r="O803" i="12" s="1"/>
  <c r="J802" i="12"/>
  <c r="K802" i="12" s="1"/>
  <c r="O802" i="12" s="1"/>
  <c r="J801" i="12"/>
  <c r="K801" i="12" s="1"/>
  <c r="O801" i="12" s="1"/>
  <c r="J800" i="12"/>
  <c r="K800" i="12" s="1"/>
  <c r="O800" i="12" s="1"/>
  <c r="J799" i="12"/>
  <c r="K799" i="12" s="1"/>
  <c r="O799" i="12" s="1"/>
  <c r="J798" i="12"/>
  <c r="K798" i="12" s="1"/>
  <c r="O798" i="12" s="1"/>
  <c r="P798" i="12" s="1"/>
  <c r="J797" i="12"/>
  <c r="K797" i="12" s="1"/>
  <c r="O797" i="12" s="1"/>
  <c r="P797" i="12" s="1"/>
  <c r="J796" i="12"/>
  <c r="K796" i="12" s="1"/>
  <c r="O796" i="12" s="1"/>
  <c r="J795" i="12"/>
  <c r="K795" i="12" s="1"/>
  <c r="O795" i="12" s="1"/>
  <c r="J792" i="12"/>
  <c r="K792" i="12" s="1"/>
  <c r="O792" i="12" s="1"/>
  <c r="J793" i="12"/>
  <c r="K793" i="12" s="1"/>
  <c r="O793" i="12" s="1"/>
  <c r="J794" i="12"/>
  <c r="K794" i="12" s="1"/>
  <c r="O794" i="12" s="1"/>
  <c r="J791" i="12"/>
  <c r="K791" i="12" s="1"/>
  <c r="O791" i="12" s="1"/>
  <c r="J790" i="12"/>
  <c r="K790" i="12" s="1"/>
  <c r="O790" i="12" s="1"/>
  <c r="Q790" i="12"/>
  <c r="H5" i="10" l="1"/>
  <c r="G5" i="10"/>
  <c r="AL345" i="10"/>
  <c r="H3" i="10"/>
  <c r="G3" i="10"/>
  <c r="AM344" i="10"/>
  <c r="AM345" i="10"/>
  <c r="AM346" i="10"/>
  <c r="AM343" i="10"/>
  <c r="AK343" i="10"/>
  <c r="AK344" i="10"/>
  <c r="AK345" i="10"/>
  <c r="AK346" i="10"/>
  <c r="AN344" i="10"/>
  <c r="AN346" i="10"/>
  <c r="AN343" i="10"/>
  <c r="AN345" i="10"/>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c r="N782" i="12" s="1"/>
  <c r="O782" i="12" s="1"/>
  <c r="K782" i="12"/>
  <c r="P782" i="12" s="1"/>
  <c r="I776" i="12"/>
  <c r="J776" i="12" s="1"/>
  <c r="N776" i="12" s="1"/>
  <c r="N775" i="12"/>
  <c r="K776" i="12"/>
  <c r="P776" i="12" s="1"/>
  <c r="O778" i="12" l="1"/>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I723" i="12"/>
  <c r="J723" i="12" s="1"/>
  <c r="N723" i="12" s="1"/>
  <c r="P723" i="12"/>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I681" i="12" s="1"/>
  <c r="J681" i="12" s="1"/>
  <c r="N681" i="12" s="1"/>
  <c r="F682" i="12"/>
  <c r="I682" i="12" s="1"/>
  <c r="J682" i="12" s="1"/>
  <c r="N682" i="12" s="1"/>
  <c r="O682" i="12" s="1"/>
  <c r="F683" i="12"/>
  <c r="F684" i="12"/>
  <c r="I684" i="12" s="1"/>
  <c r="J684" i="12" s="1"/>
  <c r="N684" i="12" s="1"/>
  <c r="F685" i="12"/>
  <c r="I685" i="12" s="1"/>
  <c r="J685" i="12" s="1"/>
  <c r="N685" i="12" s="1"/>
  <c r="F686" i="12"/>
  <c r="F687" i="12"/>
  <c r="I687" i="12" s="1"/>
  <c r="J687" i="12" s="1"/>
  <c r="N687" i="12" s="1"/>
  <c r="F688" i="12"/>
  <c r="I688" i="12" s="1"/>
  <c r="J688" i="12" s="1"/>
  <c r="N688" i="12" s="1"/>
  <c r="F689" i="12"/>
  <c r="I689" i="12" s="1"/>
  <c r="J689" i="12" s="1"/>
  <c r="N689" i="12" s="1"/>
  <c r="F690" i="12"/>
  <c r="F691" i="12"/>
  <c r="I691" i="12" s="1"/>
  <c r="J691" i="12" s="1"/>
  <c r="N691" i="12" s="1"/>
  <c r="F692" i="12"/>
  <c r="I692" i="12" s="1"/>
  <c r="J692" i="12" s="1"/>
  <c r="N692" i="12" s="1"/>
  <c r="O692" i="12" s="1"/>
  <c r="F693" i="12"/>
  <c r="F694" i="12"/>
  <c r="I694" i="12" s="1"/>
  <c r="J694" i="12" s="1"/>
  <c r="N694" i="12" s="1"/>
  <c r="F695" i="12"/>
  <c r="I695" i="12" s="1"/>
  <c r="J695" i="12" s="1"/>
  <c r="N695" i="12" s="1"/>
  <c r="F696" i="12"/>
  <c r="I696" i="12" s="1"/>
  <c r="J696" i="12" s="1"/>
  <c r="N696" i="12" s="1"/>
  <c r="F697" i="12"/>
  <c r="I697" i="12" s="1"/>
  <c r="J697" i="12" s="1"/>
  <c r="N697" i="12" s="1"/>
  <c r="F698" i="12"/>
  <c r="F699" i="12"/>
  <c r="F679" i="12"/>
  <c r="I679" i="12" s="1"/>
  <c r="J679" i="12" s="1"/>
  <c r="N679" i="12" s="1"/>
  <c r="K681" i="12"/>
  <c r="P681" i="12" s="1"/>
  <c r="K680" i="12"/>
  <c r="P680" i="12" s="1"/>
  <c r="K679" i="12"/>
  <c r="P679" i="12" s="1"/>
  <c r="L665" i="12"/>
  <c r="L660" i="12"/>
  <c r="L659" i="12"/>
  <c r="L664" i="12" s="1"/>
  <c r="K660" i="12"/>
  <c r="K665" i="12" s="1"/>
  <c r="K659" i="12"/>
  <c r="J660" i="12"/>
  <c r="I660" i="12" s="1"/>
  <c r="I665" i="12" s="1"/>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O696" i="12" l="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5" i="12"/>
  <c r="O687"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0A5C748-7776-4398-911E-AE734C669F3B}">
      <text>
        <r>
          <rPr>
            <sz val="11"/>
            <color theme="1"/>
            <rFont val="Calibri"/>
            <family val="2"/>
            <scheme val="minor"/>
          </rPr>
          <t>Petr Čala:
Main effect, private returns to schooling</t>
        </r>
      </text>
    </comment>
    <comment ref="E1" authorId="0" shapeId="0" xr:uid="{AF55E00A-3619-4B8B-B319-F00708B5934D}">
      <text>
        <r>
          <rPr>
            <sz val="11"/>
            <color theme="1"/>
            <rFont val="Calibri"/>
            <family val="2"/>
            <scheme val="minor"/>
          </rPr>
          <t>Petr Čala:
Standard error</t>
        </r>
      </text>
    </comment>
    <comment ref="L1" authorId="0" shapeId="0" xr:uid="{6FF9F7E6-771D-4B7B-8A76-E6917DF2680D}">
      <text>
        <r>
          <rPr>
            <sz val="11"/>
            <color theme="1"/>
            <rFont val="Calibri"/>
            <family val="2"/>
            <scheme val="minor"/>
          </rPr>
          <t>Petr Čala:
Estimate is a short run type</t>
        </r>
      </text>
    </comment>
    <comment ref="M1" authorId="0" shapeId="0" xr:uid="{F8500367-F515-4168-88F4-0AC87CA1D515}">
      <text>
        <r>
          <rPr>
            <sz val="11"/>
            <color theme="1"/>
            <rFont val="Calibri"/>
            <family val="2"/>
            <scheme val="minor"/>
          </rPr>
          <t>Petr Čala:
Estimate is a long run type</t>
        </r>
      </text>
    </comment>
    <comment ref="N1" authorId="0" shapeId="0" xr:uid="{FF98308D-94B4-474B-ABE1-4D52AD210774}">
      <text>
        <r>
          <rPr>
            <sz val="11"/>
            <color theme="1"/>
            <rFont val="Calibri"/>
            <family val="2"/>
            <scheme val="minor"/>
          </rPr>
          <t>Petr Čala:
Estimate can be aggregated on the level of a city</t>
        </r>
      </text>
    </comment>
    <comment ref="O1" authorId="0" shapeId="0" xr:uid="{33F8D686-0796-4A81-98A2-E40598864263}">
      <text>
        <r>
          <rPr>
            <sz val="11"/>
            <color theme="1"/>
            <rFont val="Calibri"/>
            <family val="2"/>
            <scheme val="minor"/>
          </rPr>
          <t>Petr Čala:
Estimate can be aggregated on the level of a small region</t>
        </r>
      </text>
    </comment>
    <comment ref="P1" authorId="0" shapeId="0" xr:uid="{CF95FAEB-D4B3-4D91-8A33-B60FE96D3EEA}">
      <text>
        <r>
          <rPr>
            <sz val="11"/>
            <color theme="1"/>
            <rFont val="Calibri"/>
            <family val="2"/>
            <scheme val="minor"/>
          </rPr>
          <t>Petr Čala:
Estimate can be aggregated on the level of a large region of countries</t>
        </r>
      </text>
    </comment>
    <comment ref="Q1" authorId="0" shapeId="0" xr:uid="{F29DE19E-43DB-4F62-94E4-32BA11595509}">
      <text>
        <r>
          <rPr>
            <sz val="11"/>
            <color theme="1"/>
            <rFont val="Calibri"/>
            <family val="2"/>
            <scheme val="minor"/>
          </rPr>
          <t>Petr Čala:
Estimate can be aggregated on the level of a country</t>
        </r>
      </text>
    </comment>
    <comment ref="R1" authorId="0" shapeId="0" xr:uid="{7E331F82-328B-416B-B62B-E5178542B7C2}">
      <text>
        <r>
          <rPr>
            <sz val="11"/>
            <color theme="1"/>
            <rFont val="Calibri"/>
            <family val="2"/>
            <scheme val="minor"/>
          </rPr>
          <t>Petr Čala:
Estimate can be aggregated on the level of a body of mass larger than a country</t>
        </r>
      </text>
    </comment>
    <comment ref="S1" authorId="0" shapeId="0" xr:uid="{18E1BF90-DDD6-486B-8A5B-F94ACC8F4486}">
      <text>
        <r>
          <rPr>
            <sz val="11"/>
            <color theme="1"/>
            <rFont val="Calibri"/>
            <family val="2"/>
            <scheme val="minor"/>
          </rPr>
          <t>Petr Čala:
Number of observations used in the estimation (put to log later)</t>
        </r>
      </text>
    </comment>
    <comment ref="T1" authorId="0" shapeId="0" xr:uid="{94F05C71-D13C-4F21-8091-EF4E2CAC3DF7}">
      <text>
        <r>
          <rPr>
            <sz val="11"/>
            <color theme="1"/>
            <rFont val="Calibri"/>
            <family val="2"/>
            <scheme val="minor"/>
          </rPr>
          <t>Petr Čala:
Number of regressands in the regression</t>
        </r>
      </text>
    </comment>
    <comment ref="U1" authorId="0" shapeId="0" xr:uid="{F8E877BA-709A-462E-BA03-14C6B37F202C}">
      <text>
        <r>
          <rPr>
            <sz val="11"/>
            <color theme="1"/>
            <rFont val="Calibri"/>
            <family val="2"/>
            <scheme val="minor"/>
          </rPr>
          <t>Petr Čala:
The number of Degrees of Freedom computed as "n_obs - regressands - 1" for a regression and "n_obs - 1" for means</t>
        </r>
      </text>
    </comment>
    <comment ref="V1" authorId="0" shapeId="0" xr:uid="{8CB01518-814B-4858-9AF6-95B4978B2599}">
      <text>
        <r>
          <rPr>
            <sz val="11"/>
            <color theme="1"/>
            <rFont val="Calibri"/>
            <family val="2"/>
            <scheme val="minor"/>
          </rPr>
          <t>Petr Čala:
Number of estimates per this study</t>
        </r>
      </text>
    </comment>
    <comment ref="W1" authorId="0" shapeId="0" xr:uid="{DB4C526D-E023-4956-9D29-54535E94D41B}">
      <text>
        <r>
          <rPr>
            <sz val="11"/>
            <color theme="1"/>
            <rFont val="Calibri"/>
            <family val="2"/>
            <scheme val="minor"/>
          </rPr>
          <t>Petr Čala:
Mean years of schooling</t>
        </r>
      </text>
    </comment>
    <comment ref="X1" authorId="0" shapeId="0" xr:uid="{8B8BF47D-3326-41F4-B333-5F4BF23A72EF}">
      <text>
        <r>
          <rPr>
            <sz val="11"/>
            <color theme="1"/>
            <rFont val="Calibri"/>
            <family val="2"/>
            <scheme val="minor"/>
          </rPr>
          <t>Petr Čala:
Mean years of experience</t>
        </r>
      </text>
    </comment>
    <comment ref="Y1" authorId="0" shapeId="0" xr:uid="{4DFCE9DF-6FFF-4105-9599-7676BC7EEE5A}">
      <text>
        <r>
          <rPr>
            <sz val="11"/>
            <color theme="1"/>
            <rFont val="Calibri"/>
            <family val="2"/>
            <scheme val="minor"/>
          </rPr>
          <t>Petr Čala:
The study reports the number of years directly (using years of schooling)</t>
        </r>
      </text>
    </comment>
    <comment ref="Z1" authorId="0" shapeId="0" xr:uid="{47EBA697-4F58-4E82-99E4-1AFD69676E08}">
      <text>
        <r>
          <rPr>
            <sz val="11"/>
            <color theme="1"/>
            <rFont val="Calibri"/>
            <family val="2"/>
            <scheme val="minor"/>
          </rPr>
          <t>Petr Čala:
The study instead uses levels of schooling (primary, sec, …) in the mincer regression</t>
        </r>
      </text>
    </comment>
    <comment ref="AA1" authorId="0" shapeId="0" xr:uid="{93BF1BF8-B6F8-4A53-99B0-25BFAF315B2E}">
      <text>
        <r>
          <rPr>
            <sz val="11"/>
            <color theme="1"/>
            <rFont val="Calibri"/>
            <family val="2"/>
            <scheme val="minor"/>
          </rPr>
          <t>Petr Čala:
Wage is defined as log hourly</t>
        </r>
      </text>
    </comment>
    <comment ref="AB1" authorId="0" shapeId="0" xr:uid="{90AC8053-6377-429D-928C-F1D13FCEB77F}">
      <text>
        <r>
          <rPr>
            <sz val="11"/>
            <color theme="1"/>
            <rFont val="Calibri"/>
            <family val="2"/>
            <scheme val="minor"/>
          </rPr>
          <t xml:space="preserve">Petr Čala:
Daily or weekly wage
</t>
        </r>
      </text>
    </comment>
    <comment ref="AC1" authorId="0" shapeId="0" xr:uid="{88D88849-0C8D-4337-9AD1-C3207B2CBC30}">
      <text>
        <r>
          <rPr>
            <sz val="11"/>
            <color theme="1"/>
            <rFont val="Calibri"/>
            <family val="2"/>
            <scheme val="minor"/>
          </rPr>
          <t>Petr Čala:
Placeholder for the wage dummy</t>
        </r>
      </text>
    </comment>
    <comment ref="AD1" authorId="0" shapeId="0" xr:uid="{4924ED9E-3B7C-4392-8F71-3AC96057CA47}">
      <text>
        <r>
          <rPr>
            <sz val="11"/>
            <color theme="1"/>
            <rFont val="Calibri"/>
            <family val="2"/>
            <scheme val="minor"/>
          </rPr>
          <t>Petr Čala:
Wage is defined as mean annual earnings per worker</t>
        </r>
      </text>
    </comment>
    <comment ref="AE1" authorId="0" shapeId="0" xr:uid="{CBC4EA1D-AC2E-4ADA-9207-2E8E9604C654}">
      <text>
        <r>
          <rPr>
            <sz val="11"/>
            <color theme="1"/>
            <rFont val="Calibri"/>
            <family val="2"/>
            <scheme val="minor"/>
          </rPr>
          <t>Petr Čala:
Data are input micro data</t>
        </r>
      </text>
    </comment>
    <comment ref="AF1" authorId="0" shapeId="0" xr:uid="{F1057F82-34BE-4D02-817F-C8EC738EE07D}">
      <text>
        <r>
          <rPr>
            <sz val="11"/>
            <color theme="1"/>
            <rFont val="Calibri"/>
            <family val="2"/>
            <scheme val="minor"/>
          </rPr>
          <t>Petr Čala:
Data come from a survey (household or employers, maybe split later)</t>
        </r>
      </text>
    </comment>
    <comment ref="AG1" authorId="0" shapeId="0" xr:uid="{4CD632FE-49AD-42E7-993C-7CB05400FBAC}">
      <text>
        <r>
          <rPr>
            <sz val="11"/>
            <color theme="1"/>
            <rFont val="Calibri"/>
            <family val="2"/>
            <scheme val="minor"/>
          </rPr>
          <t>Petr Čala:
Data come from a national register</t>
        </r>
      </text>
    </comment>
    <comment ref="AH1" authorId="0" shapeId="0" xr:uid="{5766FD8E-DAB4-4969-BC1F-6A1214F2B0F9}">
      <text>
        <r>
          <rPr>
            <sz val="11"/>
            <color theme="1"/>
            <rFont val="Calibri"/>
            <family val="2"/>
            <scheme val="minor"/>
          </rPr>
          <t>Petr Čala:
Data type = cross-section -&gt; snapshot of the population in a given year</t>
        </r>
      </text>
    </comment>
    <comment ref="AI1" authorId="0" shapeId="0" xr:uid="{CF84ED43-7D28-44D4-AA42-5F6B1750ABB1}">
      <text>
        <r>
          <rPr>
            <sz val="11"/>
            <color theme="1"/>
            <rFont val="Calibri"/>
            <family val="2"/>
            <scheme val="minor"/>
          </rPr>
          <t>Petr Čala:
Data type = panel -&gt; various countries, groups observed over their life</t>
        </r>
      </text>
    </comment>
    <comment ref="AJ1" authorId="0" shapeId="0" xr:uid="{9AE4FED6-747A-435A-8BE7-54330A398A42}">
      <text>
        <r>
          <rPr>
            <sz val="11"/>
            <color theme="1"/>
            <rFont val="Calibri"/>
            <family val="2"/>
            <scheme val="minor"/>
          </rPr>
          <t>Petr Čala:
Average original year, DELETE LATER</t>
        </r>
      </text>
    </comment>
    <comment ref="AK1" authorId="0" shapeId="0" xr:uid="{757B90D6-A5B1-4D48-A009-D859672D8DB6}">
      <text>
        <r>
          <rPr>
            <sz val="11"/>
            <color theme="1"/>
            <rFont val="Calibri"/>
            <family val="2"/>
            <scheme val="minor"/>
          </rPr>
          <t>Petr Čala:
Percentage of subjects with no education - country aggregated</t>
        </r>
      </text>
    </comment>
    <comment ref="AL1" authorId="0" shapeId="0" xr:uid="{7A0D2528-B8A3-4791-8407-731E316B7349}">
      <text>
        <r>
          <rPr>
            <sz val="11"/>
            <color theme="1"/>
            <rFont val="Calibri"/>
            <family val="2"/>
            <scheme val="minor"/>
          </rPr>
          <t>Petr Čala:
Percentage of subjects with primary education - country aggregated</t>
        </r>
      </text>
    </comment>
    <comment ref="AM1" authorId="0" shapeId="0" xr:uid="{1041FE08-F0A4-4237-8508-3B628C3C3EE0}">
      <text>
        <r>
          <rPr>
            <sz val="11"/>
            <color theme="1"/>
            <rFont val="Calibri"/>
            <family val="2"/>
            <scheme val="minor"/>
          </rPr>
          <t>Petr Čala:
Percentage of subjects with secondary education</t>
        </r>
      </text>
    </comment>
    <comment ref="AN1" authorId="0" shapeId="0" xr:uid="{652B3514-09F5-4789-98F9-F090608054D1}">
      <text>
        <r>
          <rPr>
            <sz val="11"/>
            <color theme="1"/>
            <rFont val="Calibri"/>
            <family val="2"/>
            <scheme val="minor"/>
          </rPr>
          <t>Petr Čala:
Percentage of subjects with higher education</t>
        </r>
      </text>
    </comment>
    <comment ref="AO1" authorId="0" shapeId="0" xr:uid="{EB202538-2133-4637-BEF4-B5EBC97D8782}">
      <text>
        <r>
          <rPr>
            <sz val="11"/>
            <color theme="1"/>
            <rFont val="Calibri"/>
            <family val="2"/>
            <scheme val="minor"/>
          </rPr>
          <t>Petr Čala:
Percentage of workers from sample, that are wage earners</t>
        </r>
      </text>
    </comment>
    <comment ref="AP1" authorId="0" shapeId="0" xr:uid="{DB720361-18E3-45BE-B6E2-29E1BD2107E1}">
      <text>
        <r>
          <rPr>
            <sz val="11"/>
            <color theme="1"/>
            <rFont val="Calibri"/>
            <family val="2"/>
            <scheme val="minor"/>
          </rPr>
          <t>Petr Čala:
Percentage of workers from sample, that are self employed</t>
        </r>
      </text>
    </comment>
    <comment ref="AS1" authorId="0" shapeId="0" xr:uid="{F2798ACF-2F34-4650-8A67-E1AD0DC387AB}">
      <text>
        <r>
          <rPr>
            <sz val="11"/>
            <color theme="1"/>
            <rFont val="Calibri"/>
            <family val="2"/>
            <scheme val="minor"/>
          </rPr>
          <t>Petr Čala:
Percentage of workers from sample, that work in the private sector</t>
        </r>
      </text>
    </comment>
    <comment ref="AT1" authorId="0" shapeId="0" xr:uid="{5B765E45-C9C6-4ADD-9B38-7F21614478CF}">
      <text>
        <r>
          <rPr>
            <sz val="11"/>
            <color theme="1"/>
            <rFont val="Calibri"/>
            <family val="2"/>
            <scheme val="minor"/>
          </rPr>
          <t>Petr Čala:
Percentage of workers from sample, that work in the public sector</t>
        </r>
      </text>
    </comment>
    <comment ref="AU1" authorId="0" shapeId="0" xr:uid="{09B61B49-5E2F-43AC-B226-515120CE240F}">
      <text>
        <r>
          <rPr>
            <sz val="11"/>
            <color theme="1"/>
            <rFont val="Calibri"/>
            <family val="2"/>
            <scheme val="minor"/>
          </rPr>
          <t>Petr Čala:
Caucasion (european ancestry) ethnicity</t>
        </r>
      </text>
    </comment>
    <comment ref="AV1" authorId="0" shapeId="0" xr:uid="{B748FF78-FADA-4836-A574-0214858B6F15}">
      <text>
        <r>
          <rPr>
            <sz val="11"/>
            <color theme="1"/>
            <rFont val="Calibri"/>
            <family val="2"/>
            <scheme val="minor"/>
          </rPr>
          <t>Petr Čala:
Other ethnicity</t>
        </r>
      </text>
    </comment>
    <comment ref="AW1" authorId="0" shapeId="0" xr:uid="{DADF15A8-7015-490F-88FB-2E222E4C0B0E}">
      <text>
        <r>
          <rPr>
            <sz val="11"/>
            <color theme="1"/>
            <rFont val="Calibri"/>
            <family val="2"/>
            <scheme val="minor"/>
          </rPr>
          <t>Petr Čala:
Rural sector</t>
        </r>
      </text>
    </comment>
    <comment ref="AX1" authorId="0" shapeId="0" xr:uid="{E5C7C8B7-719A-48B3-9945-0F02FEFF7800}">
      <text>
        <r>
          <rPr>
            <sz val="11"/>
            <color theme="1"/>
            <rFont val="Calibri"/>
            <family val="2"/>
            <scheme val="minor"/>
          </rPr>
          <t>Petr Čala:
Urban sector</t>
        </r>
      </text>
    </comment>
    <comment ref="AZ1" authorId="0" shapeId="0" xr:uid="{E95921BD-7B97-4024-BEF4-034457A67E2C}">
      <text>
        <r>
          <rPr>
            <sz val="11"/>
            <color theme="1"/>
            <rFont val="Calibri"/>
            <family val="2"/>
            <scheme val="minor"/>
          </rPr>
          <t>Petr Čala:
Region - possibly dummify this</t>
        </r>
      </text>
    </comment>
    <comment ref="BJ1" authorId="0" shapeId="0" xr:uid="{892632E9-2D81-4DD8-A16D-8202BC27E456}">
      <text>
        <r>
          <rPr>
            <sz val="11"/>
            <color theme="1"/>
            <rFont val="Calibri"/>
            <family val="2"/>
            <scheme val="minor"/>
          </rPr>
          <t>Petr Čala:
Logarithm of median monthly expenditure in that country around year 2000</t>
        </r>
      </text>
    </comment>
    <comment ref="BK1" authorId="0" shapeId="0" xr:uid="{EE1BBC48-0231-4F31-9653-A0B2A4C750A8}">
      <text>
        <r>
          <rPr>
            <sz val="11"/>
            <color theme="1"/>
            <rFont val="Calibri"/>
            <family val="2"/>
            <scheme val="minor"/>
          </rPr>
          <t>Petr Čala:
Logarithm of the minimal monthly wage in that country around year 2000</t>
        </r>
      </text>
    </comment>
    <comment ref="BL1" authorId="0" shapeId="0" xr:uid="{E8BBFF2A-46A7-4F4E-8433-EAA8197B5F90}">
      <text>
        <r>
          <rPr>
            <sz val="11"/>
            <color theme="1"/>
            <rFont val="Calibri"/>
            <family val="2"/>
            <scheme val="minor"/>
          </rPr>
          <t>Petr Čala:
Mean age of subjects</t>
        </r>
      </text>
    </comment>
    <comment ref="BN1" authorId="0" shapeId="0" xr:uid="{8436F1A5-24D6-4159-8A37-6BB0BC721016}">
      <text>
        <r>
          <rPr>
            <sz val="11"/>
            <color theme="1"/>
            <rFont val="Calibri"/>
            <family val="2"/>
            <scheme val="minor"/>
          </rPr>
          <t>Petr Čala:
Double hurdle model</t>
        </r>
      </text>
    </comment>
    <comment ref="BO1" authorId="0" shapeId="0" xr:uid="{F1C261D2-61EC-4E89-8B3E-E107E6F832E5}">
      <text>
        <r>
          <rPr>
            <sz val="11"/>
            <color theme="1"/>
            <rFont val="Calibri"/>
            <family val="2"/>
            <scheme val="minor"/>
          </rPr>
          <t xml:space="preserve">Petr Čala:
Cohort years to average out the individual effect (ability)
If not enough obs, merge with FE
</t>
        </r>
      </text>
    </comment>
    <comment ref="BP1" authorId="0" shapeId="0" xr:uid="{4D1F4893-FCCA-41E1-B554-57FB9D839DA0}">
      <text>
        <r>
          <rPr>
            <sz val="11"/>
            <color theme="1"/>
            <rFont val="Calibri"/>
            <family val="2"/>
            <scheme val="minor"/>
          </rPr>
          <t xml:space="preserve">Petr Čala:
Fixed or random effects
</t>
        </r>
      </text>
    </comment>
    <comment ref="BR1" authorId="0" shapeId="0" xr:uid="{2873456B-53C7-4FE9-9C1C-6C50DB6F9503}">
      <text>
        <r>
          <rPr>
            <sz val="11"/>
            <color theme="1"/>
            <rFont val="Calibri"/>
            <family val="2"/>
            <scheme val="minor"/>
          </rPr>
          <t>Petr Čala:
Heckman regression model</t>
        </r>
      </text>
    </comment>
    <comment ref="BU1" authorId="0" shapeId="0" xr:uid="{F3674EBD-CDB6-4D20-B0C5-91E7D043CA75}">
      <text>
        <r>
          <rPr>
            <sz val="11"/>
            <color theme="1"/>
            <rFont val="Calibri"/>
            <family val="2"/>
            <scheme val="minor"/>
          </rPr>
          <t>Petr Čala:
Ability is measured directly by IQ or other measure</t>
        </r>
      </text>
    </comment>
    <comment ref="BV1" authorId="0" shapeId="0" xr:uid="{AC3DF8E6-130F-43EC-BFEF-70346EB872CB}">
      <text>
        <r>
          <rPr>
            <sz val="11"/>
            <color theme="1"/>
            <rFont val="Calibri"/>
            <family val="2"/>
            <scheme val="minor"/>
          </rPr>
          <t>Petr Čala:
Innate ability is not measured in the equation, but a proxy is used to control for ability or ability bias</t>
        </r>
      </text>
    </comment>
    <comment ref="BW1" authorId="0" shapeId="0" xr:uid="{FF322890-86F2-45B1-B1E6-0E10EBAA2D33}">
      <text>
        <r>
          <rPr>
            <sz val="11"/>
            <color theme="1"/>
            <rFont val="Calibri"/>
            <family val="2"/>
            <scheme val="minor"/>
          </rPr>
          <t>Petr Čala:
Ability or ability bias is not controlled for</t>
        </r>
      </text>
    </comment>
    <comment ref="BX1" authorId="0" shapeId="0" xr:uid="{D675500A-762A-4023-BBF7-300007C4DADE}">
      <text>
        <r>
          <rPr>
            <sz val="11"/>
            <color theme="1"/>
            <rFont val="Calibri"/>
            <family val="2"/>
            <scheme val="minor"/>
          </rPr>
          <t>Petr Čala:
ability bias is not mentioned anywhere in the study</t>
        </r>
      </text>
    </comment>
    <comment ref="BY1" authorId="0" shapeId="0" xr:uid="{75088F19-8869-45FB-9F4C-4B12E59509F9}">
      <text>
        <r>
          <rPr>
            <sz val="11"/>
            <color theme="1"/>
            <rFont val="Calibri"/>
            <family val="2"/>
            <scheme val="minor"/>
          </rPr>
          <t>Petr Čala:
The study uses parents' education as an instrument for the estimate</t>
        </r>
      </text>
    </comment>
    <comment ref="BZ1" authorId="0" shapeId="0" xr:uid="{62A51B14-4DD8-4E06-ABF1-F7FF88BA5675}">
      <text>
        <r>
          <rPr>
            <sz val="11"/>
            <color theme="1"/>
            <rFont val="Calibri"/>
            <family val="2"/>
            <scheme val="minor"/>
          </rPr>
          <t>Petr Čala:
Distance to school or school per area</t>
        </r>
      </text>
    </comment>
    <comment ref="CA1" authorId="0" shapeId="0" xr:uid="{B2C0491B-2BA6-47F1-A925-BF9B20FA7FF4}">
      <text>
        <r>
          <rPr>
            <sz val="11"/>
            <color theme="1"/>
            <rFont val="Calibri"/>
            <family val="2"/>
            <scheme val="minor"/>
          </rPr>
          <t>Petr Čala:
The instrument is a spouse education</t>
        </r>
      </text>
    </comment>
    <comment ref="CB1" authorId="0" shapeId="0" xr:uid="{D91C7124-A0B5-40D0-9319-7210E5AD1AB0}">
      <text>
        <r>
          <rPr>
            <sz val="11"/>
            <color theme="1"/>
            <rFont val="Calibri"/>
            <family val="2"/>
            <scheme val="minor"/>
          </rPr>
          <t>Petr Čala:
The instrument is a marital status, i.e. whether the individual is married (dummy)</t>
        </r>
      </text>
    </comment>
    <comment ref="CC1" authorId="0" shapeId="0" xr:uid="{8CC85CCF-1C96-4B8C-833E-478BC81B9FE9}">
      <text>
        <r>
          <rPr>
            <sz val="11"/>
            <color theme="1"/>
            <rFont val="Calibri"/>
            <family val="2"/>
            <scheme val="minor"/>
          </rPr>
          <t>Petr Čala:
The study uses another instrument</t>
        </r>
      </text>
    </comment>
    <comment ref="CD1" authorId="0" shapeId="0" xr:uid="{2E0786D9-C63A-4300-A19C-8F331BF74D9E}">
      <text>
        <r>
          <rPr>
            <sz val="11"/>
            <color theme="1"/>
            <rFont val="Calibri"/>
            <family val="2"/>
            <scheme val="minor"/>
          </rPr>
          <t>Petr Čala:
Age is controlled for in the Mincer equation</t>
        </r>
      </text>
    </comment>
    <comment ref="CE1" authorId="0" shapeId="0" xr:uid="{CC125D5B-427B-4867-B8DC-52045E602B40}">
      <text>
        <r>
          <rPr>
            <sz val="11"/>
            <color theme="1"/>
            <rFont val="Calibri"/>
            <family val="2"/>
            <scheme val="minor"/>
          </rPr>
          <t>Petr Čala:
Squared age is controlled for in the Mincer equation</t>
        </r>
      </text>
    </comment>
    <comment ref="CF1" authorId="0" shapeId="0" xr:uid="{5E3BC883-2BB6-43C0-9064-434A390F0E5E}">
      <text>
        <r>
          <rPr>
            <sz val="11"/>
            <color theme="1"/>
            <rFont val="Calibri"/>
            <family val="2"/>
            <scheme val="minor"/>
          </rPr>
          <t>Petr Čala:
Experience control in the Mincer equation</t>
        </r>
      </text>
    </comment>
    <comment ref="CG1" authorId="0" shapeId="0" xr:uid="{8CA2E813-37AB-47D2-8CD4-0AF045ABD746}">
      <text>
        <r>
          <rPr>
            <sz val="11"/>
            <color theme="1"/>
            <rFont val="Calibri"/>
            <family val="2"/>
            <scheme val="minor"/>
          </rPr>
          <t>Petr Čala:
Experience squared control</t>
        </r>
      </text>
    </comment>
    <comment ref="CH1" authorId="0" shapeId="0" xr:uid="{B236E036-59FB-4037-B676-DF94F7A5B8AD}">
      <text>
        <r>
          <rPr>
            <sz val="11"/>
            <color theme="1"/>
            <rFont val="Calibri"/>
            <family val="2"/>
            <scheme val="minor"/>
          </rPr>
          <t>Petr Čala:
Ethnicity control in the Mincer equation</t>
        </r>
      </text>
    </comment>
    <comment ref="CI1" authorId="0" shapeId="0" xr:uid="{A3C6076F-DF13-47E0-AE9A-69C141A81526}">
      <text>
        <r>
          <rPr>
            <sz val="11"/>
            <color theme="1"/>
            <rFont val="Calibri"/>
            <family val="2"/>
            <scheme val="minor"/>
          </rPr>
          <t>Petr Čala:
Health control in the Mincer equation</t>
        </r>
      </text>
    </comment>
    <comment ref="CJ1" authorId="0" shapeId="0" xr:uid="{351D0039-8DDD-4203-B335-7B100A3ED239}">
      <text>
        <r>
          <rPr>
            <sz val="11"/>
            <color theme="1"/>
            <rFont val="Calibri"/>
            <family val="2"/>
            <scheme val="minor"/>
          </rPr>
          <t>Petr Čala:
Gender control in the Mincer equation</t>
        </r>
      </text>
    </comment>
    <comment ref="CK1" authorId="0" shapeId="0" xr:uid="{561062A3-6C64-44DA-95EB-E437D3FF72AD}">
      <text>
        <r>
          <rPr>
            <sz val="11"/>
            <color theme="1"/>
            <rFont val="Calibri"/>
            <family val="2"/>
            <scheme val="minor"/>
          </rPr>
          <t>Petr Čala:
Occupation control in the Mincer equation</t>
        </r>
      </text>
    </comment>
    <comment ref="CL1" authorId="0" shapeId="0" xr:uid="{0D67725E-0B8E-47DA-A664-80E011F58266}">
      <text>
        <r>
          <rPr>
            <sz val="11"/>
            <color theme="1"/>
            <rFont val="Calibri"/>
            <family val="2"/>
            <scheme val="minor"/>
          </rPr>
          <t>Petr Čala:
Firm characteristics control in the Mincer equation</t>
        </r>
      </text>
    </comment>
    <comment ref="CM1" authorId="0" shapeId="0" xr:uid="{4FB3BB9E-F323-4D6D-9092-0D4596039CB8}">
      <text>
        <r>
          <rPr>
            <sz val="11"/>
            <color theme="1"/>
            <rFont val="Calibri"/>
            <family val="2"/>
            <scheme val="minor"/>
          </rPr>
          <t xml:space="preserve">Petr Čala:
Urban/rural control
</t>
        </r>
      </text>
    </comment>
    <comment ref="CN1" authorId="0" shapeId="0" xr:uid="{FF192406-B4C6-4C14-81B8-B970B1E66A5F}">
      <text>
        <r>
          <rPr>
            <sz val="11"/>
            <color theme="1"/>
            <rFont val="Calibri"/>
            <family val="2"/>
            <scheme val="minor"/>
          </rPr>
          <t>Petr Čala:
Macroeconomic variables control in the Mincer equation, such as sector of activity</t>
        </r>
      </text>
    </comment>
    <comment ref="CO1" authorId="0" shapeId="0" xr:uid="{267B6866-064D-466D-906D-902BECA82A18}">
      <text>
        <r>
          <rPr>
            <sz val="11"/>
            <color theme="1"/>
            <rFont val="Calibri"/>
            <family val="2"/>
            <scheme val="minor"/>
          </rPr>
          <t>Petr Čala:
Impact factor, via tools</t>
        </r>
      </text>
    </comment>
    <comment ref="CP1" authorId="0" shapeId="0" xr:uid="{F2E249D1-077F-46A2-9610-9A8109020D8D}">
      <text>
        <r>
          <rPr>
            <sz val="11"/>
            <color theme="1"/>
            <rFont val="Calibri"/>
            <family val="2"/>
            <scheme val="minor"/>
          </rPr>
          <t>Petr Čala:
Log number of citations in google scholar</t>
        </r>
      </text>
    </comment>
    <comment ref="CQ1" authorId="0" shapeId="0" xr:uid="{E14AE675-7525-4972-AFCD-C0AFAB2A9A44}">
      <text>
        <r>
          <rPr>
            <sz val="11"/>
            <color theme="1"/>
            <rFont val="Calibri"/>
            <family val="2"/>
            <scheme val="minor"/>
          </rPr>
          <t>Petr Čala:
1 if published in journal, 0 if working/discussion paper</t>
        </r>
      </text>
    </comment>
    <comment ref="CS1" authorId="0" shapeId="0" xr:uid="{38B9F25E-E351-4E25-98FA-48C1952E1276}">
      <text>
        <r>
          <rPr>
            <sz val="11"/>
            <color theme="1"/>
            <rFont val="Calibri"/>
            <family val="2"/>
            <scheme val="minor"/>
          </rPr>
          <t>Petr Čala:
The year the study was published minus the minimum publication year of the sample</t>
        </r>
      </text>
    </comment>
    <comment ref="CT1" authorId="0" shapeId="0" xr:uid="{A4694949-925B-494A-AB27-33CA6E473BFF}">
      <text>
        <r>
          <rPr>
            <sz val="11"/>
            <color theme="1"/>
            <rFont val="Calibri"/>
            <family val="2"/>
            <scheme val="minor"/>
          </rPr>
          <t>Petr Čala:
placeholder columns, for which data will be added during code preprocessing</t>
        </r>
      </text>
    </comment>
    <comment ref="D2" authorId="0" shapeId="0" xr:uid="{0F05CB04-F2A9-4DDE-B3E6-B8B488FBCF11}">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95EA435D-B741-4890-BC1F-675B0BA5B4AA}">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991DCEEF-DBD1-4148-8A3F-EEE40BDE2654}">
      <text>
        <r>
          <rPr>
            <sz val="11"/>
            <color theme="1"/>
            <rFont val="Calibri"/>
            <family val="2"/>
            <scheme val="minor"/>
          </rPr>
          <t>Petr Čala:
Base set listed, then dummies, and interaction terms</t>
        </r>
      </text>
    </comment>
    <comment ref="D137" authorId="0" shapeId="0" xr:uid="{0674BD73-2B4E-4A87-B88F-D0A86141D548}">
      <text>
        <r>
          <rPr>
            <sz val="11"/>
            <color theme="1"/>
            <rFont val="Calibri"/>
            <family val="2"/>
            <scheme val="minor"/>
          </rPr>
          <t>Petr Čala:
Calculated as
(exp(prim_ols)-1)/years prim</t>
        </r>
      </text>
    </comment>
    <comment ref="D138" authorId="0" shapeId="0" xr:uid="{5B7FD1D5-32C6-4C20-8CF2-0EA799B09A7B}">
      <text>
        <r>
          <rPr>
            <sz val="11"/>
            <color theme="1"/>
            <rFont val="Calibri"/>
            <family val="2"/>
            <scheme val="minor"/>
          </rPr>
          <t>Petr Čala:
Calculated as
(exp(sec_ols) - exp(prim_ols))/(years_sec - years_prim)</t>
        </r>
      </text>
    </comment>
    <comment ref="F138" authorId="0" shapeId="0" xr:uid="{2173C37E-7AAC-468F-8E97-BB5179270316}">
      <text>
        <r>
          <rPr>
            <sz val="11"/>
            <color theme="1"/>
            <rFont val="Calibri"/>
            <family val="2"/>
            <scheme val="minor"/>
          </rPr>
          <t>Petr Čala:
SQRT(t_sec^2+t_prim^2)</t>
        </r>
      </text>
    </comment>
    <comment ref="AL175" authorId="0" shapeId="0" xr:uid="{53E3A9B1-3F06-44E4-9B39-A83B221515AF}">
      <text>
        <r>
          <rPr>
            <sz val="11"/>
            <color theme="1"/>
            <rFont val="Calibri"/>
            <family val="2"/>
            <scheme val="minor"/>
          </rPr>
          <t>Petr Čala:
Estimate</t>
        </r>
      </text>
    </comment>
    <comment ref="AL191" authorId="0" shapeId="0" xr:uid="{38C618A2-4679-4A78-9D2A-0B9C3B9A6A33}">
      <text>
        <r>
          <rPr>
            <sz val="11"/>
            <color theme="1"/>
            <rFont val="Calibri"/>
            <family val="2"/>
            <scheme val="minor"/>
          </rPr>
          <t>Petr Čala:
Estimate</t>
        </r>
      </text>
    </comment>
    <comment ref="AL195" authorId="0" shapeId="0" xr:uid="{ECAB8FEA-E20A-4D3F-99A1-FD180E78121C}">
      <text>
        <r>
          <rPr>
            <sz val="11"/>
            <color theme="1"/>
            <rFont val="Calibri"/>
            <family val="2"/>
            <scheme val="minor"/>
          </rPr>
          <t>Petr Čala:
Estimate</t>
        </r>
      </text>
    </comment>
    <comment ref="AL311" authorId="0" shapeId="0" xr:uid="{013849C4-0CD9-4EB6-B439-22DC67E52E15}">
      <text>
        <r>
          <rPr>
            <sz val="11"/>
            <color theme="1"/>
            <rFont val="Calibri"/>
            <family val="2"/>
            <scheme val="minor"/>
          </rPr>
          <t>Petr Čala:
Roughly estimated - only clue is that 56 percent have education primary or less</t>
        </r>
      </text>
    </comment>
    <comment ref="X768" authorId="0" shapeId="0" xr:uid="{4BC743FF-45AA-4898-AA4B-19CD99EB1837}">
      <text>
        <r>
          <rPr>
            <sz val="11"/>
            <color theme="1"/>
            <rFont val="Calibri"/>
            <family val="2"/>
            <scheme val="minor"/>
          </rPr>
          <t>Petr Čala:
Apprenticeship study</t>
        </r>
      </text>
    </comment>
    <comment ref="X1180" authorId="0" shapeId="0" xr:uid="{A3219267-90C4-4C77-BF51-40B9D9A50E31}">
      <text>
        <r>
          <rPr>
            <sz val="11"/>
            <color theme="1"/>
            <rFont val="Calibri"/>
            <family val="2"/>
            <scheme val="minor"/>
          </rPr>
          <t>Petr Čala:
Other article by the same author, where these statistics are reported for both surveys</t>
        </r>
      </text>
    </comment>
    <comment ref="S1201" authorId="0" shapeId="0" xr:uid="{26C9A9D1-0E9E-45A7-8320-131D08DD2A24}">
      <text>
        <r>
          <rPr>
            <sz val="11"/>
            <color theme="1"/>
            <rFont val="Calibri"/>
            <family val="2"/>
            <scheme val="minor"/>
          </rPr>
          <t>Petr Čala:
The only information point about the sample size</t>
        </r>
      </text>
    </comment>
    <comment ref="S1287" authorId="0" shapeId="0" xr:uid="{0C0546B6-A50B-4FC1-AB7A-98D0DCC088B9}">
      <text>
        <r>
          <rPr>
            <sz val="11"/>
            <color theme="1"/>
            <rFont val="Calibri"/>
            <family val="2"/>
            <scheme val="minor"/>
          </rPr>
          <t>Petr Čala:
Pool both samples together - in the regressions, these two are indistinguishable</t>
        </r>
      </text>
    </comment>
    <comment ref="S1524" authorId="0" shapeId="0" xr:uid="{5EBA1762-2A01-427C-9713-F1D5819EDCF7}">
      <text>
        <r>
          <rPr>
            <sz val="11"/>
            <color theme="1"/>
            <rFont val="Calibri"/>
            <family val="2"/>
            <scheme val="minor"/>
          </rPr>
          <t>Petr Čala:
Estimated as the author suggested portion of the decennial census for each decade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99"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<sst xmlns="http://schemas.openxmlformats.org/spreadsheetml/2006/main" count="18042" uniqueCount="4290">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</sst>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509">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1851"/>
  <sheetViews>
    <sheetView tabSelected="1" zoomScaleNormal="100" workbookViewId="0">
      <pane xSplit="4" ySplit="1" topLeftCell="E1597" activePane="bottomRight" state="frozen"/>
      <selection activeCell="D526" sqref="D526"/>
      <selection pane="topRight" activeCell="D526" sqref="D526"/>
      <selection pane="bottomLeft" activeCell="D526" sqref="D526"/>
      <selection pane="bottomRight" activeCell="L1609" sqref="L1609"/>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hidden="1" customWidth="1"/>
    <col min="10" max="11" width="8.7109375" style="9" hidden="1"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8" width="8.7109375" hidden="1" customWidth="1"/>
    <col min="49" max="49" width="8.7109375" customWidth="1"/>
    <col min="50" max="51" width="8.7109375" style="17" customWidth="1"/>
    <col min="52" max="63" width="8.7109375" hidden="1" customWidth="1"/>
    <col min="64" max="64" width="8.7109375" style="24" customWidth="1"/>
    <col min="65" max="71" width="8.7109375" customWidth="1"/>
    <col min="72" max="72" width="8.7109375" style="17" customWidth="1"/>
    <col min="73" max="73" width="8.5703125" customWidth="1"/>
    <col min="74" max="75" width="8.7109375" customWidth="1"/>
    <col min="76" max="76" width="8.7109375" style="17" customWidth="1"/>
    <col min="77" max="80" width="8.7109375" customWidth="1"/>
    <col min="81" max="81" width="8.7109375" style="17" customWidth="1"/>
    <col min="82" max="92" width="8.7109375" customWidth="1"/>
    <col min="93" max="97" width="8.7109375" hidden="1" customWidth="1"/>
    <col min="98" max="98" width="9.140625" style="33" hidden="1" customWidth="1"/>
    <col min="99" max="102" width="9.140625" hidden="1" customWidth="1"/>
  </cols>
  <sheetData>
    <row r="1" spans="1:103"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67</v>
      </c>
      <c r="BM1" s="4" t="s">
        <v>68</v>
      </c>
      <c r="BN1" s="4" t="s">
        <v>231</v>
      </c>
      <c r="BO1" s="4" t="s">
        <v>262</v>
      </c>
      <c r="BP1" s="4" t="s">
        <v>151</v>
      </c>
      <c r="BQ1" s="4" t="s">
        <v>123</v>
      </c>
      <c r="BR1" s="4" t="s">
        <v>133</v>
      </c>
      <c r="BS1" s="4" t="s">
        <v>132</v>
      </c>
      <c r="BT1" s="18" t="s">
        <v>69</v>
      </c>
      <c r="BU1" s="48" t="s">
        <v>70</v>
      </c>
      <c r="BV1" s="48" t="s">
        <v>71</v>
      </c>
      <c r="BW1" s="48" t="s">
        <v>117</v>
      </c>
      <c r="BX1" s="49" t="s">
        <v>118</v>
      </c>
      <c r="BY1" s="4" t="s">
        <v>126</v>
      </c>
      <c r="BZ1" s="4" t="s">
        <v>136</v>
      </c>
      <c r="CA1" s="4" t="s">
        <v>152</v>
      </c>
      <c r="CB1" s="4" t="s">
        <v>479</v>
      </c>
      <c r="CC1" s="18" t="s">
        <v>127</v>
      </c>
      <c r="CD1" s="4" t="s">
        <v>72</v>
      </c>
      <c r="CE1" s="4" t="s">
        <v>73</v>
      </c>
      <c r="CF1" s="4" t="s">
        <v>74</v>
      </c>
      <c r="CG1" s="4" t="s">
        <v>102</v>
      </c>
      <c r="CH1" s="4" t="s">
        <v>75</v>
      </c>
      <c r="CI1" s="4" t="s">
        <v>76</v>
      </c>
      <c r="CJ1" s="4" t="s">
        <v>77</v>
      </c>
      <c r="CK1" s="4" t="s">
        <v>78</v>
      </c>
      <c r="CL1" s="4" t="s">
        <v>80</v>
      </c>
      <c r="CM1" s="4" t="s">
        <v>134</v>
      </c>
      <c r="CN1" s="18" t="s">
        <v>79</v>
      </c>
      <c r="CO1" s="43" t="s">
        <v>81</v>
      </c>
      <c r="CP1" s="43" t="s">
        <v>82</v>
      </c>
      <c r="CQ1" s="43" t="s">
        <v>83</v>
      </c>
      <c r="CR1" s="43" t="s">
        <v>353</v>
      </c>
      <c r="CS1" s="43" t="s">
        <v>84</v>
      </c>
      <c r="CT1" s="123" t="s">
        <v>3888</v>
      </c>
      <c r="CU1" s="124" t="s">
        <v>3890</v>
      </c>
      <c r="CV1" s="124" t="s">
        <v>448</v>
      </c>
      <c r="CW1" s="124" t="s">
        <v>449</v>
      </c>
      <c r="CX1" s="124" t="s">
        <v>450</v>
      </c>
      <c r="CY1" s="124" t="s">
        <v>85</v>
      </c>
    </row>
    <row r="2" spans="1:103"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22164</v>
      </c>
      <c r="BL2" s="24">
        <v>44.5</v>
      </c>
      <c r="BM2">
        <v>1</v>
      </c>
      <c r="BN2">
        <v>0</v>
      </c>
      <c r="BO2">
        <v>0</v>
      </c>
      <c r="BP2">
        <v>0</v>
      </c>
      <c r="BQ2">
        <v>0</v>
      </c>
      <c r="BR2">
        <v>0</v>
      </c>
      <c r="BS2">
        <v>0</v>
      </c>
      <c r="BT2" s="17">
        <v>0</v>
      </c>
      <c r="BU2">
        <v>0</v>
      </c>
      <c r="BV2">
        <v>1</v>
      </c>
      <c r="BW2">
        <v>0</v>
      </c>
      <c r="BX2" s="17">
        <v>0</v>
      </c>
      <c r="BY2">
        <v>0</v>
      </c>
      <c r="BZ2">
        <v>0</v>
      </c>
      <c r="CA2">
        <v>0</v>
      </c>
      <c r="CB2">
        <v>0</v>
      </c>
      <c r="CC2" s="17">
        <v>0</v>
      </c>
      <c r="CD2">
        <v>0</v>
      </c>
      <c r="CE2">
        <v>0</v>
      </c>
      <c r="CF2">
        <v>1</v>
      </c>
      <c r="CG2">
        <v>0</v>
      </c>
      <c r="CH2">
        <v>0</v>
      </c>
      <c r="CI2">
        <v>0</v>
      </c>
      <c r="CJ2">
        <v>1</v>
      </c>
      <c r="CK2">
        <v>0</v>
      </c>
      <c r="CL2">
        <v>0</v>
      </c>
      <c r="CM2">
        <v>0</v>
      </c>
      <c r="CN2" s="17">
        <v>0</v>
      </c>
      <c r="CO2">
        <v>0.186</v>
      </c>
      <c r="CP2">
        <v>134</v>
      </c>
      <c r="CQ2">
        <v>1</v>
      </c>
      <c r="CR2">
        <v>0</v>
      </c>
      <c r="CS2">
        <v>17</v>
      </c>
      <c r="CY2" s="33" t="s">
        <v>85</v>
      </c>
    </row>
    <row r="3" spans="1:103"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22164</v>
      </c>
      <c r="BL3" s="24">
        <v>44.5</v>
      </c>
      <c r="BM3">
        <v>1</v>
      </c>
      <c r="BN3">
        <v>0</v>
      </c>
      <c r="BO3">
        <v>0</v>
      </c>
      <c r="BP3">
        <v>0</v>
      </c>
      <c r="BQ3">
        <v>0</v>
      </c>
      <c r="BR3">
        <v>0</v>
      </c>
      <c r="BS3">
        <v>0</v>
      </c>
      <c r="BT3" s="17">
        <v>0</v>
      </c>
      <c r="BU3">
        <v>0</v>
      </c>
      <c r="BV3">
        <v>1</v>
      </c>
      <c r="BW3">
        <v>0</v>
      </c>
      <c r="BX3" s="17">
        <v>0</v>
      </c>
      <c r="BY3">
        <v>0</v>
      </c>
      <c r="BZ3">
        <v>0</v>
      </c>
      <c r="CA3">
        <v>0</v>
      </c>
      <c r="CB3">
        <v>0</v>
      </c>
      <c r="CC3" s="17">
        <v>0</v>
      </c>
      <c r="CD3">
        <v>0</v>
      </c>
      <c r="CE3">
        <v>0</v>
      </c>
      <c r="CF3">
        <v>1</v>
      </c>
      <c r="CG3">
        <v>0</v>
      </c>
      <c r="CH3">
        <v>0</v>
      </c>
      <c r="CI3">
        <v>0</v>
      </c>
      <c r="CJ3">
        <v>1</v>
      </c>
      <c r="CK3">
        <v>0</v>
      </c>
      <c r="CL3">
        <v>0</v>
      </c>
      <c r="CM3">
        <v>0</v>
      </c>
      <c r="CN3" s="17">
        <v>0</v>
      </c>
      <c r="CO3">
        <v>0.186</v>
      </c>
      <c r="CP3">
        <v>134</v>
      </c>
      <c r="CQ3">
        <v>1</v>
      </c>
      <c r="CR3">
        <v>0</v>
      </c>
      <c r="CS3">
        <v>17</v>
      </c>
      <c r="CY3" s="33" t="s">
        <v>85</v>
      </c>
    </row>
    <row r="4" spans="1:103"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22164</v>
      </c>
      <c r="BL4" s="24">
        <v>44.5</v>
      </c>
      <c r="BM4">
        <v>1</v>
      </c>
      <c r="BN4">
        <v>0</v>
      </c>
      <c r="BO4">
        <v>0</v>
      </c>
      <c r="BP4">
        <v>0</v>
      </c>
      <c r="BQ4">
        <v>0</v>
      </c>
      <c r="BR4">
        <v>0</v>
      </c>
      <c r="BS4">
        <v>0</v>
      </c>
      <c r="BT4" s="17">
        <v>0</v>
      </c>
      <c r="BU4">
        <v>0</v>
      </c>
      <c r="BV4">
        <v>1</v>
      </c>
      <c r="BW4">
        <v>0</v>
      </c>
      <c r="BX4" s="17">
        <v>0</v>
      </c>
      <c r="BY4">
        <v>0</v>
      </c>
      <c r="BZ4">
        <v>0</v>
      </c>
      <c r="CA4">
        <v>0</v>
      </c>
      <c r="CB4">
        <v>0</v>
      </c>
      <c r="CC4" s="17">
        <v>0</v>
      </c>
      <c r="CD4">
        <v>0</v>
      </c>
      <c r="CE4">
        <v>0</v>
      </c>
      <c r="CF4">
        <v>1</v>
      </c>
      <c r="CG4">
        <v>0</v>
      </c>
      <c r="CH4">
        <v>0</v>
      </c>
      <c r="CI4">
        <v>0</v>
      </c>
      <c r="CJ4">
        <v>1</v>
      </c>
      <c r="CK4">
        <v>0</v>
      </c>
      <c r="CL4">
        <v>0</v>
      </c>
      <c r="CM4">
        <v>0</v>
      </c>
      <c r="CN4" s="17">
        <v>0</v>
      </c>
      <c r="CO4">
        <v>0.186</v>
      </c>
      <c r="CP4">
        <v>134</v>
      </c>
      <c r="CQ4">
        <v>1</v>
      </c>
      <c r="CR4">
        <v>0</v>
      </c>
      <c r="CS4">
        <v>17</v>
      </c>
      <c r="CY4" s="33" t="s">
        <v>85</v>
      </c>
    </row>
    <row r="5" spans="1:103"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BL5-W5-6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22164</v>
      </c>
      <c r="BL5" s="51">
        <v>44.5</v>
      </c>
      <c r="BM5" s="50">
        <v>1</v>
      </c>
      <c r="BN5" s="50">
        <v>0</v>
      </c>
      <c r="BO5" s="50">
        <v>0</v>
      </c>
      <c r="BP5" s="50">
        <v>0</v>
      </c>
      <c r="BQ5" s="50">
        <v>0</v>
      </c>
      <c r="BR5" s="50">
        <v>0</v>
      </c>
      <c r="BS5" s="50">
        <v>0</v>
      </c>
      <c r="BT5" s="64">
        <v>0</v>
      </c>
      <c r="BU5" s="50">
        <v>0</v>
      </c>
      <c r="BV5" s="50">
        <v>1</v>
      </c>
      <c r="BW5" s="50">
        <v>0</v>
      </c>
      <c r="BX5" s="64">
        <v>0</v>
      </c>
      <c r="BY5" s="50">
        <v>0</v>
      </c>
      <c r="BZ5" s="50">
        <v>0</v>
      </c>
      <c r="CA5" s="50">
        <v>0</v>
      </c>
      <c r="CB5" s="50">
        <v>0</v>
      </c>
      <c r="CC5" s="64">
        <v>0</v>
      </c>
      <c r="CD5" s="50">
        <v>0</v>
      </c>
      <c r="CE5" s="50">
        <v>0</v>
      </c>
      <c r="CF5" s="50">
        <v>1</v>
      </c>
      <c r="CG5" s="50">
        <v>0</v>
      </c>
      <c r="CH5" s="50">
        <v>0</v>
      </c>
      <c r="CI5" s="50">
        <v>0</v>
      </c>
      <c r="CJ5" s="50">
        <v>1</v>
      </c>
      <c r="CK5" s="50">
        <v>0</v>
      </c>
      <c r="CL5" s="50">
        <v>0</v>
      </c>
      <c r="CM5" s="50">
        <v>0</v>
      </c>
      <c r="CN5" s="64">
        <v>0</v>
      </c>
      <c r="CO5">
        <v>0.186</v>
      </c>
      <c r="CP5">
        <v>134</v>
      </c>
      <c r="CQ5">
        <v>1</v>
      </c>
      <c r="CR5">
        <v>0</v>
      </c>
      <c r="CS5">
        <v>17</v>
      </c>
      <c r="CT5" s="66"/>
      <c r="CY5" s="33" t="s">
        <v>85</v>
      </c>
    </row>
    <row r="6" spans="1:103" ht="14.45" customHeight="1" x14ac:dyDescent="0.25">
      <c r="A6">
        <v>5</v>
      </c>
      <c r="B6">
        <v>2</v>
      </c>
      <c r="C6" s="24" t="s">
        <v>122</v>
      </c>
      <c r="D6" s="12">
        <v>10.08258261360147</v>
      </c>
      <c r="E6" s="13">
        <v>1.750867639487679</v>
      </c>
      <c r="F6" s="7">
        <v>5.7586206896551726</v>
      </c>
      <c r="G6" s="7">
        <f t="shared" si="0"/>
        <v>8.3317149741137921</v>
      </c>
      <c r="H6" s="15">
        <f t="shared" si="1"/>
        <v>11.833450253089149</v>
      </c>
      <c r="I6" s="11">
        <f t="shared" si="2"/>
        <v>3.5306277345475935E-3</v>
      </c>
      <c r="J6" s="32">
        <f t="shared" si="3"/>
        <v>6.1310301977173767E-4</v>
      </c>
      <c r="K6" s="32">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11952</v>
      </c>
      <c r="BL6" s="24">
        <v>38.43</v>
      </c>
      <c r="BM6">
        <v>1</v>
      </c>
      <c r="BN6">
        <v>0</v>
      </c>
      <c r="BO6">
        <v>0</v>
      </c>
      <c r="BP6">
        <v>0</v>
      </c>
      <c r="BQ6">
        <v>0</v>
      </c>
      <c r="BR6">
        <v>0</v>
      </c>
      <c r="BS6">
        <v>0</v>
      </c>
      <c r="BT6" s="17">
        <v>0</v>
      </c>
      <c r="BU6">
        <v>0</v>
      </c>
      <c r="BV6">
        <v>0</v>
      </c>
      <c r="BW6">
        <v>1</v>
      </c>
      <c r="BX6" s="17">
        <v>0</v>
      </c>
      <c r="BY6">
        <v>0</v>
      </c>
      <c r="BZ6">
        <v>0</v>
      </c>
      <c r="CA6">
        <v>0</v>
      </c>
      <c r="CB6">
        <v>0</v>
      </c>
      <c r="CC6" s="17">
        <v>0</v>
      </c>
      <c r="CD6">
        <v>0</v>
      </c>
      <c r="CE6">
        <v>0</v>
      </c>
      <c r="CF6">
        <v>1</v>
      </c>
      <c r="CG6">
        <v>1</v>
      </c>
      <c r="CH6">
        <v>0</v>
      </c>
      <c r="CI6">
        <v>0</v>
      </c>
      <c r="CJ6">
        <v>0</v>
      </c>
      <c r="CK6">
        <v>0</v>
      </c>
      <c r="CL6">
        <v>0</v>
      </c>
      <c r="CM6">
        <v>0</v>
      </c>
      <c r="CN6" s="17">
        <v>0</v>
      </c>
      <c r="CO6">
        <v>0.03</v>
      </c>
      <c r="CP6">
        <v>16</v>
      </c>
      <c r="CQ6">
        <v>1</v>
      </c>
      <c r="CR6">
        <v>0</v>
      </c>
      <c r="CS6">
        <v>22</v>
      </c>
      <c r="CY6" s="33" t="s">
        <v>85</v>
      </c>
    </row>
    <row r="7" spans="1:103" ht="14.45" customHeight="1" x14ac:dyDescent="0.25">
      <c r="A7">
        <v>6</v>
      </c>
      <c r="B7">
        <v>2</v>
      </c>
      <c r="C7" s="24" t="s">
        <v>122</v>
      </c>
      <c r="D7" s="12">
        <v>9.4270241253097353</v>
      </c>
      <c r="E7" s="13">
        <v>0.34792180427329428</v>
      </c>
      <c r="F7" s="7">
        <v>27.095238095238091</v>
      </c>
      <c r="G7" s="7">
        <f t="shared" si="0"/>
        <v>9.0791023210364408</v>
      </c>
      <c r="H7" s="15">
        <f t="shared" si="1"/>
        <v>9.7749459295830299</v>
      </c>
      <c r="I7" s="11">
        <f t="shared" si="2"/>
        <v>1.6609984085194363E-2</v>
      </c>
      <c r="J7" s="32">
        <f t="shared" si="3"/>
        <v>6.1302225973476566E-4</v>
      </c>
      <c r="K7" s="32">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11952</v>
      </c>
      <c r="BL7" s="24">
        <v>38.43</v>
      </c>
      <c r="BM7">
        <v>1</v>
      </c>
      <c r="BN7">
        <v>0</v>
      </c>
      <c r="BO7">
        <v>0</v>
      </c>
      <c r="BP7">
        <v>0</v>
      </c>
      <c r="BQ7">
        <v>0</v>
      </c>
      <c r="BR7">
        <v>0</v>
      </c>
      <c r="BS7">
        <v>0</v>
      </c>
      <c r="BT7" s="17">
        <v>0</v>
      </c>
      <c r="BU7">
        <v>0</v>
      </c>
      <c r="BV7">
        <v>0</v>
      </c>
      <c r="BW7">
        <v>1</v>
      </c>
      <c r="BX7" s="17">
        <v>0</v>
      </c>
      <c r="BY7">
        <v>0</v>
      </c>
      <c r="BZ7">
        <v>0</v>
      </c>
      <c r="CA7">
        <v>0</v>
      </c>
      <c r="CB7">
        <v>0</v>
      </c>
      <c r="CC7" s="17">
        <v>0</v>
      </c>
      <c r="CD7">
        <v>0</v>
      </c>
      <c r="CE7">
        <v>0</v>
      </c>
      <c r="CF7">
        <v>1</v>
      </c>
      <c r="CG7">
        <v>1</v>
      </c>
      <c r="CH7">
        <v>0</v>
      </c>
      <c r="CI7">
        <v>0</v>
      </c>
      <c r="CJ7">
        <v>0</v>
      </c>
      <c r="CK7">
        <v>0</v>
      </c>
      <c r="CL7">
        <v>0</v>
      </c>
      <c r="CM7">
        <v>0</v>
      </c>
      <c r="CN7" s="17">
        <v>0</v>
      </c>
      <c r="CO7">
        <v>0.03</v>
      </c>
      <c r="CP7">
        <v>16</v>
      </c>
      <c r="CQ7">
        <v>1</v>
      </c>
      <c r="CR7">
        <v>0</v>
      </c>
      <c r="CS7">
        <v>22</v>
      </c>
      <c r="CY7" s="33" t="s">
        <v>85</v>
      </c>
    </row>
    <row r="8" spans="1:103" ht="14.45" customHeight="1" x14ac:dyDescent="0.25">
      <c r="A8">
        <v>7</v>
      </c>
      <c r="B8">
        <v>2</v>
      </c>
      <c r="C8" s="24" t="s">
        <v>122</v>
      </c>
      <c r="D8" s="12">
        <v>21.983605455815258</v>
      </c>
      <c r="E8" s="13">
        <v>1.8302339452334371</v>
      </c>
      <c r="F8" s="7">
        <v>12.01136363636364</v>
      </c>
      <c r="G8" s="7">
        <f t="shared" si="0"/>
        <v>20.15337151058182</v>
      </c>
      <c r="H8" s="15">
        <f t="shared" si="1"/>
        <v>23.813839401048696</v>
      </c>
      <c r="I8" s="11">
        <f t="shared" si="2"/>
        <v>7.3640495346074218E-3</v>
      </c>
      <c r="J8" s="32">
        <f t="shared" si="3"/>
        <v>6.1309021669390051E-4</v>
      </c>
      <c r="K8" s="32">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11952</v>
      </c>
      <c r="BL8" s="24">
        <v>38.43</v>
      </c>
      <c r="BM8">
        <v>1</v>
      </c>
      <c r="BN8">
        <v>0</v>
      </c>
      <c r="BO8">
        <v>0</v>
      </c>
      <c r="BP8">
        <v>0</v>
      </c>
      <c r="BQ8">
        <v>0</v>
      </c>
      <c r="BR8">
        <v>0</v>
      </c>
      <c r="BS8">
        <v>0</v>
      </c>
      <c r="BT8" s="17">
        <v>0</v>
      </c>
      <c r="BU8">
        <v>0</v>
      </c>
      <c r="BV8">
        <v>0</v>
      </c>
      <c r="BW8">
        <v>1</v>
      </c>
      <c r="BX8" s="17">
        <v>0</v>
      </c>
      <c r="BY8">
        <v>0</v>
      </c>
      <c r="BZ8">
        <v>0</v>
      </c>
      <c r="CA8">
        <v>0</v>
      </c>
      <c r="CB8">
        <v>0</v>
      </c>
      <c r="CC8" s="17">
        <v>0</v>
      </c>
      <c r="CD8">
        <v>0</v>
      </c>
      <c r="CE8">
        <v>0</v>
      </c>
      <c r="CF8">
        <v>1</v>
      </c>
      <c r="CG8">
        <v>1</v>
      </c>
      <c r="CH8">
        <v>0</v>
      </c>
      <c r="CI8">
        <v>0</v>
      </c>
      <c r="CJ8">
        <v>0</v>
      </c>
      <c r="CK8">
        <v>0</v>
      </c>
      <c r="CL8">
        <v>0</v>
      </c>
      <c r="CM8">
        <v>0</v>
      </c>
      <c r="CN8" s="17">
        <v>0</v>
      </c>
      <c r="CO8">
        <v>0.03</v>
      </c>
      <c r="CP8">
        <v>16</v>
      </c>
      <c r="CQ8">
        <v>1</v>
      </c>
      <c r="CR8">
        <v>0</v>
      </c>
      <c r="CS8">
        <v>22</v>
      </c>
      <c r="CY8" s="33" t="s">
        <v>85</v>
      </c>
    </row>
    <row r="9" spans="1:103" ht="14.45" customHeight="1" x14ac:dyDescent="0.25">
      <c r="A9">
        <v>8</v>
      </c>
      <c r="B9">
        <v>2</v>
      </c>
      <c r="C9" s="24" t="s">
        <v>122</v>
      </c>
      <c r="D9" s="12">
        <v>9.3160555453772211</v>
      </c>
      <c r="E9" s="13">
        <v>2.098344779390076</v>
      </c>
      <c r="F9" s="7">
        <v>4.4397163120567376</v>
      </c>
      <c r="G9" s="7">
        <f t="shared" si="0"/>
        <v>7.2177107659871451</v>
      </c>
      <c r="H9" s="15">
        <f t="shared" si="1"/>
        <v>11.414400324767296</v>
      </c>
      <c r="I9" s="11">
        <f t="shared" si="2"/>
        <v>2.7220103591425464E-3</v>
      </c>
      <c r="J9" s="32">
        <f t="shared" si="3"/>
        <v>6.1310456971102082E-4</v>
      </c>
      <c r="K9" s="32">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11952</v>
      </c>
      <c r="BL9" s="24">
        <v>38.43</v>
      </c>
      <c r="BM9">
        <v>1</v>
      </c>
      <c r="BN9">
        <v>0</v>
      </c>
      <c r="BO9">
        <v>0</v>
      </c>
      <c r="BP9">
        <v>0</v>
      </c>
      <c r="BQ9">
        <v>0</v>
      </c>
      <c r="BR9">
        <v>0</v>
      </c>
      <c r="BS9">
        <v>0</v>
      </c>
      <c r="BT9" s="17">
        <v>0</v>
      </c>
      <c r="BU9">
        <v>0</v>
      </c>
      <c r="BV9">
        <v>0</v>
      </c>
      <c r="BW9">
        <v>1</v>
      </c>
      <c r="BX9" s="17">
        <v>0</v>
      </c>
      <c r="BY9">
        <v>0</v>
      </c>
      <c r="BZ9">
        <v>0</v>
      </c>
      <c r="CA9">
        <v>0</v>
      </c>
      <c r="CB9">
        <v>0</v>
      </c>
      <c r="CC9" s="17">
        <v>0</v>
      </c>
      <c r="CD9">
        <v>0</v>
      </c>
      <c r="CE9">
        <v>0</v>
      </c>
      <c r="CF9">
        <v>1</v>
      </c>
      <c r="CG9">
        <v>1</v>
      </c>
      <c r="CH9">
        <v>0</v>
      </c>
      <c r="CI9">
        <v>0</v>
      </c>
      <c r="CJ9">
        <v>0</v>
      </c>
      <c r="CK9">
        <v>0</v>
      </c>
      <c r="CL9">
        <v>0</v>
      </c>
      <c r="CM9">
        <v>0</v>
      </c>
      <c r="CN9" s="17">
        <v>0</v>
      </c>
      <c r="CO9">
        <v>0.03</v>
      </c>
      <c r="CP9">
        <v>16</v>
      </c>
      <c r="CQ9">
        <v>1</v>
      </c>
      <c r="CR9">
        <v>0</v>
      </c>
      <c r="CS9">
        <v>22</v>
      </c>
      <c r="CY9" s="33" t="s">
        <v>85</v>
      </c>
    </row>
    <row r="10" spans="1:103" x14ac:dyDescent="0.25">
      <c r="A10">
        <v>9</v>
      </c>
      <c r="B10">
        <v>2</v>
      </c>
      <c r="C10" s="24" t="s">
        <v>122</v>
      </c>
      <c r="D10" s="12">
        <v>10.055068845243881</v>
      </c>
      <c r="E10" s="13">
        <v>1.2682068813821099</v>
      </c>
      <c r="F10" s="7">
        <v>7.9285714285714288</v>
      </c>
      <c r="G10" s="7">
        <f t="shared" si="0"/>
        <v>8.7868619638617709</v>
      </c>
      <c r="H10" s="15">
        <f t="shared" si="1"/>
        <v>11.32327572662599</v>
      </c>
      <c r="I10" s="11">
        <f t="shared" si="2"/>
        <v>4.8610039505774397E-3</v>
      </c>
      <c r="J10" s="32">
        <f t="shared" si="3"/>
        <v>6.1309959737012752E-4</v>
      </c>
      <c r="K10" s="32">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12348</v>
      </c>
      <c r="BL10" s="24">
        <v>38.43</v>
      </c>
      <c r="BM10">
        <v>1</v>
      </c>
      <c r="BN10">
        <v>0</v>
      </c>
      <c r="BO10">
        <v>0</v>
      </c>
      <c r="BP10">
        <v>0</v>
      </c>
      <c r="BQ10">
        <v>0</v>
      </c>
      <c r="BR10">
        <v>0</v>
      </c>
      <c r="BS10">
        <v>0</v>
      </c>
      <c r="BT10" s="17">
        <v>0</v>
      </c>
      <c r="BU10">
        <v>0</v>
      </c>
      <c r="BV10">
        <v>0</v>
      </c>
      <c r="BW10">
        <v>1</v>
      </c>
      <c r="BX10" s="17">
        <v>0</v>
      </c>
      <c r="BY10">
        <v>0</v>
      </c>
      <c r="BZ10">
        <v>0</v>
      </c>
      <c r="CA10">
        <v>0</v>
      </c>
      <c r="CB10">
        <v>0</v>
      </c>
      <c r="CC10" s="17">
        <v>0</v>
      </c>
      <c r="CD10">
        <v>0</v>
      </c>
      <c r="CE10">
        <v>0</v>
      </c>
      <c r="CF10">
        <v>1</v>
      </c>
      <c r="CG10">
        <v>1</v>
      </c>
      <c r="CH10">
        <v>0</v>
      </c>
      <c r="CI10">
        <v>0</v>
      </c>
      <c r="CJ10">
        <v>0</v>
      </c>
      <c r="CK10">
        <v>0</v>
      </c>
      <c r="CL10">
        <v>0</v>
      </c>
      <c r="CM10">
        <v>0</v>
      </c>
      <c r="CN10" s="17">
        <v>0</v>
      </c>
      <c r="CO10">
        <v>0.03</v>
      </c>
      <c r="CP10">
        <v>16</v>
      </c>
      <c r="CQ10">
        <v>1</v>
      </c>
      <c r="CR10">
        <v>0</v>
      </c>
      <c r="CS10">
        <v>22</v>
      </c>
      <c r="CY10" s="33" t="s">
        <v>85</v>
      </c>
    </row>
    <row r="11" spans="1:103" x14ac:dyDescent="0.25">
      <c r="A11">
        <v>10</v>
      </c>
      <c r="B11">
        <v>2</v>
      </c>
      <c r="C11" s="24" t="s">
        <v>122</v>
      </c>
      <c r="D11" s="12">
        <v>9.3011973943858628</v>
      </c>
      <c r="E11" s="13">
        <v>0.2325299348596466</v>
      </c>
      <c r="F11" s="7">
        <v>40</v>
      </c>
      <c r="G11" s="7">
        <f t="shared" si="0"/>
        <v>9.0686674595262158</v>
      </c>
      <c r="H11" s="15">
        <f t="shared" si="1"/>
        <v>9.5337273292455098</v>
      </c>
      <c r="I11" s="11">
        <f t="shared" si="2"/>
        <v>2.4516902028434182E-2</v>
      </c>
      <c r="J11" s="32">
        <f t="shared" si="3"/>
        <v>6.1292255071085453E-4</v>
      </c>
      <c r="K11" s="32">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12348</v>
      </c>
      <c r="BL11" s="24">
        <v>38.43</v>
      </c>
      <c r="BM11">
        <v>1</v>
      </c>
      <c r="BN11">
        <v>0</v>
      </c>
      <c r="BO11">
        <v>0</v>
      </c>
      <c r="BP11">
        <v>0</v>
      </c>
      <c r="BQ11">
        <v>0</v>
      </c>
      <c r="BR11">
        <v>0</v>
      </c>
      <c r="BS11">
        <v>0</v>
      </c>
      <c r="BT11" s="17">
        <v>0</v>
      </c>
      <c r="BU11">
        <v>0</v>
      </c>
      <c r="BV11">
        <v>0</v>
      </c>
      <c r="BW11">
        <v>1</v>
      </c>
      <c r="BX11" s="17">
        <v>0</v>
      </c>
      <c r="BY11">
        <v>0</v>
      </c>
      <c r="BZ11">
        <v>0</v>
      </c>
      <c r="CA11">
        <v>0</v>
      </c>
      <c r="CB11">
        <v>0</v>
      </c>
      <c r="CC11" s="17">
        <v>0</v>
      </c>
      <c r="CD11">
        <v>0</v>
      </c>
      <c r="CE11">
        <v>0</v>
      </c>
      <c r="CF11">
        <v>1</v>
      </c>
      <c r="CG11">
        <v>1</v>
      </c>
      <c r="CH11">
        <v>0</v>
      </c>
      <c r="CI11">
        <v>0</v>
      </c>
      <c r="CJ11">
        <v>0</v>
      </c>
      <c r="CK11">
        <v>0</v>
      </c>
      <c r="CL11">
        <v>0</v>
      </c>
      <c r="CM11">
        <v>0</v>
      </c>
      <c r="CN11" s="17">
        <v>0</v>
      </c>
      <c r="CO11">
        <v>0.03</v>
      </c>
      <c r="CP11">
        <v>16</v>
      </c>
      <c r="CQ11">
        <v>1</v>
      </c>
      <c r="CR11">
        <v>0</v>
      </c>
      <c r="CS11">
        <v>22</v>
      </c>
      <c r="CY11" s="33" t="s">
        <v>85</v>
      </c>
    </row>
    <row r="12" spans="1:103" x14ac:dyDescent="0.25">
      <c r="A12">
        <v>11</v>
      </c>
      <c r="B12">
        <v>2</v>
      </c>
      <c r="C12" s="24" t="s">
        <v>122</v>
      </c>
      <c r="D12" s="12">
        <v>16.017240098185411</v>
      </c>
      <c r="E12" s="13">
        <v>0.81323735597850888</v>
      </c>
      <c r="F12" s="7">
        <v>19.695652173913039</v>
      </c>
      <c r="G12" s="7">
        <f t="shared" si="0"/>
        <v>15.204002742206903</v>
      </c>
      <c r="H12" s="15">
        <f t="shared" si="1"/>
        <v>16.830477454163919</v>
      </c>
      <c r="I12" s="11">
        <f t="shared" si="2"/>
        <v>1.2074658764142871E-2</v>
      </c>
      <c r="J12" s="32">
        <f t="shared" si="3"/>
        <v>6.1306214475780594E-4</v>
      </c>
      <c r="K12" s="32">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12348</v>
      </c>
      <c r="BL12" s="24">
        <v>38.43</v>
      </c>
      <c r="BM12">
        <v>1</v>
      </c>
      <c r="BN12">
        <v>0</v>
      </c>
      <c r="BO12">
        <v>0</v>
      </c>
      <c r="BP12">
        <v>0</v>
      </c>
      <c r="BQ12">
        <v>0</v>
      </c>
      <c r="BR12">
        <v>0</v>
      </c>
      <c r="BS12">
        <v>0</v>
      </c>
      <c r="BT12" s="17">
        <v>0</v>
      </c>
      <c r="BU12">
        <v>0</v>
      </c>
      <c r="BV12">
        <v>0</v>
      </c>
      <c r="BW12">
        <v>1</v>
      </c>
      <c r="BX12" s="17">
        <v>0</v>
      </c>
      <c r="BY12">
        <v>0</v>
      </c>
      <c r="BZ12">
        <v>0</v>
      </c>
      <c r="CA12">
        <v>0</v>
      </c>
      <c r="CB12">
        <v>0</v>
      </c>
      <c r="CC12" s="17">
        <v>0</v>
      </c>
      <c r="CD12">
        <v>0</v>
      </c>
      <c r="CE12">
        <v>0</v>
      </c>
      <c r="CF12">
        <v>1</v>
      </c>
      <c r="CG12">
        <v>1</v>
      </c>
      <c r="CH12">
        <v>0</v>
      </c>
      <c r="CI12">
        <v>0</v>
      </c>
      <c r="CJ12">
        <v>0</v>
      </c>
      <c r="CK12">
        <v>0</v>
      </c>
      <c r="CL12">
        <v>0</v>
      </c>
      <c r="CM12">
        <v>0</v>
      </c>
      <c r="CN12" s="17">
        <v>0</v>
      </c>
      <c r="CO12">
        <v>0.03</v>
      </c>
      <c r="CP12">
        <v>16</v>
      </c>
      <c r="CQ12">
        <v>1</v>
      </c>
      <c r="CR12">
        <v>0</v>
      </c>
      <c r="CS12">
        <v>22</v>
      </c>
      <c r="CY12" s="33" t="s">
        <v>85</v>
      </c>
    </row>
    <row r="13" spans="1:103" x14ac:dyDescent="0.25">
      <c r="A13">
        <v>12</v>
      </c>
      <c r="B13">
        <v>2</v>
      </c>
      <c r="C13" s="24" t="s">
        <v>122</v>
      </c>
      <c r="D13" s="12">
        <v>4.690018626419179</v>
      </c>
      <c r="E13" s="13">
        <v>0.40253652881442048</v>
      </c>
      <c r="F13" s="7">
        <v>11.651162790697679</v>
      </c>
      <c r="G13" s="7">
        <f t="shared" si="0"/>
        <v>4.2874820976047587</v>
      </c>
      <c r="H13" s="15">
        <f t="shared" si="1"/>
        <v>5.0925551552335993</v>
      </c>
      <c r="I13" s="11">
        <f t="shared" si="2"/>
        <v>7.143225362542467E-3</v>
      </c>
      <c r="J13" s="32">
        <f t="shared" si="3"/>
        <v>6.1309119878108964E-4</v>
      </c>
      <c r="K13" s="32">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12348</v>
      </c>
      <c r="BL13" s="24">
        <v>38.43</v>
      </c>
      <c r="BM13">
        <v>1</v>
      </c>
      <c r="BN13">
        <v>0</v>
      </c>
      <c r="BO13">
        <v>0</v>
      </c>
      <c r="BP13">
        <v>0</v>
      </c>
      <c r="BQ13">
        <v>0</v>
      </c>
      <c r="BR13">
        <v>0</v>
      </c>
      <c r="BS13">
        <v>0</v>
      </c>
      <c r="BT13" s="17">
        <v>0</v>
      </c>
      <c r="BU13">
        <v>0</v>
      </c>
      <c r="BV13">
        <v>0</v>
      </c>
      <c r="BW13">
        <v>1</v>
      </c>
      <c r="BX13" s="17">
        <v>0</v>
      </c>
      <c r="BY13">
        <v>0</v>
      </c>
      <c r="BZ13">
        <v>0</v>
      </c>
      <c r="CA13">
        <v>0</v>
      </c>
      <c r="CB13">
        <v>0</v>
      </c>
      <c r="CC13" s="17">
        <v>0</v>
      </c>
      <c r="CD13">
        <v>0</v>
      </c>
      <c r="CE13">
        <v>0</v>
      </c>
      <c r="CF13">
        <v>1</v>
      </c>
      <c r="CG13">
        <v>1</v>
      </c>
      <c r="CH13">
        <v>0</v>
      </c>
      <c r="CI13">
        <v>0</v>
      </c>
      <c r="CJ13">
        <v>0</v>
      </c>
      <c r="CK13">
        <v>0</v>
      </c>
      <c r="CL13">
        <v>0</v>
      </c>
      <c r="CM13">
        <v>0</v>
      </c>
      <c r="CN13" s="17">
        <v>0</v>
      </c>
      <c r="CO13">
        <v>0.03</v>
      </c>
      <c r="CP13">
        <v>16</v>
      </c>
      <c r="CQ13">
        <v>1</v>
      </c>
      <c r="CR13">
        <v>0</v>
      </c>
      <c r="CS13">
        <v>22</v>
      </c>
      <c r="CY13" s="33" t="s">
        <v>85</v>
      </c>
    </row>
    <row r="14" spans="1:103" x14ac:dyDescent="0.25">
      <c r="A14">
        <v>13</v>
      </c>
      <c r="B14">
        <v>2</v>
      </c>
      <c r="C14" s="24" t="s">
        <v>122</v>
      </c>
      <c r="D14" s="12">
        <v>6.0884511510989503</v>
      </c>
      <c r="E14" s="13">
        <v>1.0042806022431261</v>
      </c>
      <c r="F14" s="7">
        <v>6.0625</v>
      </c>
      <c r="G14" s="7">
        <f t="shared" si="0"/>
        <v>5.0841705488558242</v>
      </c>
      <c r="H14" s="15">
        <f t="shared" si="1"/>
        <v>7.0927317533420764</v>
      </c>
      <c r="I14" s="11">
        <f t="shared" si="2"/>
        <v>3.7169345478992978E-3</v>
      </c>
      <c r="J14" s="32">
        <f t="shared" si="3"/>
        <v>6.1310260583905939E-4</v>
      </c>
      <c r="K14" s="32">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12488</v>
      </c>
      <c r="BL14" s="24">
        <v>38.43</v>
      </c>
      <c r="BM14">
        <v>1</v>
      </c>
      <c r="BN14">
        <v>0</v>
      </c>
      <c r="BO14">
        <v>0</v>
      </c>
      <c r="BP14">
        <v>0</v>
      </c>
      <c r="BQ14">
        <v>0</v>
      </c>
      <c r="BR14">
        <v>0</v>
      </c>
      <c r="BS14">
        <v>0</v>
      </c>
      <c r="BT14" s="17">
        <v>0</v>
      </c>
      <c r="BU14">
        <v>0</v>
      </c>
      <c r="BV14">
        <v>0</v>
      </c>
      <c r="BW14">
        <v>1</v>
      </c>
      <c r="BX14" s="17">
        <v>0</v>
      </c>
      <c r="BY14">
        <v>0</v>
      </c>
      <c r="BZ14">
        <v>0</v>
      </c>
      <c r="CA14">
        <v>0</v>
      </c>
      <c r="CB14">
        <v>0</v>
      </c>
      <c r="CC14" s="17">
        <v>0</v>
      </c>
      <c r="CD14">
        <v>0</v>
      </c>
      <c r="CE14">
        <v>0</v>
      </c>
      <c r="CF14">
        <v>1</v>
      </c>
      <c r="CG14">
        <v>1</v>
      </c>
      <c r="CH14">
        <v>0</v>
      </c>
      <c r="CI14">
        <v>0</v>
      </c>
      <c r="CJ14">
        <v>0</v>
      </c>
      <c r="CK14">
        <v>0</v>
      </c>
      <c r="CL14">
        <v>0</v>
      </c>
      <c r="CM14">
        <v>0</v>
      </c>
      <c r="CN14" s="17">
        <v>0</v>
      </c>
      <c r="CO14">
        <v>0.03</v>
      </c>
      <c r="CP14">
        <v>16</v>
      </c>
      <c r="CQ14">
        <v>1</v>
      </c>
      <c r="CR14">
        <v>0</v>
      </c>
      <c r="CS14">
        <v>22</v>
      </c>
      <c r="CY14" s="33" t="s">
        <v>85</v>
      </c>
    </row>
    <row r="15" spans="1:103" x14ac:dyDescent="0.25">
      <c r="A15">
        <v>14</v>
      </c>
      <c r="B15">
        <v>2</v>
      </c>
      <c r="C15" s="24" t="s">
        <v>122</v>
      </c>
      <c r="D15" s="12">
        <v>8.8490569773641781</v>
      </c>
      <c r="E15" s="13">
        <v>0.16759577608644269</v>
      </c>
      <c r="F15" s="7">
        <v>52.8</v>
      </c>
      <c r="G15" s="7">
        <f t="shared" si="0"/>
        <v>8.6814612012777346</v>
      </c>
      <c r="H15" s="15">
        <f t="shared" si="1"/>
        <v>9.0166527534506216</v>
      </c>
      <c r="I15" s="11">
        <f t="shared" si="2"/>
        <v>3.2355092403702469E-2</v>
      </c>
      <c r="J15" s="32">
        <f t="shared" si="3"/>
        <v>6.1278584097921337E-4</v>
      </c>
      <c r="K15" s="32">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12488</v>
      </c>
      <c r="BL15" s="24">
        <v>38.43</v>
      </c>
      <c r="BM15">
        <v>1</v>
      </c>
      <c r="BN15">
        <v>0</v>
      </c>
      <c r="BO15">
        <v>0</v>
      </c>
      <c r="BP15">
        <v>0</v>
      </c>
      <c r="BQ15">
        <v>0</v>
      </c>
      <c r="BR15">
        <v>0</v>
      </c>
      <c r="BS15">
        <v>0</v>
      </c>
      <c r="BT15" s="17">
        <v>0</v>
      </c>
      <c r="BU15">
        <v>0</v>
      </c>
      <c r="BV15">
        <v>0</v>
      </c>
      <c r="BW15">
        <v>1</v>
      </c>
      <c r="BX15" s="17">
        <v>0</v>
      </c>
      <c r="BY15">
        <v>0</v>
      </c>
      <c r="BZ15">
        <v>0</v>
      </c>
      <c r="CA15">
        <v>0</v>
      </c>
      <c r="CB15">
        <v>0</v>
      </c>
      <c r="CC15" s="17">
        <v>0</v>
      </c>
      <c r="CD15">
        <v>0</v>
      </c>
      <c r="CE15">
        <v>0</v>
      </c>
      <c r="CF15">
        <v>1</v>
      </c>
      <c r="CG15">
        <v>1</v>
      </c>
      <c r="CH15">
        <v>0</v>
      </c>
      <c r="CI15">
        <v>0</v>
      </c>
      <c r="CJ15">
        <v>0</v>
      </c>
      <c r="CK15">
        <v>0</v>
      </c>
      <c r="CL15">
        <v>0</v>
      </c>
      <c r="CM15">
        <v>0</v>
      </c>
      <c r="CN15" s="17">
        <v>0</v>
      </c>
      <c r="CO15">
        <v>0.03</v>
      </c>
      <c r="CP15">
        <v>16</v>
      </c>
      <c r="CQ15">
        <v>1</v>
      </c>
      <c r="CR15">
        <v>0</v>
      </c>
      <c r="CS15">
        <v>22</v>
      </c>
      <c r="CY15" s="33" t="s">
        <v>85</v>
      </c>
    </row>
    <row r="16" spans="1:103" x14ac:dyDescent="0.25">
      <c r="A16">
        <v>15</v>
      </c>
      <c r="B16">
        <v>2</v>
      </c>
      <c r="C16" s="24" t="s">
        <v>122</v>
      </c>
      <c r="D16" s="12">
        <v>15.758369027902241</v>
      </c>
      <c r="E16" s="13">
        <v>0.56279889385365145</v>
      </c>
      <c r="F16" s="7">
        <v>28</v>
      </c>
      <c r="G16" s="7">
        <f t="shared" si="0"/>
        <v>15.195570134048589</v>
      </c>
      <c r="H16" s="15">
        <f t="shared" si="1"/>
        <v>16.321167921755894</v>
      </c>
      <c r="I16" s="11">
        <f t="shared" si="2"/>
        <v>1.7164462504784629E-2</v>
      </c>
      <c r="J16" s="32">
        <f t="shared" si="3"/>
        <v>6.1301651802802247E-4</v>
      </c>
      <c r="K16" s="32">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12488</v>
      </c>
      <c r="BL16" s="24">
        <v>38.43</v>
      </c>
      <c r="BM16">
        <v>1</v>
      </c>
      <c r="BN16">
        <v>0</v>
      </c>
      <c r="BO16">
        <v>0</v>
      </c>
      <c r="BP16">
        <v>0</v>
      </c>
      <c r="BQ16">
        <v>0</v>
      </c>
      <c r="BR16">
        <v>0</v>
      </c>
      <c r="BS16">
        <v>0</v>
      </c>
      <c r="BT16" s="17">
        <v>0</v>
      </c>
      <c r="BU16">
        <v>0</v>
      </c>
      <c r="BV16">
        <v>0</v>
      </c>
      <c r="BW16">
        <v>1</v>
      </c>
      <c r="BX16" s="17">
        <v>0</v>
      </c>
      <c r="BY16">
        <v>0</v>
      </c>
      <c r="BZ16">
        <v>0</v>
      </c>
      <c r="CA16">
        <v>0</v>
      </c>
      <c r="CB16">
        <v>0</v>
      </c>
      <c r="CC16" s="17">
        <v>0</v>
      </c>
      <c r="CD16">
        <v>0</v>
      </c>
      <c r="CE16">
        <v>0</v>
      </c>
      <c r="CF16">
        <v>1</v>
      </c>
      <c r="CG16">
        <v>1</v>
      </c>
      <c r="CH16">
        <v>0</v>
      </c>
      <c r="CI16">
        <v>0</v>
      </c>
      <c r="CJ16">
        <v>0</v>
      </c>
      <c r="CK16">
        <v>0</v>
      </c>
      <c r="CL16">
        <v>0</v>
      </c>
      <c r="CM16">
        <v>0</v>
      </c>
      <c r="CN16" s="17">
        <v>0</v>
      </c>
      <c r="CO16">
        <v>0.03</v>
      </c>
      <c r="CP16">
        <v>16</v>
      </c>
      <c r="CQ16">
        <v>1</v>
      </c>
      <c r="CR16">
        <v>0</v>
      </c>
      <c r="CS16">
        <v>22</v>
      </c>
      <c r="CY16" s="33" t="s">
        <v>85</v>
      </c>
    </row>
    <row r="17" spans="1:103" x14ac:dyDescent="0.25">
      <c r="A17">
        <v>16</v>
      </c>
      <c r="B17">
        <v>2</v>
      </c>
      <c r="C17" s="24" t="s">
        <v>122</v>
      </c>
      <c r="D17" s="12">
        <v>4.5466403094810204</v>
      </c>
      <c r="E17" s="13">
        <v>0.2081708362301404</v>
      </c>
      <c r="F17" s="7">
        <v>21.84090909090909</v>
      </c>
      <c r="G17" s="7">
        <f t="shared" si="0"/>
        <v>4.3384694732508802</v>
      </c>
      <c r="H17" s="15">
        <f t="shared" si="1"/>
        <v>4.7548111457111606</v>
      </c>
      <c r="I17" s="11">
        <f t="shared" si="2"/>
        <v>1.3389610361672894E-2</v>
      </c>
      <c r="J17" s="32">
        <f t="shared" si="3"/>
        <v>6.1305187920250516E-4</v>
      </c>
      <c r="K17" s="32">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12488</v>
      </c>
      <c r="BL17" s="24">
        <v>38.43</v>
      </c>
      <c r="BM17">
        <v>1</v>
      </c>
      <c r="BN17">
        <v>0</v>
      </c>
      <c r="BO17">
        <v>0</v>
      </c>
      <c r="BP17">
        <v>0</v>
      </c>
      <c r="BQ17">
        <v>0</v>
      </c>
      <c r="BR17">
        <v>0</v>
      </c>
      <c r="BS17">
        <v>0</v>
      </c>
      <c r="BT17" s="17">
        <v>0</v>
      </c>
      <c r="BU17">
        <v>0</v>
      </c>
      <c r="BV17">
        <v>0</v>
      </c>
      <c r="BW17">
        <v>1</v>
      </c>
      <c r="BX17" s="17">
        <v>0</v>
      </c>
      <c r="BY17">
        <v>0</v>
      </c>
      <c r="BZ17">
        <v>0</v>
      </c>
      <c r="CA17">
        <v>0</v>
      </c>
      <c r="CB17">
        <v>0</v>
      </c>
      <c r="CC17" s="17">
        <v>0</v>
      </c>
      <c r="CD17">
        <v>0</v>
      </c>
      <c r="CE17">
        <v>0</v>
      </c>
      <c r="CF17">
        <v>1</v>
      </c>
      <c r="CG17">
        <v>1</v>
      </c>
      <c r="CH17">
        <v>0</v>
      </c>
      <c r="CI17">
        <v>0</v>
      </c>
      <c r="CJ17">
        <v>0</v>
      </c>
      <c r="CK17">
        <v>0</v>
      </c>
      <c r="CL17">
        <v>0</v>
      </c>
      <c r="CM17">
        <v>0</v>
      </c>
      <c r="CN17" s="17">
        <v>0</v>
      </c>
      <c r="CO17">
        <v>0.03</v>
      </c>
      <c r="CP17">
        <v>16</v>
      </c>
      <c r="CQ17">
        <v>1</v>
      </c>
      <c r="CR17">
        <v>0</v>
      </c>
      <c r="CS17">
        <v>22</v>
      </c>
      <c r="CY17" s="33" t="s">
        <v>85</v>
      </c>
    </row>
    <row r="18" spans="1:103" x14ac:dyDescent="0.25">
      <c r="A18">
        <v>17</v>
      </c>
      <c r="B18">
        <v>2</v>
      </c>
      <c r="C18" s="24" t="s">
        <v>122</v>
      </c>
      <c r="D18" s="12">
        <v>4.9811001507905184</v>
      </c>
      <c r="E18" s="13">
        <v>1.776698142957128</v>
      </c>
      <c r="F18" s="7">
        <v>2.8035714285714279</v>
      </c>
      <c r="G18" s="7">
        <f t="shared" si="0"/>
        <v>3.2044020078333904</v>
      </c>
      <c r="H18" s="15">
        <f t="shared" si="1"/>
        <v>6.757798293747646</v>
      </c>
      <c r="I18" s="11">
        <f t="shared" si="2"/>
        <v>1.7612813163404189E-3</v>
      </c>
      <c r="J18" s="32">
        <f t="shared" si="3"/>
        <v>6.2822773066919418E-4</v>
      </c>
      <c r="K18" s="32">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11952</v>
      </c>
      <c r="BL18" s="24">
        <v>38.43</v>
      </c>
      <c r="BM18">
        <v>1</v>
      </c>
      <c r="BN18">
        <v>0</v>
      </c>
      <c r="BO18">
        <v>0</v>
      </c>
      <c r="BP18">
        <v>0</v>
      </c>
      <c r="BQ18">
        <v>0</v>
      </c>
      <c r="BR18">
        <v>0</v>
      </c>
      <c r="BS18">
        <v>0</v>
      </c>
      <c r="BT18" s="17">
        <v>0</v>
      </c>
      <c r="BU18">
        <v>0</v>
      </c>
      <c r="BV18">
        <v>0</v>
      </c>
      <c r="BW18">
        <v>1</v>
      </c>
      <c r="BX18" s="17">
        <v>0</v>
      </c>
      <c r="BY18">
        <v>0</v>
      </c>
      <c r="BZ18">
        <v>0</v>
      </c>
      <c r="CA18">
        <v>0</v>
      </c>
      <c r="CB18">
        <v>0</v>
      </c>
      <c r="CC18" s="17">
        <v>0</v>
      </c>
      <c r="CD18">
        <v>0</v>
      </c>
      <c r="CE18">
        <v>0</v>
      </c>
      <c r="CF18">
        <v>1</v>
      </c>
      <c r="CG18">
        <v>1</v>
      </c>
      <c r="CH18">
        <v>0</v>
      </c>
      <c r="CI18">
        <v>0</v>
      </c>
      <c r="CJ18">
        <v>0</v>
      </c>
      <c r="CK18">
        <v>0</v>
      </c>
      <c r="CL18">
        <v>0</v>
      </c>
      <c r="CM18">
        <v>0</v>
      </c>
      <c r="CN18" s="17">
        <v>0</v>
      </c>
      <c r="CO18">
        <v>0.03</v>
      </c>
      <c r="CP18">
        <v>16</v>
      </c>
      <c r="CQ18">
        <v>1</v>
      </c>
      <c r="CR18">
        <v>0</v>
      </c>
      <c r="CS18">
        <v>22</v>
      </c>
      <c r="CY18" s="33" t="s">
        <v>85</v>
      </c>
    </row>
    <row r="19" spans="1:103" x14ac:dyDescent="0.25">
      <c r="A19">
        <v>18</v>
      </c>
      <c r="B19">
        <v>2</v>
      </c>
      <c r="C19" s="24" t="s">
        <v>122</v>
      </c>
      <c r="D19" s="12">
        <v>8.3312525606173082</v>
      </c>
      <c r="E19" s="13">
        <v>0.3386688032771264</v>
      </c>
      <c r="F19" s="7">
        <v>24.6</v>
      </c>
      <c r="G19" s="7">
        <f t="shared" si="0"/>
        <v>7.9925837573401814</v>
      </c>
      <c r="H19" s="15">
        <f t="shared" si="1"/>
        <v>8.669921363894435</v>
      </c>
      <c r="I19" s="11">
        <f t="shared" si="2"/>
        <v>1.5452580913624531E-2</v>
      </c>
      <c r="J19" s="32">
        <f t="shared" si="3"/>
        <v>6.2815369567579388E-4</v>
      </c>
      <c r="K19" s="32">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11952</v>
      </c>
      <c r="BL19" s="24">
        <v>38.43</v>
      </c>
      <c r="BM19">
        <v>1</v>
      </c>
      <c r="BN19">
        <v>0</v>
      </c>
      <c r="BO19">
        <v>0</v>
      </c>
      <c r="BP19">
        <v>0</v>
      </c>
      <c r="BQ19">
        <v>0</v>
      </c>
      <c r="BR19">
        <v>0</v>
      </c>
      <c r="BS19">
        <v>0</v>
      </c>
      <c r="BT19" s="17">
        <v>0</v>
      </c>
      <c r="BU19">
        <v>0</v>
      </c>
      <c r="BV19">
        <v>0</v>
      </c>
      <c r="BW19">
        <v>1</v>
      </c>
      <c r="BX19" s="17">
        <v>0</v>
      </c>
      <c r="BY19">
        <v>0</v>
      </c>
      <c r="BZ19">
        <v>0</v>
      </c>
      <c r="CA19">
        <v>0</v>
      </c>
      <c r="CB19">
        <v>0</v>
      </c>
      <c r="CC19" s="17">
        <v>0</v>
      </c>
      <c r="CD19">
        <v>0</v>
      </c>
      <c r="CE19">
        <v>0</v>
      </c>
      <c r="CF19">
        <v>1</v>
      </c>
      <c r="CG19">
        <v>1</v>
      </c>
      <c r="CH19">
        <v>0</v>
      </c>
      <c r="CI19">
        <v>0</v>
      </c>
      <c r="CJ19">
        <v>0</v>
      </c>
      <c r="CK19">
        <v>0</v>
      </c>
      <c r="CL19">
        <v>0</v>
      </c>
      <c r="CM19">
        <v>0</v>
      </c>
      <c r="CN19" s="17">
        <v>0</v>
      </c>
      <c r="CO19">
        <v>0.03</v>
      </c>
      <c r="CP19">
        <v>16</v>
      </c>
      <c r="CQ19">
        <v>1</v>
      </c>
      <c r="CR19">
        <v>0</v>
      </c>
      <c r="CS19">
        <v>22</v>
      </c>
      <c r="CY19" s="33" t="s">
        <v>85</v>
      </c>
    </row>
    <row r="20" spans="1:103" x14ac:dyDescent="0.25">
      <c r="A20">
        <v>19</v>
      </c>
      <c r="B20">
        <v>2</v>
      </c>
      <c r="C20" s="24" t="s">
        <v>122</v>
      </c>
      <c r="D20" s="12">
        <v>23.00406497347964</v>
      </c>
      <c r="E20" s="13">
        <v>2.1974032213473089</v>
      </c>
      <c r="F20" s="7">
        <v>10.46875</v>
      </c>
      <c r="G20" s="7">
        <f t="shared" si="0"/>
        <v>20.806661752132332</v>
      </c>
      <c r="H20" s="15">
        <f t="shared" si="1"/>
        <v>25.201468194826948</v>
      </c>
      <c r="I20" s="11">
        <f t="shared" si="2"/>
        <v>6.5766270255624027E-3</v>
      </c>
      <c r="J20" s="32">
        <f t="shared" si="3"/>
        <v>6.2821511885969216E-4</v>
      </c>
      <c r="K20" s="32">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11952</v>
      </c>
      <c r="BL20" s="24">
        <v>38.43</v>
      </c>
      <c r="BM20">
        <v>1</v>
      </c>
      <c r="BN20">
        <v>0</v>
      </c>
      <c r="BO20">
        <v>0</v>
      </c>
      <c r="BP20">
        <v>0</v>
      </c>
      <c r="BQ20">
        <v>0</v>
      </c>
      <c r="BR20">
        <v>0</v>
      </c>
      <c r="BS20">
        <v>0</v>
      </c>
      <c r="BT20" s="17">
        <v>0</v>
      </c>
      <c r="BU20">
        <v>0</v>
      </c>
      <c r="BV20">
        <v>0</v>
      </c>
      <c r="BW20">
        <v>1</v>
      </c>
      <c r="BX20" s="17">
        <v>0</v>
      </c>
      <c r="BY20">
        <v>0</v>
      </c>
      <c r="BZ20">
        <v>0</v>
      </c>
      <c r="CA20">
        <v>0</v>
      </c>
      <c r="CB20">
        <v>0</v>
      </c>
      <c r="CC20" s="17">
        <v>0</v>
      </c>
      <c r="CD20">
        <v>0</v>
      </c>
      <c r="CE20">
        <v>0</v>
      </c>
      <c r="CF20">
        <v>1</v>
      </c>
      <c r="CG20">
        <v>1</v>
      </c>
      <c r="CH20">
        <v>0</v>
      </c>
      <c r="CI20">
        <v>0</v>
      </c>
      <c r="CJ20">
        <v>0</v>
      </c>
      <c r="CK20">
        <v>0</v>
      </c>
      <c r="CL20">
        <v>0</v>
      </c>
      <c r="CM20">
        <v>0</v>
      </c>
      <c r="CN20" s="17">
        <v>0</v>
      </c>
      <c r="CO20">
        <v>0.03</v>
      </c>
      <c r="CP20">
        <v>16</v>
      </c>
      <c r="CQ20">
        <v>1</v>
      </c>
      <c r="CR20">
        <v>0</v>
      </c>
      <c r="CS20">
        <v>22</v>
      </c>
      <c r="CY20" s="33" t="s">
        <v>85</v>
      </c>
    </row>
    <row r="21" spans="1:103" x14ac:dyDescent="0.25">
      <c r="A21">
        <v>20</v>
      </c>
      <c r="B21">
        <v>2</v>
      </c>
      <c r="C21" s="24" t="s">
        <v>122</v>
      </c>
      <c r="D21" s="12">
        <v>-2.7888895238820992</v>
      </c>
      <c r="E21" s="13">
        <v>2.052035554940618</v>
      </c>
      <c r="F21" s="7">
        <v>-1.3590844062947069</v>
      </c>
      <c r="G21" s="7">
        <f t="shared" si="0"/>
        <v>-4.8409250788227176</v>
      </c>
      <c r="H21" s="15">
        <f t="shared" si="1"/>
        <v>-0.73685396894148125</v>
      </c>
      <c r="I21" s="11">
        <f t="shared" si="2"/>
        <v>-8.5381552545522757E-4</v>
      </c>
      <c r="J21" s="32">
        <f t="shared" si="3"/>
        <v>6.2822847609810949E-4</v>
      </c>
      <c r="K21" s="32">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11952</v>
      </c>
      <c r="BL21" s="24">
        <v>38.43</v>
      </c>
      <c r="BM21">
        <v>1</v>
      </c>
      <c r="BN21">
        <v>0</v>
      </c>
      <c r="BO21">
        <v>0</v>
      </c>
      <c r="BP21">
        <v>0</v>
      </c>
      <c r="BQ21">
        <v>0</v>
      </c>
      <c r="BR21">
        <v>0</v>
      </c>
      <c r="BS21">
        <v>0</v>
      </c>
      <c r="BT21" s="17">
        <v>0</v>
      </c>
      <c r="BU21">
        <v>0</v>
      </c>
      <c r="BV21">
        <v>0</v>
      </c>
      <c r="BW21">
        <v>1</v>
      </c>
      <c r="BX21" s="17">
        <v>0</v>
      </c>
      <c r="BY21">
        <v>0</v>
      </c>
      <c r="BZ21">
        <v>0</v>
      </c>
      <c r="CA21">
        <v>0</v>
      </c>
      <c r="CB21">
        <v>0</v>
      </c>
      <c r="CC21" s="17">
        <v>0</v>
      </c>
      <c r="CD21">
        <v>0</v>
      </c>
      <c r="CE21">
        <v>0</v>
      </c>
      <c r="CF21">
        <v>1</v>
      </c>
      <c r="CG21">
        <v>1</v>
      </c>
      <c r="CH21">
        <v>0</v>
      </c>
      <c r="CI21">
        <v>0</v>
      </c>
      <c r="CJ21">
        <v>0</v>
      </c>
      <c r="CK21">
        <v>0</v>
      </c>
      <c r="CL21">
        <v>0</v>
      </c>
      <c r="CM21">
        <v>0</v>
      </c>
      <c r="CN21" s="17">
        <v>0</v>
      </c>
      <c r="CO21">
        <v>0.03</v>
      </c>
      <c r="CP21">
        <v>16</v>
      </c>
      <c r="CQ21">
        <v>1</v>
      </c>
      <c r="CR21">
        <v>0</v>
      </c>
      <c r="CS21">
        <v>22</v>
      </c>
      <c r="CY21" s="33" t="s">
        <v>85</v>
      </c>
    </row>
    <row r="22" spans="1:103" x14ac:dyDescent="0.25">
      <c r="A22">
        <v>21</v>
      </c>
      <c r="B22">
        <v>2</v>
      </c>
      <c r="C22" s="24" t="s">
        <v>122</v>
      </c>
      <c r="D22" s="12">
        <v>5.8807249810217446</v>
      </c>
      <c r="E22" s="13">
        <v>1.3208045411920499</v>
      </c>
      <c r="F22" s="7">
        <v>4.4523809523809517</v>
      </c>
      <c r="G22" s="7">
        <f t="shared" si="0"/>
        <v>4.5599204398296944</v>
      </c>
      <c r="H22" s="15">
        <f t="shared" si="1"/>
        <v>7.2015295222137947</v>
      </c>
      <c r="I22" s="11">
        <f t="shared" si="2"/>
        <v>2.7971025782461555E-3</v>
      </c>
      <c r="J22" s="32">
        <f t="shared" si="3"/>
        <v>6.2822624752052704E-4</v>
      </c>
      <c r="K22" s="32">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12348</v>
      </c>
      <c r="BL22" s="24">
        <v>38.43</v>
      </c>
      <c r="BM22">
        <v>1</v>
      </c>
      <c r="BN22">
        <v>0</v>
      </c>
      <c r="BO22">
        <v>0</v>
      </c>
      <c r="BP22">
        <v>0</v>
      </c>
      <c r="BQ22">
        <v>0</v>
      </c>
      <c r="BR22">
        <v>0</v>
      </c>
      <c r="BS22">
        <v>0</v>
      </c>
      <c r="BT22" s="17">
        <v>0</v>
      </c>
      <c r="BU22">
        <v>0</v>
      </c>
      <c r="BV22">
        <v>0</v>
      </c>
      <c r="BW22">
        <v>1</v>
      </c>
      <c r="BX22" s="17">
        <v>0</v>
      </c>
      <c r="BY22">
        <v>0</v>
      </c>
      <c r="BZ22">
        <v>0</v>
      </c>
      <c r="CA22">
        <v>0</v>
      </c>
      <c r="CB22">
        <v>0</v>
      </c>
      <c r="CC22" s="17">
        <v>0</v>
      </c>
      <c r="CD22">
        <v>0</v>
      </c>
      <c r="CE22">
        <v>0</v>
      </c>
      <c r="CF22">
        <v>1</v>
      </c>
      <c r="CG22">
        <v>1</v>
      </c>
      <c r="CH22">
        <v>0</v>
      </c>
      <c r="CI22">
        <v>0</v>
      </c>
      <c r="CJ22">
        <v>0</v>
      </c>
      <c r="CK22">
        <v>0</v>
      </c>
      <c r="CL22">
        <v>0</v>
      </c>
      <c r="CM22">
        <v>0</v>
      </c>
      <c r="CN22" s="17">
        <v>0</v>
      </c>
      <c r="CO22">
        <v>0.03</v>
      </c>
      <c r="CP22">
        <v>16</v>
      </c>
      <c r="CQ22">
        <v>1</v>
      </c>
      <c r="CR22">
        <v>0</v>
      </c>
      <c r="CS22">
        <v>22</v>
      </c>
      <c r="CY22" s="33" t="s">
        <v>85</v>
      </c>
    </row>
    <row r="23" spans="1:103" x14ac:dyDescent="0.25">
      <c r="A23">
        <v>22</v>
      </c>
      <c r="B23">
        <v>2</v>
      </c>
      <c r="C23" s="24" t="s">
        <v>122</v>
      </c>
      <c r="D23" s="12">
        <v>7.4305815657685006</v>
      </c>
      <c r="E23" s="13">
        <v>0.25860492688289449</v>
      </c>
      <c r="F23" s="7">
        <v>28.733333333333331</v>
      </c>
      <c r="G23" s="7">
        <f t="shared" si="0"/>
        <v>7.1719766388856065</v>
      </c>
      <c r="H23" s="15">
        <f t="shared" si="1"/>
        <v>7.6891864926513946</v>
      </c>
      <c r="I23" s="11">
        <f t="shared" si="2"/>
        <v>1.8048164603853674E-2</v>
      </c>
      <c r="J23" s="32">
        <f t="shared" si="3"/>
        <v>6.2812637832437379E-4</v>
      </c>
      <c r="K23" s="32">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12348</v>
      </c>
      <c r="BL23" s="24">
        <v>38.43</v>
      </c>
      <c r="BM23">
        <v>1</v>
      </c>
      <c r="BN23">
        <v>0</v>
      </c>
      <c r="BO23">
        <v>0</v>
      </c>
      <c r="BP23">
        <v>0</v>
      </c>
      <c r="BQ23">
        <v>0</v>
      </c>
      <c r="BR23">
        <v>0</v>
      </c>
      <c r="BS23">
        <v>0</v>
      </c>
      <c r="BT23" s="17">
        <v>0</v>
      </c>
      <c r="BU23">
        <v>0</v>
      </c>
      <c r="BV23">
        <v>0</v>
      </c>
      <c r="BW23">
        <v>1</v>
      </c>
      <c r="BX23" s="17">
        <v>0</v>
      </c>
      <c r="BY23">
        <v>0</v>
      </c>
      <c r="BZ23">
        <v>0</v>
      </c>
      <c r="CA23">
        <v>0</v>
      </c>
      <c r="CB23">
        <v>0</v>
      </c>
      <c r="CC23" s="17">
        <v>0</v>
      </c>
      <c r="CD23">
        <v>0</v>
      </c>
      <c r="CE23">
        <v>0</v>
      </c>
      <c r="CF23">
        <v>1</v>
      </c>
      <c r="CG23">
        <v>1</v>
      </c>
      <c r="CH23">
        <v>0</v>
      </c>
      <c r="CI23">
        <v>0</v>
      </c>
      <c r="CJ23">
        <v>0</v>
      </c>
      <c r="CK23">
        <v>0</v>
      </c>
      <c r="CL23">
        <v>0</v>
      </c>
      <c r="CM23">
        <v>0</v>
      </c>
      <c r="CN23" s="17">
        <v>0</v>
      </c>
      <c r="CO23">
        <v>0.03</v>
      </c>
      <c r="CP23">
        <v>16</v>
      </c>
      <c r="CQ23">
        <v>1</v>
      </c>
      <c r="CR23">
        <v>0</v>
      </c>
      <c r="CS23">
        <v>22</v>
      </c>
      <c r="CY23" s="33" t="s">
        <v>85</v>
      </c>
    </row>
    <row r="24" spans="1:103" x14ac:dyDescent="0.25">
      <c r="A24">
        <v>23</v>
      </c>
      <c r="B24">
        <v>2</v>
      </c>
      <c r="C24" s="24" t="s">
        <v>122</v>
      </c>
      <c r="D24" s="12">
        <v>11.75866856758809</v>
      </c>
      <c r="E24" s="13">
        <v>0.88190014256910676</v>
      </c>
      <c r="F24" s="7">
        <v>13.333333333333339</v>
      </c>
      <c r="G24" s="7">
        <f t="shared" si="0"/>
        <v>10.876768425018984</v>
      </c>
      <c r="H24" s="15">
        <f t="shared" si="1"/>
        <v>12.640568710157197</v>
      </c>
      <c r="I24" s="11">
        <f t="shared" si="2"/>
        <v>8.3760888905969871E-3</v>
      </c>
      <c r="J24" s="32">
        <f t="shared" si="3"/>
        <v>6.2820666679477377E-4</v>
      </c>
      <c r="K24" s="32">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12348</v>
      </c>
      <c r="BL24" s="24">
        <v>38.43</v>
      </c>
      <c r="BM24">
        <v>1</v>
      </c>
      <c r="BN24">
        <v>0</v>
      </c>
      <c r="BO24">
        <v>0</v>
      </c>
      <c r="BP24">
        <v>0</v>
      </c>
      <c r="BQ24">
        <v>0</v>
      </c>
      <c r="BR24">
        <v>0</v>
      </c>
      <c r="BS24">
        <v>0</v>
      </c>
      <c r="BT24" s="17">
        <v>0</v>
      </c>
      <c r="BU24">
        <v>0</v>
      </c>
      <c r="BV24">
        <v>0</v>
      </c>
      <c r="BW24">
        <v>1</v>
      </c>
      <c r="BX24" s="17">
        <v>0</v>
      </c>
      <c r="BY24">
        <v>0</v>
      </c>
      <c r="BZ24">
        <v>0</v>
      </c>
      <c r="CA24">
        <v>0</v>
      </c>
      <c r="CB24">
        <v>0</v>
      </c>
      <c r="CC24" s="17">
        <v>0</v>
      </c>
      <c r="CD24">
        <v>0</v>
      </c>
      <c r="CE24">
        <v>0</v>
      </c>
      <c r="CF24">
        <v>1</v>
      </c>
      <c r="CG24">
        <v>1</v>
      </c>
      <c r="CH24">
        <v>0</v>
      </c>
      <c r="CI24">
        <v>0</v>
      </c>
      <c r="CJ24">
        <v>0</v>
      </c>
      <c r="CK24">
        <v>0</v>
      </c>
      <c r="CL24">
        <v>0</v>
      </c>
      <c r="CM24">
        <v>0</v>
      </c>
      <c r="CN24" s="17">
        <v>0</v>
      </c>
      <c r="CO24">
        <v>0.03</v>
      </c>
      <c r="CP24">
        <v>16</v>
      </c>
      <c r="CQ24">
        <v>1</v>
      </c>
      <c r="CR24">
        <v>0</v>
      </c>
      <c r="CS24">
        <v>22</v>
      </c>
      <c r="CY24" s="33" t="s">
        <v>85</v>
      </c>
    </row>
    <row r="25" spans="1:103" x14ac:dyDescent="0.25">
      <c r="A25">
        <v>24</v>
      </c>
      <c r="B25">
        <v>2</v>
      </c>
      <c r="C25" s="24" t="s">
        <v>122</v>
      </c>
      <c r="D25" s="12">
        <v>12.383272776690379</v>
      </c>
      <c r="E25" s="13">
        <v>1.8515816134818059</v>
      </c>
      <c r="F25" s="7">
        <v>6.6879432624113484</v>
      </c>
      <c r="G25" s="7">
        <f t="shared" si="0"/>
        <v>10.531691163208574</v>
      </c>
      <c r="H25" s="15">
        <f t="shared" si="1"/>
        <v>14.234854390172185</v>
      </c>
      <c r="I25" s="11">
        <f t="shared" si="2"/>
        <v>4.2015208506981754E-3</v>
      </c>
      <c r="J25" s="32">
        <f t="shared" si="3"/>
        <v>6.2822316007257967E-4</v>
      </c>
      <c r="K25" s="32">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12348</v>
      </c>
      <c r="BL25" s="24">
        <v>38.43</v>
      </c>
      <c r="BM25">
        <v>1</v>
      </c>
      <c r="BN25">
        <v>0</v>
      </c>
      <c r="BO25">
        <v>0</v>
      </c>
      <c r="BP25">
        <v>0</v>
      </c>
      <c r="BQ25">
        <v>0</v>
      </c>
      <c r="BR25">
        <v>0</v>
      </c>
      <c r="BS25">
        <v>0</v>
      </c>
      <c r="BT25" s="17">
        <v>0</v>
      </c>
      <c r="BU25">
        <v>0</v>
      </c>
      <c r="BV25">
        <v>0</v>
      </c>
      <c r="BW25">
        <v>1</v>
      </c>
      <c r="BX25" s="17">
        <v>0</v>
      </c>
      <c r="BY25">
        <v>0</v>
      </c>
      <c r="BZ25">
        <v>0</v>
      </c>
      <c r="CA25">
        <v>0</v>
      </c>
      <c r="CB25">
        <v>0</v>
      </c>
      <c r="CC25" s="17">
        <v>0</v>
      </c>
      <c r="CD25">
        <v>0</v>
      </c>
      <c r="CE25">
        <v>0</v>
      </c>
      <c r="CF25">
        <v>1</v>
      </c>
      <c r="CG25">
        <v>1</v>
      </c>
      <c r="CH25">
        <v>0</v>
      </c>
      <c r="CI25">
        <v>0</v>
      </c>
      <c r="CJ25">
        <v>0</v>
      </c>
      <c r="CK25">
        <v>0</v>
      </c>
      <c r="CL25">
        <v>0</v>
      </c>
      <c r="CM25">
        <v>0</v>
      </c>
      <c r="CN25" s="17">
        <v>0</v>
      </c>
      <c r="CO25">
        <v>0.03</v>
      </c>
      <c r="CP25">
        <v>16</v>
      </c>
      <c r="CQ25">
        <v>1</v>
      </c>
      <c r="CR25">
        <v>0</v>
      </c>
      <c r="CS25">
        <v>22</v>
      </c>
      <c r="CY25" s="33" t="s">
        <v>85</v>
      </c>
    </row>
    <row r="26" spans="1:103" x14ac:dyDescent="0.25">
      <c r="A26">
        <v>25</v>
      </c>
      <c r="B26">
        <v>2</v>
      </c>
      <c r="C26" s="24" t="s">
        <v>122</v>
      </c>
      <c r="D26" s="12">
        <v>4.3114431330610206</v>
      </c>
      <c r="E26" s="13">
        <v>1.0539083214149161</v>
      </c>
      <c r="F26" s="7">
        <v>4.0909090909090908</v>
      </c>
      <c r="G26" s="7">
        <f t="shared" si="0"/>
        <v>3.2575348116461047</v>
      </c>
      <c r="H26" s="15">
        <f t="shared" si="1"/>
        <v>5.3653514544759364</v>
      </c>
      <c r="I26" s="11">
        <f t="shared" si="2"/>
        <v>2.5700180332965724E-3</v>
      </c>
      <c r="J26" s="32">
        <f t="shared" si="3"/>
        <v>6.2822663036138425E-4</v>
      </c>
      <c r="K26" s="32">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12488</v>
      </c>
      <c r="BL26" s="24">
        <v>38.43</v>
      </c>
      <c r="BM26">
        <v>1</v>
      </c>
      <c r="BN26">
        <v>0</v>
      </c>
      <c r="BO26">
        <v>0</v>
      </c>
      <c r="BP26">
        <v>0</v>
      </c>
      <c r="BQ26">
        <v>0</v>
      </c>
      <c r="BR26">
        <v>0</v>
      </c>
      <c r="BS26">
        <v>0</v>
      </c>
      <c r="BT26" s="17">
        <v>0</v>
      </c>
      <c r="BU26">
        <v>0</v>
      </c>
      <c r="BV26">
        <v>0</v>
      </c>
      <c r="BW26">
        <v>1</v>
      </c>
      <c r="BX26" s="17">
        <v>0</v>
      </c>
      <c r="BY26">
        <v>0</v>
      </c>
      <c r="BZ26">
        <v>0</v>
      </c>
      <c r="CA26">
        <v>0</v>
      </c>
      <c r="CB26">
        <v>0</v>
      </c>
      <c r="CC26" s="17">
        <v>0</v>
      </c>
      <c r="CD26">
        <v>0</v>
      </c>
      <c r="CE26">
        <v>0</v>
      </c>
      <c r="CF26">
        <v>1</v>
      </c>
      <c r="CG26">
        <v>1</v>
      </c>
      <c r="CH26">
        <v>0</v>
      </c>
      <c r="CI26">
        <v>0</v>
      </c>
      <c r="CJ26">
        <v>0</v>
      </c>
      <c r="CK26">
        <v>0</v>
      </c>
      <c r="CL26">
        <v>0</v>
      </c>
      <c r="CM26">
        <v>0</v>
      </c>
      <c r="CN26" s="17">
        <v>0</v>
      </c>
      <c r="CO26">
        <v>0.03</v>
      </c>
      <c r="CP26">
        <v>16</v>
      </c>
      <c r="CQ26">
        <v>1</v>
      </c>
      <c r="CR26">
        <v>0</v>
      </c>
      <c r="CS26">
        <v>22</v>
      </c>
      <c r="CY26" s="33" t="s">
        <v>85</v>
      </c>
    </row>
    <row r="27" spans="1:103"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2.238217816477785E-2</v>
      </c>
      <c r="J27" s="32">
        <f t="shared" si="3"/>
        <v>6.2807132605243962E-4</v>
      </c>
      <c r="K27" s="32">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12488</v>
      </c>
      <c r="BL27" s="24">
        <v>38.43</v>
      </c>
      <c r="BM27">
        <v>1</v>
      </c>
      <c r="BN27">
        <v>0</v>
      </c>
      <c r="BO27">
        <v>0</v>
      </c>
      <c r="BP27">
        <v>0</v>
      </c>
      <c r="BQ27">
        <v>0</v>
      </c>
      <c r="BR27">
        <v>0</v>
      </c>
      <c r="BS27">
        <v>0</v>
      </c>
      <c r="BT27" s="17">
        <v>0</v>
      </c>
      <c r="BU27">
        <v>0</v>
      </c>
      <c r="BV27">
        <v>0</v>
      </c>
      <c r="BW27">
        <v>1</v>
      </c>
      <c r="BX27" s="17">
        <v>0</v>
      </c>
      <c r="BY27">
        <v>0</v>
      </c>
      <c r="BZ27">
        <v>0</v>
      </c>
      <c r="CA27">
        <v>0</v>
      </c>
      <c r="CB27">
        <v>0</v>
      </c>
      <c r="CC27" s="17">
        <v>0</v>
      </c>
      <c r="CD27">
        <v>0</v>
      </c>
      <c r="CE27">
        <v>0</v>
      </c>
      <c r="CF27">
        <v>1</v>
      </c>
      <c r="CG27">
        <v>1</v>
      </c>
      <c r="CH27">
        <v>0</v>
      </c>
      <c r="CI27">
        <v>0</v>
      </c>
      <c r="CJ27">
        <v>0</v>
      </c>
      <c r="CK27">
        <v>0</v>
      </c>
      <c r="CL27">
        <v>0</v>
      </c>
      <c r="CM27">
        <v>0</v>
      </c>
      <c r="CN27" s="17">
        <v>0</v>
      </c>
      <c r="CO27">
        <v>0.03</v>
      </c>
      <c r="CP27">
        <v>16</v>
      </c>
      <c r="CQ27">
        <v>1</v>
      </c>
      <c r="CR27">
        <v>0</v>
      </c>
      <c r="CS27">
        <v>22</v>
      </c>
      <c r="CY27" s="33" t="s">
        <v>85</v>
      </c>
    </row>
    <row r="28" spans="1:103" x14ac:dyDescent="0.25">
      <c r="A28">
        <v>27</v>
      </c>
      <c r="B28">
        <v>2</v>
      </c>
      <c r="C28" s="24" t="s">
        <v>122</v>
      </c>
      <c r="D28" s="12">
        <v>11.579568022107001</v>
      </c>
      <c r="E28" s="13">
        <v>0.58170514396769868</v>
      </c>
      <c r="F28" s="7">
        <v>19.90625</v>
      </c>
      <c r="G28" s="7">
        <f t="shared" si="0"/>
        <v>10.997862878139301</v>
      </c>
      <c r="H28" s="15">
        <f t="shared" si="1"/>
        <v>12.1612731660747</v>
      </c>
      <c r="I28" s="11">
        <f t="shared" si="2"/>
        <v>1.2504699881534159E-2</v>
      </c>
      <c r="J28" s="32">
        <f t="shared" si="3"/>
        <v>6.2817958588554644E-4</v>
      </c>
      <c r="K28" s="32">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12488</v>
      </c>
      <c r="BL28" s="24">
        <v>38.43</v>
      </c>
      <c r="BM28">
        <v>1</v>
      </c>
      <c r="BN28">
        <v>0</v>
      </c>
      <c r="BO28">
        <v>0</v>
      </c>
      <c r="BP28">
        <v>0</v>
      </c>
      <c r="BQ28">
        <v>0</v>
      </c>
      <c r="BR28">
        <v>0</v>
      </c>
      <c r="BS28">
        <v>0</v>
      </c>
      <c r="BT28" s="17">
        <v>0</v>
      </c>
      <c r="BU28">
        <v>0</v>
      </c>
      <c r="BV28">
        <v>0</v>
      </c>
      <c r="BW28">
        <v>1</v>
      </c>
      <c r="BX28" s="17">
        <v>0</v>
      </c>
      <c r="BY28">
        <v>0</v>
      </c>
      <c r="BZ28">
        <v>0</v>
      </c>
      <c r="CA28">
        <v>0</v>
      </c>
      <c r="CB28">
        <v>0</v>
      </c>
      <c r="CC28" s="17">
        <v>0</v>
      </c>
      <c r="CD28">
        <v>0</v>
      </c>
      <c r="CE28">
        <v>0</v>
      </c>
      <c r="CF28">
        <v>1</v>
      </c>
      <c r="CG28">
        <v>1</v>
      </c>
      <c r="CH28">
        <v>0</v>
      </c>
      <c r="CI28">
        <v>0</v>
      </c>
      <c r="CJ28">
        <v>0</v>
      </c>
      <c r="CK28">
        <v>0</v>
      </c>
      <c r="CL28">
        <v>0</v>
      </c>
      <c r="CM28">
        <v>0</v>
      </c>
      <c r="CN28" s="17">
        <v>0</v>
      </c>
      <c r="CO28">
        <v>0.03</v>
      </c>
      <c r="CP28">
        <v>16</v>
      </c>
      <c r="CQ28">
        <v>1</v>
      </c>
      <c r="CR28">
        <v>0</v>
      </c>
      <c r="CS28">
        <v>22</v>
      </c>
      <c r="CY28" s="33" t="s">
        <v>85</v>
      </c>
    </row>
    <row r="29" spans="1:103" x14ac:dyDescent="0.25">
      <c r="A29">
        <v>28</v>
      </c>
      <c r="B29">
        <v>2</v>
      </c>
      <c r="C29" s="24" t="s">
        <v>122</v>
      </c>
      <c r="D29" s="12">
        <v>3.8749247893831158</v>
      </c>
      <c r="E29" s="13">
        <v>0.36800961686878758</v>
      </c>
      <c r="F29" s="7">
        <v>10.52941176470588</v>
      </c>
      <c r="G29" s="7">
        <f t="shared" si="0"/>
        <v>3.5069151725143284</v>
      </c>
      <c r="H29" s="15">
        <f t="shared" si="1"/>
        <v>4.2429344062519032</v>
      </c>
      <c r="I29" s="11">
        <f t="shared" si="2"/>
        <v>6.6147340006580835E-3</v>
      </c>
      <c r="J29" s="32">
        <f t="shared" si="3"/>
        <v>6.2821496095635441E-4</v>
      </c>
      <c r="K29" s="32">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12488</v>
      </c>
      <c r="BL29" s="24">
        <v>38.43</v>
      </c>
      <c r="BM29">
        <v>1</v>
      </c>
      <c r="BN29">
        <v>0</v>
      </c>
      <c r="BO29">
        <v>0</v>
      </c>
      <c r="BP29">
        <v>0</v>
      </c>
      <c r="BQ29">
        <v>0</v>
      </c>
      <c r="BR29">
        <v>0</v>
      </c>
      <c r="BS29">
        <v>0</v>
      </c>
      <c r="BT29" s="17">
        <v>0</v>
      </c>
      <c r="BU29">
        <v>0</v>
      </c>
      <c r="BV29">
        <v>0</v>
      </c>
      <c r="BW29">
        <v>1</v>
      </c>
      <c r="BX29" s="17">
        <v>0</v>
      </c>
      <c r="BY29">
        <v>0</v>
      </c>
      <c r="BZ29">
        <v>0</v>
      </c>
      <c r="CA29">
        <v>0</v>
      </c>
      <c r="CB29">
        <v>0</v>
      </c>
      <c r="CC29" s="17">
        <v>0</v>
      </c>
      <c r="CD29">
        <v>0</v>
      </c>
      <c r="CE29">
        <v>0</v>
      </c>
      <c r="CF29">
        <v>1</v>
      </c>
      <c r="CG29">
        <v>1</v>
      </c>
      <c r="CH29">
        <v>0</v>
      </c>
      <c r="CI29">
        <v>0</v>
      </c>
      <c r="CJ29">
        <v>0</v>
      </c>
      <c r="CK29">
        <v>0</v>
      </c>
      <c r="CL29">
        <v>0</v>
      </c>
      <c r="CM29">
        <v>0</v>
      </c>
      <c r="CN29" s="17">
        <v>0</v>
      </c>
      <c r="CO29">
        <v>0.03</v>
      </c>
      <c r="CP29">
        <v>16</v>
      </c>
      <c r="CQ29">
        <v>1</v>
      </c>
      <c r="CR29">
        <v>0</v>
      </c>
      <c r="CS29">
        <v>22</v>
      </c>
      <c r="CY29" s="33" t="s">
        <v>85</v>
      </c>
    </row>
    <row r="30" spans="1:103" x14ac:dyDescent="0.25">
      <c r="A30">
        <v>29</v>
      </c>
      <c r="B30">
        <v>2</v>
      </c>
      <c r="C30" s="24" t="s">
        <v>122</v>
      </c>
      <c r="D30" s="12">
        <v>10.52094495921161</v>
      </c>
      <c r="E30" s="13">
        <v>1.983949620879903</v>
      </c>
      <c r="F30" s="7">
        <v>5.3030303030303028</v>
      </c>
      <c r="G30" s="7">
        <f t="shared" si="0"/>
        <v>8.5369953383317068</v>
      </c>
      <c r="H30" s="15">
        <f t="shared" si="1"/>
        <v>12.504894580091513</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11952</v>
      </c>
      <c r="BL30" s="24">
        <v>27.56</v>
      </c>
      <c r="BM30">
        <v>1</v>
      </c>
      <c r="BN30">
        <v>0</v>
      </c>
      <c r="BO30">
        <v>0</v>
      </c>
      <c r="BP30">
        <v>0</v>
      </c>
      <c r="BQ30">
        <v>0</v>
      </c>
      <c r="BR30">
        <v>0</v>
      </c>
      <c r="BS30">
        <v>0</v>
      </c>
      <c r="BT30" s="17">
        <v>0</v>
      </c>
      <c r="BU30">
        <v>1</v>
      </c>
      <c r="BV30">
        <v>0</v>
      </c>
      <c r="BW30">
        <v>0</v>
      </c>
      <c r="BX30" s="17">
        <v>0</v>
      </c>
      <c r="BY30">
        <v>0</v>
      </c>
      <c r="BZ30">
        <v>0</v>
      </c>
      <c r="CA30">
        <v>0</v>
      </c>
      <c r="CB30">
        <v>0</v>
      </c>
      <c r="CC30" s="17">
        <v>0</v>
      </c>
      <c r="CD30">
        <v>0</v>
      </c>
      <c r="CE30">
        <v>0</v>
      </c>
      <c r="CF30">
        <v>1</v>
      </c>
      <c r="CG30">
        <v>1</v>
      </c>
      <c r="CH30">
        <v>0</v>
      </c>
      <c r="CI30">
        <v>0</v>
      </c>
      <c r="CJ30">
        <v>0</v>
      </c>
      <c r="CK30">
        <v>0</v>
      </c>
      <c r="CL30">
        <v>0</v>
      </c>
      <c r="CM30">
        <v>0</v>
      </c>
      <c r="CN30" s="17">
        <v>0</v>
      </c>
      <c r="CO30">
        <v>0.03</v>
      </c>
      <c r="CP30">
        <v>16</v>
      </c>
      <c r="CQ30">
        <v>1</v>
      </c>
      <c r="CR30">
        <v>0</v>
      </c>
      <c r="CS30">
        <v>22</v>
      </c>
      <c r="CY30" s="33" t="s">
        <v>85</v>
      </c>
    </row>
    <row r="31" spans="1:103" x14ac:dyDescent="0.25">
      <c r="A31">
        <v>30</v>
      </c>
      <c r="B31">
        <v>2</v>
      </c>
      <c r="C31" s="24" t="s">
        <v>122</v>
      </c>
      <c r="D31" s="12">
        <v>8.8775365880074055</v>
      </c>
      <c r="E31" s="13">
        <v>0.40200165681542971</v>
      </c>
      <c r="F31" s="7">
        <v>22.083333333333339</v>
      </c>
      <c r="G31" s="7">
        <f t="shared" si="0"/>
        <v>8.4755349311919765</v>
      </c>
      <c r="H31" s="15">
        <f t="shared" si="1"/>
        <v>9.2795382448228345</v>
      </c>
      <c r="I31" s="11">
        <f t="shared" si="2"/>
        <v>7.7513693121021063E-2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11952</v>
      </c>
      <c r="BL31" s="24">
        <v>27.56</v>
      </c>
      <c r="BM31">
        <v>1</v>
      </c>
      <c r="BN31">
        <v>0</v>
      </c>
      <c r="BO31">
        <v>0</v>
      </c>
      <c r="BP31">
        <v>0</v>
      </c>
      <c r="BQ31">
        <v>0</v>
      </c>
      <c r="BR31">
        <v>0</v>
      </c>
      <c r="BS31">
        <v>0</v>
      </c>
      <c r="BT31" s="17">
        <v>0</v>
      </c>
      <c r="BU31">
        <v>1</v>
      </c>
      <c r="BV31">
        <v>0</v>
      </c>
      <c r="BW31">
        <v>0</v>
      </c>
      <c r="BX31" s="17">
        <v>0</v>
      </c>
      <c r="BY31">
        <v>0</v>
      </c>
      <c r="BZ31">
        <v>0</v>
      </c>
      <c r="CA31">
        <v>0</v>
      </c>
      <c r="CB31">
        <v>0</v>
      </c>
      <c r="CC31" s="17">
        <v>0</v>
      </c>
      <c r="CD31">
        <v>0</v>
      </c>
      <c r="CE31">
        <v>0</v>
      </c>
      <c r="CF31">
        <v>1</v>
      </c>
      <c r="CG31">
        <v>1</v>
      </c>
      <c r="CH31">
        <v>0</v>
      </c>
      <c r="CI31">
        <v>0</v>
      </c>
      <c r="CJ31">
        <v>0</v>
      </c>
      <c r="CK31">
        <v>0</v>
      </c>
      <c r="CL31">
        <v>0</v>
      </c>
      <c r="CM31">
        <v>0</v>
      </c>
      <c r="CN31" s="17">
        <v>0</v>
      </c>
      <c r="CO31">
        <v>0.03</v>
      </c>
      <c r="CP31">
        <v>16</v>
      </c>
      <c r="CQ31">
        <v>1</v>
      </c>
      <c r="CR31">
        <v>0</v>
      </c>
      <c r="CS31">
        <v>22</v>
      </c>
      <c r="CY31" s="33" t="s">
        <v>85</v>
      </c>
    </row>
    <row r="32" spans="1:103" x14ac:dyDescent="0.25">
      <c r="A32">
        <v>31</v>
      </c>
      <c r="B32">
        <v>2</v>
      </c>
      <c r="C32" s="24" t="s">
        <v>122</v>
      </c>
      <c r="D32" s="12">
        <v>20</v>
      </c>
      <c r="E32" s="13">
        <v>1.8969072164948451</v>
      </c>
      <c r="F32" s="7">
        <v>10.543478260869559</v>
      </c>
      <c r="G32" s="7">
        <f t="shared" si="0"/>
        <v>18.103092783505154</v>
      </c>
      <c r="H32" s="15">
        <f t="shared" si="1"/>
        <v>21.896907216494846</v>
      </c>
      <c r="I32" s="11">
        <f t="shared" si="2"/>
        <v>3.7094314294398287E-2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11952</v>
      </c>
      <c r="BL32" s="24">
        <v>27.56</v>
      </c>
      <c r="BM32">
        <v>1</v>
      </c>
      <c r="BN32">
        <v>0</v>
      </c>
      <c r="BO32">
        <v>0</v>
      </c>
      <c r="BP32">
        <v>0</v>
      </c>
      <c r="BQ32">
        <v>0</v>
      </c>
      <c r="BR32">
        <v>0</v>
      </c>
      <c r="BS32">
        <v>0</v>
      </c>
      <c r="BT32" s="17">
        <v>0</v>
      </c>
      <c r="BU32">
        <v>1</v>
      </c>
      <c r="BV32">
        <v>0</v>
      </c>
      <c r="BW32">
        <v>0</v>
      </c>
      <c r="BX32" s="17">
        <v>0</v>
      </c>
      <c r="BY32">
        <v>0</v>
      </c>
      <c r="BZ32">
        <v>0</v>
      </c>
      <c r="CA32">
        <v>0</v>
      </c>
      <c r="CB32">
        <v>0</v>
      </c>
      <c r="CC32" s="17">
        <v>0</v>
      </c>
      <c r="CD32">
        <v>0</v>
      </c>
      <c r="CE32">
        <v>0</v>
      </c>
      <c r="CF32">
        <v>1</v>
      </c>
      <c r="CG32">
        <v>1</v>
      </c>
      <c r="CH32">
        <v>0</v>
      </c>
      <c r="CI32">
        <v>0</v>
      </c>
      <c r="CJ32">
        <v>0</v>
      </c>
      <c r="CK32">
        <v>0</v>
      </c>
      <c r="CL32">
        <v>0</v>
      </c>
      <c r="CM32">
        <v>0</v>
      </c>
      <c r="CN32" s="17">
        <v>0</v>
      </c>
      <c r="CO32">
        <v>0.03</v>
      </c>
      <c r="CP32">
        <v>16</v>
      </c>
      <c r="CQ32">
        <v>1</v>
      </c>
      <c r="CR32">
        <v>0</v>
      </c>
      <c r="CS32">
        <v>22</v>
      </c>
      <c r="CY32" s="33" t="s">
        <v>85</v>
      </c>
    </row>
    <row r="33" spans="1:103" x14ac:dyDescent="0.25">
      <c r="A33">
        <v>32</v>
      </c>
      <c r="B33">
        <v>2</v>
      </c>
      <c r="C33" s="24" t="s">
        <v>122</v>
      </c>
      <c r="D33" s="12">
        <v>8.5357084097210656</v>
      </c>
      <c r="E33" s="13">
        <v>2.1264918163590809</v>
      </c>
      <c r="F33" s="7">
        <v>4.0139860139860142</v>
      </c>
      <c r="G33" s="7">
        <f t="shared" si="0"/>
        <v>6.4092165933619842</v>
      </c>
      <c r="H33" s="15">
        <f t="shared" si="1"/>
        <v>10.662200226080147</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11952</v>
      </c>
      <c r="BL33" s="24">
        <v>27.56</v>
      </c>
      <c r="BM33">
        <v>1</v>
      </c>
      <c r="BN33">
        <v>0</v>
      </c>
      <c r="BO33">
        <v>0</v>
      </c>
      <c r="BP33">
        <v>0</v>
      </c>
      <c r="BQ33">
        <v>0</v>
      </c>
      <c r="BR33">
        <v>0</v>
      </c>
      <c r="BS33">
        <v>0</v>
      </c>
      <c r="BT33" s="17">
        <v>0</v>
      </c>
      <c r="BU33">
        <v>1</v>
      </c>
      <c r="BV33">
        <v>0</v>
      </c>
      <c r="BW33">
        <v>0</v>
      </c>
      <c r="BX33" s="17">
        <v>0</v>
      </c>
      <c r="BY33">
        <v>0</v>
      </c>
      <c r="BZ33">
        <v>0</v>
      </c>
      <c r="CA33">
        <v>0</v>
      </c>
      <c r="CB33">
        <v>0</v>
      </c>
      <c r="CC33" s="17">
        <v>0</v>
      </c>
      <c r="CD33">
        <v>0</v>
      </c>
      <c r="CE33">
        <v>0</v>
      </c>
      <c r="CF33">
        <v>1</v>
      </c>
      <c r="CG33">
        <v>1</v>
      </c>
      <c r="CH33">
        <v>0</v>
      </c>
      <c r="CI33">
        <v>0</v>
      </c>
      <c r="CJ33">
        <v>0</v>
      </c>
      <c r="CK33">
        <v>0</v>
      </c>
      <c r="CL33">
        <v>0</v>
      </c>
      <c r="CM33">
        <v>0</v>
      </c>
      <c r="CN33" s="17">
        <v>0</v>
      </c>
      <c r="CO33">
        <v>0.03</v>
      </c>
      <c r="CP33">
        <v>16</v>
      </c>
      <c r="CQ33">
        <v>1</v>
      </c>
      <c r="CR33">
        <v>0</v>
      </c>
      <c r="CS33">
        <v>22</v>
      </c>
      <c r="CY33" s="33" t="s">
        <v>85</v>
      </c>
    </row>
    <row r="34" spans="1:103" x14ac:dyDescent="0.25">
      <c r="A34">
        <v>33</v>
      </c>
      <c r="B34">
        <v>2</v>
      </c>
      <c r="C34" s="24" t="s">
        <v>122</v>
      </c>
      <c r="D34" s="12">
        <v>10.3021993206643</v>
      </c>
      <c r="E34" s="13">
        <v>1.3856759320191741</v>
      </c>
      <c r="F34" s="7">
        <v>7.4347826086956532</v>
      </c>
      <c r="G34" s="7">
        <f t="shared" si="0"/>
        <v>8.9165233886451265</v>
      </c>
      <c r="H34" s="15">
        <f t="shared" si="1"/>
        <v>11.687875252683474</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12348</v>
      </c>
      <c r="BL34" s="24">
        <v>27.56</v>
      </c>
      <c r="BM34">
        <v>1</v>
      </c>
      <c r="BN34">
        <v>0</v>
      </c>
      <c r="BO34">
        <v>0</v>
      </c>
      <c r="BP34">
        <v>0</v>
      </c>
      <c r="BQ34">
        <v>0</v>
      </c>
      <c r="BR34">
        <v>0</v>
      </c>
      <c r="BS34">
        <v>0</v>
      </c>
      <c r="BT34" s="17">
        <v>0</v>
      </c>
      <c r="BU34">
        <v>1</v>
      </c>
      <c r="BV34">
        <v>0</v>
      </c>
      <c r="BW34">
        <v>0</v>
      </c>
      <c r="BX34" s="17">
        <v>0</v>
      </c>
      <c r="BY34">
        <v>0</v>
      </c>
      <c r="BZ34">
        <v>0</v>
      </c>
      <c r="CA34">
        <v>0</v>
      </c>
      <c r="CB34">
        <v>0</v>
      </c>
      <c r="CC34" s="17">
        <v>0</v>
      </c>
      <c r="CD34">
        <v>0</v>
      </c>
      <c r="CE34">
        <v>0</v>
      </c>
      <c r="CF34">
        <v>1</v>
      </c>
      <c r="CG34">
        <v>1</v>
      </c>
      <c r="CH34">
        <v>0</v>
      </c>
      <c r="CI34">
        <v>0</v>
      </c>
      <c r="CJ34">
        <v>0</v>
      </c>
      <c r="CK34">
        <v>0</v>
      </c>
      <c r="CL34">
        <v>0</v>
      </c>
      <c r="CM34">
        <v>0</v>
      </c>
      <c r="CN34" s="17">
        <v>0</v>
      </c>
      <c r="CO34">
        <v>0.03</v>
      </c>
      <c r="CP34">
        <v>16</v>
      </c>
      <c r="CQ34">
        <v>1</v>
      </c>
      <c r="CR34">
        <v>0</v>
      </c>
      <c r="CS34">
        <v>22</v>
      </c>
      <c r="CY34" s="33" t="s">
        <v>85</v>
      </c>
    </row>
    <row r="35" spans="1:103"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12348</v>
      </c>
      <c r="BL35" s="24">
        <v>27.56</v>
      </c>
      <c r="BM35">
        <v>1</v>
      </c>
      <c r="BN35">
        <v>0</v>
      </c>
      <c r="BO35">
        <v>0</v>
      </c>
      <c r="BP35">
        <v>0</v>
      </c>
      <c r="BQ35">
        <v>0</v>
      </c>
      <c r="BR35">
        <v>0</v>
      </c>
      <c r="BS35">
        <v>0</v>
      </c>
      <c r="BT35" s="17">
        <v>0</v>
      </c>
      <c r="BU35">
        <v>1</v>
      </c>
      <c r="BV35">
        <v>0</v>
      </c>
      <c r="BW35">
        <v>0</v>
      </c>
      <c r="BX35" s="17">
        <v>0</v>
      </c>
      <c r="BY35">
        <v>0</v>
      </c>
      <c r="BZ35">
        <v>0</v>
      </c>
      <c r="CA35">
        <v>0</v>
      </c>
      <c r="CB35">
        <v>0</v>
      </c>
      <c r="CC35" s="17">
        <v>0</v>
      </c>
      <c r="CD35">
        <v>0</v>
      </c>
      <c r="CE35">
        <v>0</v>
      </c>
      <c r="CF35">
        <v>1</v>
      </c>
      <c r="CG35">
        <v>1</v>
      </c>
      <c r="CH35">
        <v>0</v>
      </c>
      <c r="CI35">
        <v>0</v>
      </c>
      <c r="CJ35">
        <v>0</v>
      </c>
      <c r="CK35">
        <v>0</v>
      </c>
      <c r="CL35">
        <v>0</v>
      </c>
      <c r="CM35">
        <v>0</v>
      </c>
      <c r="CN35" s="17">
        <v>0</v>
      </c>
      <c r="CO35">
        <v>0.03</v>
      </c>
      <c r="CP35">
        <v>16</v>
      </c>
      <c r="CQ35">
        <v>1</v>
      </c>
      <c r="CR35">
        <v>0</v>
      </c>
      <c r="CS35">
        <v>22</v>
      </c>
      <c r="CY35" s="33" t="s">
        <v>85</v>
      </c>
    </row>
    <row r="36" spans="1:103" x14ac:dyDescent="0.25">
      <c r="A36">
        <v>35</v>
      </c>
      <c r="B36">
        <v>2</v>
      </c>
      <c r="C36" s="24" t="s">
        <v>122</v>
      </c>
      <c r="D36" s="12">
        <v>15.10864433221337</v>
      </c>
      <c r="E36" s="13">
        <v>0.83640316091169442</v>
      </c>
      <c r="F36" s="7">
        <v>18.063829787234042</v>
      </c>
      <c r="G36" s="7">
        <f t="shared" si="0"/>
        <v>14.272241171301676</v>
      </c>
      <c r="H36" s="15">
        <f t="shared" si="1"/>
        <v>15.945047493125063</v>
      </c>
      <c r="I36" s="11">
        <f t="shared" si="2"/>
        <v>6.3468142826239818E-2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12348</v>
      </c>
      <c r="BL36" s="24">
        <v>27.56</v>
      </c>
      <c r="BM36">
        <v>1</v>
      </c>
      <c r="BN36">
        <v>0</v>
      </c>
      <c r="BO36">
        <v>0</v>
      </c>
      <c r="BP36">
        <v>0</v>
      </c>
      <c r="BQ36">
        <v>0</v>
      </c>
      <c r="BR36">
        <v>0</v>
      </c>
      <c r="BS36">
        <v>0</v>
      </c>
      <c r="BT36" s="17">
        <v>0</v>
      </c>
      <c r="BU36">
        <v>1</v>
      </c>
      <c r="BV36">
        <v>0</v>
      </c>
      <c r="BW36">
        <v>0</v>
      </c>
      <c r="BX36" s="17">
        <v>0</v>
      </c>
      <c r="BY36">
        <v>0</v>
      </c>
      <c r="BZ36">
        <v>0</v>
      </c>
      <c r="CA36">
        <v>0</v>
      </c>
      <c r="CB36">
        <v>0</v>
      </c>
      <c r="CC36" s="17">
        <v>0</v>
      </c>
      <c r="CD36">
        <v>0</v>
      </c>
      <c r="CE36">
        <v>0</v>
      </c>
      <c r="CF36">
        <v>1</v>
      </c>
      <c r="CG36">
        <v>1</v>
      </c>
      <c r="CH36">
        <v>0</v>
      </c>
      <c r="CI36">
        <v>0</v>
      </c>
      <c r="CJ36">
        <v>0</v>
      </c>
      <c r="CK36">
        <v>0</v>
      </c>
      <c r="CL36">
        <v>0</v>
      </c>
      <c r="CM36">
        <v>0</v>
      </c>
      <c r="CN36" s="17">
        <v>0</v>
      </c>
      <c r="CO36">
        <v>0.03</v>
      </c>
      <c r="CP36">
        <v>16</v>
      </c>
      <c r="CQ36">
        <v>1</v>
      </c>
      <c r="CR36">
        <v>0</v>
      </c>
      <c r="CS36">
        <v>22</v>
      </c>
      <c r="CY36" s="33" t="s">
        <v>85</v>
      </c>
    </row>
    <row r="37" spans="1:103" x14ac:dyDescent="0.25">
      <c r="A37">
        <v>36</v>
      </c>
      <c r="B37">
        <v>2</v>
      </c>
      <c r="C37" s="24" t="s">
        <v>122</v>
      </c>
      <c r="D37" s="12">
        <v>3.6339712642529332</v>
      </c>
      <c r="E37" s="13">
        <v>0.33859320555336098</v>
      </c>
      <c r="F37" s="7">
        <v>10.732558139534889</v>
      </c>
      <c r="G37" s="7">
        <f t="shared" si="0"/>
        <v>3.2953780586995722</v>
      </c>
      <c r="H37" s="15">
        <f t="shared" si="1"/>
        <v>3.9725644698062941</v>
      </c>
      <c r="I37" s="11">
        <f t="shared" si="2"/>
        <v>3.7758599513370919E-2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12348</v>
      </c>
      <c r="BL37" s="24">
        <v>27.56</v>
      </c>
      <c r="BM37">
        <v>1</v>
      </c>
      <c r="BN37">
        <v>0</v>
      </c>
      <c r="BO37">
        <v>0</v>
      </c>
      <c r="BP37">
        <v>0</v>
      </c>
      <c r="BQ37">
        <v>0</v>
      </c>
      <c r="BR37">
        <v>0</v>
      </c>
      <c r="BS37">
        <v>0</v>
      </c>
      <c r="BT37" s="17">
        <v>0</v>
      </c>
      <c r="BU37">
        <v>1</v>
      </c>
      <c r="BV37">
        <v>0</v>
      </c>
      <c r="BW37">
        <v>0</v>
      </c>
      <c r="BX37" s="17">
        <v>0</v>
      </c>
      <c r="BY37">
        <v>0</v>
      </c>
      <c r="BZ37">
        <v>0</v>
      </c>
      <c r="CA37">
        <v>0</v>
      </c>
      <c r="CB37">
        <v>0</v>
      </c>
      <c r="CC37" s="17">
        <v>0</v>
      </c>
      <c r="CD37">
        <v>0</v>
      </c>
      <c r="CE37">
        <v>0</v>
      </c>
      <c r="CF37">
        <v>1</v>
      </c>
      <c r="CG37">
        <v>1</v>
      </c>
      <c r="CH37">
        <v>0</v>
      </c>
      <c r="CI37">
        <v>0</v>
      </c>
      <c r="CJ37">
        <v>0</v>
      </c>
      <c r="CK37">
        <v>0</v>
      </c>
      <c r="CL37">
        <v>0</v>
      </c>
      <c r="CM37">
        <v>0</v>
      </c>
      <c r="CN37" s="17">
        <v>0</v>
      </c>
      <c r="CO37">
        <v>0.03</v>
      </c>
      <c r="CP37">
        <v>16</v>
      </c>
      <c r="CQ37">
        <v>1</v>
      </c>
      <c r="CR37">
        <v>0</v>
      </c>
      <c r="CS37">
        <v>22</v>
      </c>
      <c r="CY37" s="33" t="s">
        <v>85</v>
      </c>
    </row>
    <row r="38" spans="1:103" x14ac:dyDescent="0.25">
      <c r="A38">
        <v>37</v>
      </c>
      <c r="B38">
        <v>2</v>
      </c>
      <c r="C38" s="24" t="s">
        <v>122</v>
      </c>
      <c r="D38" s="12">
        <v>5.9401584624788173</v>
      </c>
      <c r="E38" s="13">
        <v>1.0685999350490989</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12488</v>
      </c>
      <c r="BL38" s="24">
        <v>27.56</v>
      </c>
      <c r="BM38">
        <v>1</v>
      </c>
      <c r="BN38">
        <v>0</v>
      </c>
      <c r="BO38">
        <v>0</v>
      </c>
      <c r="BP38">
        <v>0</v>
      </c>
      <c r="BQ38">
        <v>0</v>
      </c>
      <c r="BR38">
        <v>0</v>
      </c>
      <c r="BS38">
        <v>0</v>
      </c>
      <c r="BT38" s="17">
        <v>0</v>
      </c>
      <c r="BU38">
        <v>1</v>
      </c>
      <c r="BV38">
        <v>0</v>
      </c>
      <c r="BW38">
        <v>0</v>
      </c>
      <c r="BX38" s="17">
        <v>0</v>
      </c>
      <c r="BY38">
        <v>0</v>
      </c>
      <c r="BZ38">
        <v>0</v>
      </c>
      <c r="CA38">
        <v>0</v>
      </c>
      <c r="CB38">
        <v>0</v>
      </c>
      <c r="CC38" s="17">
        <v>0</v>
      </c>
      <c r="CD38">
        <v>0</v>
      </c>
      <c r="CE38">
        <v>0</v>
      </c>
      <c r="CF38">
        <v>1</v>
      </c>
      <c r="CG38">
        <v>1</v>
      </c>
      <c r="CH38">
        <v>0</v>
      </c>
      <c r="CI38">
        <v>0</v>
      </c>
      <c r="CJ38">
        <v>0</v>
      </c>
      <c r="CK38">
        <v>0</v>
      </c>
      <c r="CL38">
        <v>0</v>
      </c>
      <c r="CM38">
        <v>0</v>
      </c>
      <c r="CN38" s="17">
        <v>0</v>
      </c>
      <c r="CO38">
        <v>0.03</v>
      </c>
      <c r="CP38">
        <v>16</v>
      </c>
      <c r="CQ38">
        <v>1</v>
      </c>
      <c r="CR38">
        <v>0</v>
      </c>
      <c r="CS38">
        <v>22</v>
      </c>
      <c r="CY38" s="33" t="s">
        <v>85</v>
      </c>
    </row>
    <row r="39" spans="1:103" x14ac:dyDescent="0.25">
      <c r="A39">
        <v>38</v>
      </c>
      <c r="B39">
        <v>2</v>
      </c>
      <c r="C39" s="24" t="s">
        <v>122</v>
      </c>
      <c r="D39" s="12">
        <v>8.476080955730648</v>
      </c>
      <c r="E39" s="13">
        <v>0.1857308575956915</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12488</v>
      </c>
      <c r="BL39" s="24">
        <v>27.56</v>
      </c>
      <c r="BM39">
        <v>1</v>
      </c>
      <c r="BN39">
        <v>0</v>
      </c>
      <c r="BO39">
        <v>0</v>
      </c>
      <c r="BP39">
        <v>0</v>
      </c>
      <c r="BQ39">
        <v>0</v>
      </c>
      <c r="BR39">
        <v>0</v>
      </c>
      <c r="BS39">
        <v>0</v>
      </c>
      <c r="BT39" s="17">
        <v>0</v>
      </c>
      <c r="BU39">
        <v>1</v>
      </c>
      <c r="BV39">
        <v>0</v>
      </c>
      <c r="BW39">
        <v>0</v>
      </c>
      <c r="BX39" s="17">
        <v>0</v>
      </c>
      <c r="BY39">
        <v>0</v>
      </c>
      <c r="BZ39">
        <v>0</v>
      </c>
      <c r="CA39">
        <v>0</v>
      </c>
      <c r="CB39">
        <v>0</v>
      </c>
      <c r="CC39" s="17">
        <v>0</v>
      </c>
      <c r="CD39">
        <v>0</v>
      </c>
      <c r="CE39">
        <v>0</v>
      </c>
      <c r="CF39">
        <v>1</v>
      </c>
      <c r="CG39">
        <v>1</v>
      </c>
      <c r="CH39">
        <v>0</v>
      </c>
      <c r="CI39">
        <v>0</v>
      </c>
      <c r="CJ39">
        <v>0</v>
      </c>
      <c r="CK39">
        <v>0</v>
      </c>
      <c r="CL39">
        <v>0</v>
      </c>
      <c r="CM39">
        <v>0</v>
      </c>
      <c r="CN39" s="17">
        <v>0</v>
      </c>
      <c r="CO39">
        <v>0.03</v>
      </c>
      <c r="CP39">
        <v>16</v>
      </c>
      <c r="CQ39">
        <v>1</v>
      </c>
      <c r="CR39">
        <v>0</v>
      </c>
      <c r="CS39">
        <v>22</v>
      </c>
      <c r="CY39" s="33" t="s">
        <v>85</v>
      </c>
    </row>
    <row r="40" spans="1:103" x14ac:dyDescent="0.25">
      <c r="A40">
        <v>39</v>
      </c>
      <c r="B40">
        <v>2</v>
      </c>
      <c r="C40" s="24" t="s">
        <v>122</v>
      </c>
      <c r="D40" s="12">
        <v>15.10864433221337</v>
      </c>
      <c r="E40" s="13">
        <v>0.56634579721718814</v>
      </c>
      <c r="F40" s="7">
        <v>26.677419354838712</v>
      </c>
      <c r="G40" s="7">
        <f t="shared" si="0"/>
        <v>14.542298534996181</v>
      </c>
      <c r="H40" s="15">
        <f t="shared" si="1"/>
        <v>15.674990129430558</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12488</v>
      </c>
      <c r="BL40" s="24">
        <v>27.56</v>
      </c>
      <c r="BM40">
        <v>1</v>
      </c>
      <c r="BN40">
        <v>0</v>
      </c>
      <c r="BO40">
        <v>0</v>
      </c>
      <c r="BP40">
        <v>0</v>
      </c>
      <c r="BQ40">
        <v>0</v>
      </c>
      <c r="BR40">
        <v>0</v>
      </c>
      <c r="BS40">
        <v>0</v>
      </c>
      <c r="BT40" s="17">
        <v>0</v>
      </c>
      <c r="BU40">
        <v>1</v>
      </c>
      <c r="BV40">
        <v>0</v>
      </c>
      <c r="BW40">
        <v>0</v>
      </c>
      <c r="BX40" s="17">
        <v>0</v>
      </c>
      <c r="BY40">
        <v>0</v>
      </c>
      <c r="BZ40">
        <v>0</v>
      </c>
      <c r="CA40">
        <v>0</v>
      </c>
      <c r="CB40">
        <v>0</v>
      </c>
      <c r="CC40" s="17">
        <v>0</v>
      </c>
      <c r="CD40">
        <v>0</v>
      </c>
      <c r="CE40">
        <v>0</v>
      </c>
      <c r="CF40">
        <v>1</v>
      </c>
      <c r="CG40">
        <v>1</v>
      </c>
      <c r="CH40">
        <v>0</v>
      </c>
      <c r="CI40">
        <v>0</v>
      </c>
      <c r="CJ40">
        <v>0</v>
      </c>
      <c r="CK40">
        <v>0</v>
      </c>
      <c r="CL40">
        <v>0</v>
      </c>
      <c r="CM40">
        <v>0</v>
      </c>
      <c r="CN40" s="17">
        <v>0</v>
      </c>
      <c r="CO40">
        <v>0.03</v>
      </c>
      <c r="CP40">
        <v>16</v>
      </c>
      <c r="CQ40">
        <v>1</v>
      </c>
      <c r="CR40">
        <v>0</v>
      </c>
      <c r="CS40">
        <v>22</v>
      </c>
      <c r="CY40" s="33" t="s">
        <v>85</v>
      </c>
    </row>
    <row r="41" spans="1:103" x14ac:dyDescent="0.25">
      <c r="A41">
        <v>40</v>
      </c>
      <c r="B41">
        <v>2</v>
      </c>
      <c r="C41" s="24" t="s">
        <v>122</v>
      </c>
      <c r="D41" s="12">
        <v>3.2472759931224449</v>
      </c>
      <c r="E41" s="13">
        <v>0.16000016091532759</v>
      </c>
      <c r="F41" s="7">
        <v>20.29545454545455</v>
      </c>
      <c r="G41" s="7">
        <f t="shared" si="0"/>
        <v>3.0872758322071174</v>
      </c>
      <c r="H41" s="15">
        <f t="shared" si="1"/>
        <v>3.4072761540377723</v>
      </c>
      <c r="I41" s="11">
        <f t="shared" si="2"/>
        <v>7.127141567119534E-2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12488</v>
      </c>
      <c r="BL41" s="24">
        <v>27.56</v>
      </c>
      <c r="BM41">
        <v>1</v>
      </c>
      <c r="BN41">
        <v>0</v>
      </c>
      <c r="BO41">
        <v>0</v>
      </c>
      <c r="BP41">
        <v>0</v>
      </c>
      <c r="BQ41">
        <v>0</v>
      </c>
      <c r="BR41">
        <v>0</v>
      </c>
      <c r="BS41">
        <v>0</v>
      </c>
      <c r="BT41" s="17">
        <v>0</v>
      </c>
      <c r="BU41">
        <v>1</v>
      </c>
      <c r="BV41">
        <v>0</v>
      </c>
      <c r="BW41">
        <v>0</v>
      </c>
      <c r="BX41" s="17">
        <v>0</v>
      </c>
      <c r="BY41">
        <v>0</v>
      </c>
      <c r="BZ41">
        <v>0</v>
      </c>
      <c r="CA41">
        <v>0</v>
      </c>
      <c r="CB41">
        <v>0</v>
      </c>
      <c r="CC41" s="17">
        <v>0</v>
      </c>
      <c r="CD41">
        <v>0</v>
      </c>
      <c r="CE41">
        <v>0</v>
      </c>
      <c r="CF41">
        <v>1</v>
      </c>
      <c r="CG41">
        <v>1</v>
      </c>
      <c r="CH41">
        <v>0</v>
      </c>
      <c r="CI41">
        <v>0</v>
      </c>
      <c r="CJ41">
        <v>0</v>
      </c>
      <c r="CK41">
        <v>0</v>
      </c>
      <c r="CL41">
        <v>0</v>
      </c>
      <c r="CM41">
        <v>0</v>
      </c>
      <c r="CN41" s="17">
        <v>0</v>
      </c>
      <c r="CO41">
        <v>0.03</v>
      </c>
      <c r="CP41">
        <v>16</v>
      </c>
      <c r="CQ41">
        <v>1</v>
      </c>
      <c r="CR41">
        <v>0</v>
      </c>
      <c r="CS41">
        <v>22</v>
      </c>
      <c r="CY41" s="33" t="s">
        <v>85</v>
      </c>
    </row>
    <row r="42" spans="1:103" x14ac:dyDescent="0.25">
      <c r="A42">
        <v>41</v>
      </c>
      <c r="B42">
        <v>2</v>
      </c>
      <c r="C42" s="24" t="s">
        <v>122</v>
      </c>
      <c r="D42" s="12">
        <v>4.5254472798147649</v>
      </c>
      <c r="E42" s="13">
        <v>1.9440301694978921</v>
      </c>
      <c r="F42" s="7">
        <v>2.3278688524590159</v>
      </c>
      <c r="G42" s="7">
        <f t="shared" si="0"/>
        <v>2.581417110316873</v>
      </c>
      <c r="H42" s="15">
        <f t="shared" si="1"/>
        <v>6.4694774493126568</v>
      </c>
      <c r="I42" s="11">
        <f t="shared" si="2"/>
        <v>7.5901513821338782E-3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11952</v>
      </c>
      <c r="BL42" s="24">
        <v>27.56</v>
      </c>
      <c r="BM42">
        <v>1</v>
      </c>
      <c r="BN42">
        <v>0</v>
      </c>
      <c r="BO42">
        <v>0</v>
      </c>
      <c r="BP42">
        <v>0</v>
      </c>
      <c r="BQ42">
        <v>0</v>
      </c>
      <c r="BR42">
        <v>0</v>
      </c>
      <c r="BS42">
        <v>0</v>
      </c>
      <c r="BT42" s="17">
        <v>0</v>
      </c>
      <c r="BU42">
        <v>1</v>
      </c>
      <c r="BV42">
        <v>0</v>
      </c>
      <c r="BW42">
        <v>0</v>
      </c>
      <c r="BX42" s="17">
        <v>0</v>
      </c>
      <c r="BY42">
        <v>0</v>
      </c>
      <c r="BZ42">
        <v>0</v>
      </c>
      <c r="CA42">
        <v>0</v>
      </c>
      <c r="CB42">
        <v>0</v>
      </c>
      <c r="CC42" s="17">
        <v>0</v>
      </c>
      <c r="CD42">
        <v>0</v>
      </c>
      <c r="CE42">
        <v>0</v>
      </c>
      <c r="CF42">
        <v>1</v>
      </c>
      <c r="CG42">
        <v>1</v>
      </c>
      <c r="CH42">
        <v>0</v>
      </c>
      <c r="CI42">
        <v>0</v>
      </c>
      <c r="CJ42">
        <v>0</v>
      </c>
      <c r="CK42">
        <v>0</v>
      </c>
      <c r="CL42">
        <v>0</v>
      </c>
      <c r="CM42">
        <v>0</v>
      </c>
      <c r="CN42" s="17">
        <v>0</v>
      </c>
      <c r="CO42">
        <v>0.03</v>
      </c>
      <c r="CP42">
        <v>16</v>
      </c>
      <c r="CQ42">
        <v>1</v>
      </c>
      <c r="CR42">
        <v>0</v>
      </c>
      <c r="CS42">
        <v>22</v>
      </c>
      <c r="CY42" s="33" t="s">
        <v>85</v>
      </c>
    </row>
    <row r="43" spans="1:103" x14ac:dyDescent="0.25">
      <c r="A43">
        <v>42</v>
      </c>
      <c r="B43">
        <v>2</v>
      </c>
      <c r="C43" s="24" t="s">
        <v>122</v>
      </c>
      <c r="D43" s="12">
        <v>7.4005352510223332</v>
      </c>
      <c r="E43" s="13">
        <v>0.37951462825755561</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11952</v>
      </c>
      <c r="BL43" s="24">
        <v>27.56</v>
      </c>
      <c r="BM43">
        <v>1</v>
      </c>
      <c r="BN43">
        <v>0</v>
      </c>
      <c r="BO43">
        <v>0</v>
      </c>
      <c r="BP43">
        <v>0</v>
      </c>
      <c r="BQ43">
        <v>0</v>
      </c>
      <c r="BR43">
        <v>0</v>
      </c>
      <c r="BS43">
        <v>0</v>
      </c>
      <c r="BT43" s="17">
        <v>0</v>
      </c>
      <c r="BU43">
        <v>1</v>
      </c>
      <c r="BV43">
        <v>0</v>
      </c>
      <c r="BW43">
        <v>0</v>
      </c>
      <c r="BX43" s="17">
        <v>0</v>
      </c>
      <c r="BY43">
        <v>0</v>
      </c>
      <c r="BZ43">
        <v>0</v>
      </c>
      <c r="CA43">
        <v>0</v>
      </c>
      <c r="CB43">
        <v>0</v>
      </c>
      <c r="CC43" s="17">
        <v>0</v>
      </c>
      <c r="CD43">
        <v>0</v>
      </c>
      <c r="CE43">
        <v>0</v>
      </c>
      <c r="CF43">
        <v>1</v>
      </c>
      <c r="CG43">
        <v>1</v>
      </c>
      <c r="CH43">
        <v>0</v>
      </c>
      <c r="CI43">
        <v>0</v>
      </c>
      <c r="CJ43">
        <v>0</v>
      </c>
      <c r="CK43">
        <v>0</v>
      </c>
      <c r="CL43">
        <v>0</v>
      </c>
      <c r="CM43">
        <v>0</v>
      </c>
      <c r="CN43" s="17">
        <v>0</v>
      </c>
      <c r="CO43">
        <v>0.03</v>
      </c>
      <c r="CP43">
        <v>16</v>
      </c>
      <c r="CQ43">
        <v>1</v>
      </c>
      <c r="CR43">
        <v>0</v>
      </c>
      <c r="CS43">
        <v>22</v>
      </c>
      <c r="CY43" s="33" t="s">
        <v>85</v>
      </c>
    </row>
    <row r="44" spans="1:103" x14ac:dyDescent="0.25">
      <c r="A44">
        <v>43</v>
      </c>
      <c r="B44">
        <v>2</v>
      </c>
      <c r="C44" s="24" t="s">
        <v>122</v>
      </c>
      <c r="D44" s="12">
        <v>21.81953866272848</v>
      </c>
      <c r="E44" s="13">
        <v>2.2703791598676939</v>
      </c>
      <c r="F44" s="7">
        <v>9.6105263157894747</v>
      </c>
      <c r="G44" s="7">
        <f t="shared" si="0"/>
        <v>19.549159502860785</v>
      </c>
      <c r="H44" s="15">
        <f t="shared" si="1"/>
        <v>24.089917822596174</v>
      </c>
      <c r="I44" s="11">
        <f t="shared" si="2"/>
        <v>3.1321206372090613E-2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11952</v>
      </c>
      <c r="BL44" s="24">
        <v>27.56</v>
      </c>
      <c r="BM44">
        <v>1</v>
      </c>
      <c r="BN44">
        <v>0</v>
      </c>
      <c r="BO44">
        <v>0</v>
      </c>
      <c r="BP44">
        <v>0</v>
      </c>
      <c r="BQ44">
        <v>0</v>
      </c>
      <c r="BR44">
        <v>0</v>
      </c>
      <c r="BS44">
        <v>0</v>
      </c>
      <c r="BT44" s="17">
        <v>0</v>
      </c>
      <c r="BU44">
        <v>1</v>
      </c>
      <c r="BV44">
        <v>0</v>
      </c>
      <c r="BW44">
        <v>0</v>
      </c>
      <c r="BX44" s="17">
        <v>0</v>
      </c>
      <c r="BY44">
        <v>0</v>
      </c>
      <c r="BZ44">
        <v>0</v>
      </c>
      <c r="CA44">
        <v>0</v>
      </c>
      <c r="CB44">
        <v>0</v>
      </c>
      <c r="CC44" s="17">
        <v>0</v>
      </c>
      <c r="CD44">
        <v>0</v>
      </c>
      <c r="CE44">
        <v>0</v>
      </c>
      <c r="CF44">
        <v>1</v>
      </c>
      <c r="CG44">
        <v>1</v>
      </c>
      <c r="CH44">
        <v>0</v>
      </c>
      <c r="CI44">
        <v>0</v>
      </c>
      <c r="CJ44">
        <v>0</v>
      </c>
      <c r="CK44">
        <v>0</v>
      </c>
      <c r="CL44">
        <v>0</v>
      </c>
      <c r="CM44">
        <v>0</v>
      </c>
      <c r="CN44" s="17">
        <v>0</v>
      </c>
      <c r="CO44">
        <v>0.03</v>
      </c>
      <c r="CP44">
        <v>16</v>
      </c>
      <c r="CQ44">
        <v>1</v>
      </c>
      <c r="CR44">
        <v>0</v>
      </c>
      <c r="CS44">
        <v>22</v>
      </c>
      <c r="CY44" s="33" t="s">
        <v>85</v>
      </c>
    </row>
    <row r="45" spans="1:103" x14ac:dyDescent="0.25">
      <c r="A45">
        <v>44</v>
      </c>
      <c r="B45">
        <v>2</v>
      </c>
      <c r="C45" s="24" t="s">
        <v>122</v>
      </c>
      <c r="D45" s="12">
        <v>-1.460667751399902</v>
      </c>
      <c r="E45" s="13">
        <v>1.126895256170513</v>
      </c>
      <c r="F45" s="7">
        <v>-1.296187683284457</v>
      </c>
      <c r="G45" s="7">
        <f t="shared" si="0"/>
        <v>-2.5875630075704148</v>
      </c>
      <c r="H45" s="15">
        <f t="shared" si="1"/>
        <v>-0.33377249522938901</v>
      </c>
      <c r="I45" s="11">
        <f t="shared" si="2"/>
        <v>-4.2263791024517248E-3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11952</v>
      </c>
      <c r="BL45" s="24">
        <v>27.56</v>
      </c>
      <c r="BM45">
        <v>1</v>
      </c>
      <c r="BN45">
        <v>0</v>
      </c>
      <c r="BO45">
        <v>0</v>
      </c>
      <c r="BP45">
        <v>0</v>
      </c>
      <c r="BQ45">
        <v>0</v>
      </c>
      <c r="BR45">
        <v>0</v>
      </c>
      <c r="BS45">
        <v>0</v>
      </c>
      <c r="BT45" s="17">
        <v>0</v>
      </c>
      <c r="BU45">
        <v>1</v>
      </c>
      <c r="BV45">
        <v>0</v>
      </c>
      <c r="BW45">
        <v>0</v>
      </c>
      <c r="BX45" s="17">
        <v>0</v>
      </c>
      <c r="BY45">
        <v>0</v>
      </c>
      <c r="BZ45">
        <v>0</v>
      </c>
      <c r="CA45">
        <v>0</v>
      </c>
      <c r="CB45">
        <v>0</v>
      </c>
      <c r="CC45" s="17">
        <v>0</v>
      </c>
      <c r="CD45">
        <v>0</v>
      </c>
      <c r="CE45">
        <v>0</v>
      </c>
      <c r="CF45">
        <v>1</v>
      </c>
      <c r="CG45">
        <v>1</v>
      </c>
      <c r="CH45">
        <v>0</v>
      </c>
      <c r="CI45">
        <v>0</v>
      </c>
      <c r="CJ45">
        <v>0</v>
      </c>
      <c r="CK45">
        <v>0</v>
      </c>
      <c r="CL45">
        <v>0</v>
      </c>
      <c r="CM45">
        <v>0</v>
      </c>
      <c r="CN45" s="17">
        <v>0</v>
      </c>
      <c r="CO45">
        <v>0.03</v>
      </c>
      <c r="CP45">
        <v>16</v>
      </c>
      <c r="CQ45">
        <v>1</v>
      </c>
      <c r="CR45">
        <v>0</v>
      </c>
      <c r="CS45">
        <v>22</v>
      </c>
      <c r="CY45" s="33" t="s">
        <v>85</v>
      </c>
    </row>
    <row r="46" spans="1:103" x14ac:dyDescent="0.25">
      <c r="A46">
        <v>45</v>
      </c>
      <c r="B46">
        <v>2</v>
      </c>
      <c r="C46" s="24" t="s">
        <v>122</v>
      </c>
      <c r="D46" s="12">
        <v>5.7318486246754397</v>
      </c>
      <c r="E46" s="13">
        <v>1.417215319287884</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12348</v>
      </c>
      <c r="BL46" s="24">
        <v>27.56</v>
      </c>
      <c r="BM46">
        <v>1</v>
      </c>
      <c r="BN46">
        <v>0</v>
      </c>
      <c r="BO46">
        <v>0</v>
      </c>
      <c r="BP46">
        <v>0</v>
      </c>
      <c r="BQ46">
        <v>0</v>
      </c>
      <c r="BR46">
        <v>0</v>
      </c>
      <c r="BS46">
        <v>0</v>
      </c>
      <c r="BT46" s="17">
        <v>0</v>
      </c>
      <c r="BU46">
        <v>1</v>
      </c>
      <c r="BV46">
        <v>0</v>
      </c>
      <c r="BW46">
        <v>0</v>
      </c>
      <c r="BX46" s="17">
        <v>0</v>
      </c>
      <c r="BY46">
        <v>0</v>
      </c>
      <c r="BZ46">
        <v>0</v>
      </c>
      <c r="CA46">
        <v>0</v>
      </c>
      <c r="CB46">
        <v>0</v>
      </c>
      <c r="CC46" s="17">
        <v>0</v>
      </c>
      <c r="CD46">
        <v>0</v>
      </c>
      <c r="CE46">
        <v>0</v>
      </c>
      <c r="CF46">
        <v>1</v>
      </c>
      <c r="CG46">
        <v>1</v>
      </c>
      <c r="CH46">
        <v>0</v>
      </c>
      <c r="CI46">
        <v>0</v>
      </c>
      <c r="CJ46">
        <v>0</v>
      </c>
      <c r="CK46">
        <v>0</v>
      </c>
      <c r="CL46">
        <v>0</v>
      </c>
      <c r="CM46">
        <v>0</v>
      </c>
      <c r="CN46" s="17">
        <v>0</v>
      </c>
      <c r="CO46">
        <v>0.03</v>
      </c>
      <c r="CP46">
        <v>16</v>
      </c>
      <c r="CQ46">
        <v>1</v>
      </c>
      <c r="CR46">
        <v>0</v>
      </c>
      <c r="CS46">
        <v>22</v>
      </c>
      <c r="CY46" s="33" t="s">
        <v>85</v>
      </c>
    </row>
    <row r="47" spans="1:103" x14ac:dyDescent="0.25">
      <c r="A47">
        <v>46</v>
      </c>
      <c r="B47">
        <v>2</v>
      </c>
      <c r="C47" s="24" t="s">
        <v>122</v>
      </c>
      <c r="D47" s="12">
        <v>6.498652656427617</v>
      </c>
      <c r="E47" s="13">
        <v>0.28102281757524827</v>
      </c>
      <c r="F47" s="7">
        <v>23.125</v>
      </c>
      <c r="G47" s="7">
        <f t="shared" si="0"/>
        <v>6.2176298388523685</v>
      </c>
      <c r="H47" s="15">
        <f t="shared" si="1"/>
        <v>6.7796754740028655</v>
      </c>
      <c r="I47" s="11">
        <f t="shared" si="2"/>
        <v>7.5189132720802507E-2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12348</v>
      </c>
      <c r="BL47" s="24">
        <v>27.56</v>
      </c>
      <c r="BM47">
        <v>1</v>
      </c>
      <c r="BN47">
        <v>0</v>
      </c>
      <c r="BO47">
        <v>0</v>
      </c>
      <c r="BP47">
        <v>0</v>
      </c>
      <c r="BQ47">
        <v>0</v>
      </c>
      <c r="BR47">
        <v>0</v>
      </c>
      <c r="BS47">
        <v>0</v>
      </c>
      <c r="BT47" s="17">
        <v>0</v>
      </c>
      <c r="BU47">
        <v>1</v>
      </c>
      <c r="BV47">
        <v>0</v>
      </c>
      <c r="BW47">
        <v>0</v>
      </c>
      <c r="BX47" s="17">
        <v>0</v>
      </c>
      <c r="BY47">
        <v>0</v>
      </c>
      <c r="BZ47">
        <v>0</v>
      </c>
      <c r="CA47">
        <v>0</v>
      </c>
      <c r="CB47">
        <v>0</v>
      </c>
      <c r="CC47" s="17">
        <v>0</v>
      </c>
      <c r="CD47">
        <v>0</v>
      </c>
      <c r="CE47">
        <v>0</v>
      </c>
      <c r="CF47">
        <v>1</v>
      </c>
      <c r="CG47">
        <v>1</v>
      </c>
      <c r="CH47">
        <v>0</v>
      </c>
      <c r="CI47">
        <v>0</v>
      </c>
      <c r="CJ47">
        <v>0</v>
      </c>
      <c r="CK47">
        <v>0</v>
      </c>
      <c r="CL47">
        <v>0</v>
      </c>
      <c r="CM47">
        <v>0</v>
      </c>
      <c r="CN47" s="17">
        <v>0</v>
      </c>
      <c r="CO47">
        <v>0.03</v>
      </c>
      <c r="CP47">
        <v>16</v>
      </c>
      <c r="CQ47">
        <v>1</v>
      </c>
      <c r="CR47">
        <v>0</v>
      </c>
      <c r="CS47">
        <v>22</v>
      </c>
      <c r="CY47" s="33" t="s">
        <v>85</v>
      </c>
    </row>
    <row r="48" spans="1:103" x14ac:dyDescent="0.25">
      <c r="A48">
        <v>47</v>
      </c>
      <c r="B48">
        <v>2</v>
      </c>
      <c r="C48" s="24" t="s">
        <v>122</v>
      </c>
      <c r="D48" s="12">
        <v>10.000000000000011</v>
      </c>
      <c r="E48" s="13">
        <v>0.87931034482758696</v>
      </c>
      <c r="F48" s="7">
        <v>11.37254901960784</v>
      </c>
      <c r="G48" s="7">
        <f t="shared" si="0"/>
        <v>9.1206896551724235</v>
      </c>
      <c r="H48" s="15">
        <f t="shared" si="1"/>
        <v>10.879310344827598</v>
      </c>
      <c r="I48" s="11">
        <f t="shared" si="2"/>
        <v>3.705645487844917E-2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12348</v>
      </c>
      <c r="BL48" s="24">
        <v>27.56</v>
      </c>
      <c r="BM48">
        <v>1</v>
      </c>
      <c r="BN48">
        <v>0</v>
      </c>
      <c r="BO48">
        <v>0</v>
      </c>
      <c r="BP48">
        <v>0</v>
      </c>
      <c r="BQ48">
        <v>0</v>
      </c>
      <c r="BR48">
        <v>0</v>
      </c>
      <c r="BS48">
        <v>0</v>
      </c>
      <c r="BT48" s="17">
        <v>0</v>
      </c>
      <c r="BU48">
        <v>1</v>
      </c>
      <c r="BV48">
        <v>0</v>
      </c>
      <c r="BW48">
        <v>0</v>
      </c>
      <c r="BX48" s="17">
        <v>0</v>
      </c>
      <c r="BY48">
        <v>0</v>
      </c>
      <c r="BZ48">
        <v>0</v>
      </c>
      <c r="CA48">
        <v>0</v>
      </c>
      <c r="CB48">
        <v>0</v>
      </c>
      <c r="CC48" s="17">
        <v>0</v>
      </c>
      <c r="CD48">
        <v>0</v>
      </c>
      <c r="CE48">
        <v>0</v>
      </c>
      <c r="CF48">
        <v>1</v>
      </c>
      <c r="CG48">
        <v>1</v>
      </c>
      <c r="CH48">
        <v>0</v>
      </c>
      <c r="CI48">
        <v>0</v>
      </c>
      <c r="CJ48">
        <v>0</v>
      </c>
      <c r="CK48">
        <v>0</v>
      </c>
      <c r="CL48">
        <v>0</v>
      </c>
      <c r="CM48">
        <v>0</v>
      </c>
      <c r="CN48" s="17">
        <v>0</v>
      </c>
      <c r="CO48">
        <v>0.03</v>
      </c>
      <c r="CP48">
        <v>16</v>
      </c>
      <c r="CQ48">
        <v>1</v>
      </c>
      <c r="CR48">
        <v>0</v>
      </c>
      <c r="CS48">
        <v>22</v>
      </c>
      <c r="CY48" s="33" t="s">
        <v>85</v>
      </c>
    </row>
    <row r="49" spans="1:103" x14ac:dyDescent="0.25">
      <c r="A49">
        <v>48</v>
      </c>
      <c r="B49">
        <v>2</v>
      </c>
      <c r="C49" s="24" t="s">
        <v>122</v>
      </c>
      <c r="D49" s="12">
        <v>11.93748255164577</v>
      </c>
      <c r="E49" s="13">
        <v>0.19633074544723539</v>
      </c>
      <c r="F49" s="7">
        <v>60.802919708029187</v>
      </c>
      <c r="G49" s="7">
        <f t="shared" si="0"/>
        <v>11.741151806198534</v>
      </c>
      <c r="H49" s="15">
        <f t="shared" si="1"/>
        <v>12.133813297093006</v>
      </c>
      <c r="I49" s="11">
        <f t="shared" si="2"/>
        <v>0.19447204297233545</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12348</v>
      </c>
      <c r="BL49" s="24">
        <v>27.56</v>
      </c>
      <c r="BM49">
        <v>1</v>
      </c>
      <c r="BN49">
        <v>0</v>
      </c>
      <c r="BO49">
        <v>0</v>
      </c>
      <c r="BP49">
        <v>0</v>
      </c>
      <c r="BQ49">
        <v>0</v>
      </c>
      <c r="BR49">
        <v>0</v>
      </c>
      <c r="BS49">
        <v>0</v>
      </c>
      <c r="BT49" s="17">
        <v>0</v>
      </c>
      <c r="BU49">
        <v>1</v>
      </c>
      <c r="BV49">
        <v>0</v>
      </c>
      <c r="BW49">
        <v>0</v>
      </c>
      <c r="BX49" s="17">
        <v>0</v>
      </c>
      <c r="BY49">
        <v>0</v>
      </c>
      <c r="BZ49">
        <v>0</v>
      </c>
      <c r="CA49">
        <v>0</v>
      </c>
      <c r="CB49">
        <v>0</v>
      </c>
      <c r="CC49" s="17">
        <v>0</v>
      </c>
      <c r="CD49">
        <v>0</v>
      </c>
      <c r="CE49">
        <v>0</v>
      </c>
      <c r="CF49">
        <v>1</v>
      </c>
      <c r="CG49">
        <v>1</v>
      </c>
      <c r="CH49">
        <v>0</v>
      </c>
      <c r="CI49">
        <v>0</v>
      </c>
      <c r="CJ49">
        <v>0</v>
      </c>
      <c r="CK49">
        <v>0</v>
      </c>
      <c r="CL49">
        <v>0</v>
      </c>
      <c r="CM49">
        <v>0</v>
      </c>
      <c r="CN49" s="17">
        <v>0</v>
      </c>
      <c r="CO49">
        <v>0.03</v>
      </c>
      <c r="CP49">
        <v>16</v>
      </c>
      <c r="CQ49">
        <v>1</v>
      </c>
      <c r="CR49">
        <v>0</v>
      </c>
      <c r="CS49">
        <v>22</v>
      </c>
      <c r="CY49" s="33" t="s">
        <v>85</v>
      </c>
    </row>
    <row r="50" spans="1:103" x14ac:dyDescent="0.25">
      <c r="A50">
        <v>49</v>
      </c>
      <c r="B50">
        <v>2</v>
      </c>
      <c r="C50" s="24" t="s">
        <v>122</v>
      </c>
      <c r="D50" s="12">
        <v>4.5254472798147649</v>
      </c>
      <c r="E50" s="13">
        <v>1.1472964934741661</v>
      </c>
      <c r="F50" s="7">
        <v>3.9444444444444442</v>
      </c>
      <c r="G50" s="7">
        <f t="shared" si="0"/>
        <v>3.3781507863405986</v>
      </c>
      <c r="H50" s="15">
        <f t="shared" si="1"/>
        <v>5.6727437732889312</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12488</v>
      </c>
      <c r="BL50" s="24">
        <v>27.56</v>
      </c>
      <c r="BM50">
        <v>1</v>
      </c>
      <c r="BN50">
        <v>0</v>
      </c>
      <c r="BO50">
        <v>0</v>
      </c>
      <c r="BP50">
        <v>0</v>
      </c>
      <c r="BQ50">
        <v>0</v>
      </c>
      <c r="BR50">
        <v>0</v>
      </c>
      <c r="BS50">
        <v>0</v>
      </c>
      <c r="BT50" s="17">
        <v>0</v>
      </c>
      <c r="BU50">
        <v>1</v>
      </c>
      <c r="BV50">
        <v>0</v>
      </c>
      <c r="BW50">
        <v>0</v>
      </c>
      <c r="BX50" s="17">
        <v>0</v>
      </c>
      <c r="BY50">
        <v>0</v>
      </c>
      <c r="BZ50">
        <v>0</v>
      </c>
      <c r="CA50">
        <v>0</v>
      </c>
      <c r="CB50">
        <v>0</v>
      </c>
      <c r="CC50" s="17">
        <v>0</v>
      </c>
      <c r="CD50">
        <v>0</v>
      </c>
      <c r="CE50">
        <v>0</v>
      </c>
      <c r="CF50">
        <v>1</v>
      </c>
      <c r="CG50">
        <v>1</v>
      </c>
      <c r="CH50">
        <v>0</v>
      </c>
      <c r="CI50">
        <v>0</v>
      </c>
      <c r="CJ50">
        <v>0</v>
      </c>
      <c r="CK50">
        <v>0</v>
      </c>
      <c r="CL50">
        <v>0</v>
      </c>
      <c r="CM50">
        <v>0</v>
      </c>
      <c r="CN50" s="17">
        <v>0</v>
      </c>
      <c r="CO50">
        <v>0.03</v>
      </c>
      <c r="CP50">
        <v>16</v>
      </c>
      <c r="CQ50">
        <v>1</v>
      </c>
      <c r="CR50">
        <v>0</v>
      </c>
      <c r="CS50">
        <v>22</v>
      </c>
      <c r="CY50" s="33" t="s">
        <v>85</v>
      </c>
    </row>
    <row r="51" spans="1:103" x14ac:dyDescent="0.25">
      <c r="A51">
        <v>50</v>
      </c>
      <c r="B51">
        <v>2</v>
      </c>
      <c r="C51" s="24" t="s">
        <v>122</v>
      </c>
      <c r="D51" s="12">
        <v>6.3895988043532581</v>
      </c>
      <c r="E51" s="13">
        <v>0.22882860731843621</v>
      </c>
      <c r="F51" s="7">
        <v>27.92307692307692</v>
      </c>
      <c r="G51" s="7">
        <f t="shared" si="0"/>
        <v>6.1607701970348216</v>
      </c>
      <c r="H51" s="15">
        <f t="shared" si="1"/>
        <v>6.6184274116716946</v>
      </c>
      <c r="I51" s="11">
        <f t="shared" si="2"/>
        <v>9.067238931490941E-2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12488</v>
      </c>
      <c r="BL51" s="24">
        <v>27.56</v>
      </c>
      <c r="BM51">
        <v>1</v>
      </c>
      <c r="BN51">
        <v>0</v>
      </c>
      <c r="BO51">
        <v>0</v>
      </c>
      <c r="BP51">
        <v>0</v>
      </c>
      <c r="BQ51">
        <v>0</v>
      </c>
      <c r="BR51">
        <v>0</v>
      </c>
      <c r="BS51">
        <v>0</v>
      </c>
      <c r="BT51" s="17">
        <v>0</v>
      </c>
      <c r="BU51">
        <v>1</v>
      </c>
      <c r="BV51">
        <v>0</v>
      </c>
      <c r="BW51">
        <v>0</v>
      </c>
      <c r="BX51" s="17">
        <v>0</v>
      </c>
      <c r="BY51">
        <v>0</v>
      </c>
      <c r="BZ51">
        <v>0</v>
      </c>
      <c r="CA51">
        <v>0</v>
      </c>
      <c r="CB51">
        <v>0</v>
      </c>
      <c r="CC51" s="17">
        <v>0</v>
      </c>
      <c r="CD51">
        <v>0</v>
      </c>
      <c r="CE51">
        <v>0</v>
      </c>
      <c r="CF51">
        <v>1</v>
      </c>
      <c r="CG51">
        <v>1</v>
      </c>
      <c r="CH51">
        <v>0</v>
      </c>
      <c r="CI51">
        <v>0</v>
      </c>
      <c r="CJ51">
        <v>0</v>
      </c>
      <c r="CK51">
        <v>0</v>
      </c>
      <c r="CL51">
        <v>0</v>
      </c>
      <c r="CM51">
        <v>0</v>
      </c>
      <c r="CN51" s="17">
        <v>0</v>
      </c>
      <c r="CO51">
        <v>0.03</v>
      </c>
      <c r="CP51">
        <v>16</v>
      </c>
      <c r="CQ51">
        <v>1</v>
      </c>
      <c r="CR51">
        <v>0</v>
      </c>
      <c r="CS51">
        <v>22</v>
      </c>
      <c r="CY51" s="33" t="s">
        <v>85</v>
      </c>
    </row>
    <row r="52" spans="1:103" x14ac:dyDescent="0.25">
      <c r="A52">
        <v>51</v>
      </c>
      <c r="B52">
        <v>2</v>
      </c>
      <c r="C52" s="24" t="s">
        <v>122</v>
      </c>
      <c r="D52" s="12">
        <v>10.408333018844189</v>
      </c>
      <c r="E52" s="13">
        <v>0.59016321240869107</v>
      </c>
      <c r="F52" s="7">
        <v>17.63636363636363</v>
      </c>
      <c r="G52" s="7">
        <f t="shared" si="0"/>
        <v>9.818169806435499</v>
      </c>
      <c r="H52" s="15">
        <f t="shared" si="1"/>
        <v>10.998496231252879</v>
      </c>
      <c r="I52" s="11">
        <f t="shared" si="2"/>
        <v>5.7411193354901198E-2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12488</v>
      </c>
      <c r="BL52" s="24">
        <v>27.56</v>
      </c>
      <c r="BM52">
        <v>1</v>
      </c>
      <c r="BN52">
        <v>0</v>
      </c>
      <c r="BO52">
        <v>0</v>
      </c>
      <c r="BP52">
        <v>0</v>
      </c>
      <c r="BQ52">
        <v>0</v>
      </c>
      <c r="BR52">
        <v>0</v>
      </c>
      <c r="BS52">
        <v>0</v>
      </c>
      <c r="BT52" s="17">
        <v>0</v>
      </c>
      <c r="BU52">
        <v>1</v>
      </c>
      <c r="BV52">
        <v>0</v>
      </c>
      <c r="BW52">
        <v>0</v>
      </c>
      <c r="BX52" s="17">
        <v>0</v>
      </c>
      <c r="BY52">
        <v>0</v>
      </c>
      <c r="BZ52">
        <v>0</v>
      </c>
      <c r="CA52">
        <v>0</v>
      </c>
      <c r="CB52">
        <v>0</v>
      </c>
      <c r="CC52" s="17">
        <v>0</v>
      </c>
      <c r="CD52">
        <v>0</v>
      </c>
      <c r="CE52">
        <v>0</v>
      </c>
      <c r="CF52">
        <v>1</v>
      </c>
      <c r="CG52">
        <v>1</v>
      </c>
      <c r="CH52">
        <v>0</v>
      </c>
      <c r="CI52">
        <v>0</v>
      </c>
      <c r="CJ52">
        <v>0</v>
      </c>
      <c r="CK52">
        <v>0</v>
      </c>
      <c r="CL52">
        <v>0</v>
      </c>
      <c r="CM52">
        <v>0</v>
      </c>
      <c r="CN52" s="17">
        <v>0</v>
      </c>
      <c r="CO52">
        <v>0.03</v>
      </c>
      <c r="CP52">
        <v>16</v>
      </c>
      <c r="CQ52">
        <v>1</v>
      </c>
      <c r="CR52">
        <v>0</v>
      </c>
      <c r="CS52">
        <v>22</v>
      </c>
      <c r="CY52" s="33" t="s">
        <v>85</v>
      </c>
    </row>
    <row r="53" spans="1:103" s="50" customFormat="1" x14ac:dyDescent="0.25">
      <c r="A53" s="50">
        <v>52</v>
      </c>
      <c r="B53" s="50">
        <v>2</v>
      </c>
      <c r="C53" s="51" t="s">
        <v>122</v>
      </c>
      <c r="D53" s="52">
        <v>3.0533842239060189</v>
      </c>
      <c r="E53" s="53">
        <v>0.32240702985343062</v>
      </c>
      <c r="F53" s="54">
        <v>9.4705882352941178</v>
      </c>
      <c r="G53" s="54">
        <f t="shared" si="0"/>
        <v>2.7309771940525884</v>
      </c>
      <c r="H53" s="55">
        <f t="shared" si="1"/>
        <v>3.3757912537594494</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12488</v>
      </c>
      <c r="BL53" s="51">
        <v>27.56</v>
      </c>
      <c r="BM53" s="50">
        <v>1</v>
      </c>
      <c r="BN53" s="50">
        <v>0</v>
      </c>
      <c r="BO53" s="50">
        <v>0</v>
      </c>
      <c r="BP53" s="50">
        <v>0</v>
      </c>
      <c r="BQ53" s="50">
        <v>0</v>
      </c>
      <c r="BR53" s="50">
        <v>0</v>
      </c>
      <c r="BS53" s="50">
        <v>0</v>
      </c>
      <c r="BT53" s="64">
        <v>0</v>
      </c>
      <c r="BU53" s="50">
        <v>1</v>
      </c>
      <c r="BV53" s="50">
        <v>0</v>
      </c>
      <c r="BW53" s="50">
        <v>0</v>
      </c>
      <c r="BX53" s="64">
        <v>0</v>
      </c>
      <c r="BY53" s="50">
        <v>0</v>
      </c>
      <c r="BZ53" s="50">
        <v>0</v>
      </c>
      <c r="CA53" s="50">
        <v>0</v>
      </c>
      <c r="CB53" s="50">
        <v>0</v>
      </c>
      <c r="CC53" s="64">
        <v>0</v>
      </c>
      <c r="CD53" s="50">
        <v>0</v>
      </c>
      <c r="CE53" s="50">
        <v>0</v>
      </c>
      <c r="CF53" s="50">
        <v>1</v>
      </c>
      <c r="CG53" s="50">
        <v>1</v>
      </c>
      <c r="CH53" s="50">
        <v>0</v>
      </c>
      <c r="CI53" s="50">
        <v>0</v>
      </c>
      <c r="CJ53" s="50">
        <v>0</v>
      </c>
      <c r="CK53" s="50">
        <v>0</v>
      </c>
      <c r="CL53" s="50">
        <v>0</v>
      </c>
      <c r="CM53" s="50">
        <v>0</v>
      </c>
      <c r="CN53" s="64">
        <v>0</v>
      </c>
      <c r="CO53">
        <v>0.03</v>
      </c>
      <c r="CP53">
        <v>16</v>
      </c>
      <c r="CQ53">
        <v>1</v>
      </c>
      <c r="CR53">
        <v>0</v>
      </c>
      <c r="CS53">
        <v>22</v>
      </c>
      <c r="CT53" s="66"/>
      <c r="CY53" s="33" t="s">
        <v>85</v>
      </c>
    </row>
    <row r="54" spans="1:103"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12942</v>
      </c>
      <c r="BL54" s="92">
        <f t="shared" ref="BL54:BL76" si="14">W54+X54+6</f>
        <v>35.172499999999999</v>
      </c>
      <c r="BM54">
        <v>1</v>
      </c>
      <c r="BN54">
        <v>0</v>
      </c>
      <c r="BO54">
        <v>0</v>
      </c>
      <c r="BP54">
        <v>0</v>
      </c>
      <c r="BQ54">
        <v>0</v>
      </c>
      <c r="BR54">
        <v>0</v>
      </c>
      <c r="BS54">
        <v>0</v>
      </c>
      <c r="BT54" s="17">
        <v>0</v>
      </c>
      <c r="BU54">
        <v>0</v>
      </c>
      <c r="BV54">
        <v>0</v>
      </c>
      <c r="BW54">
        <v>1</v>
      </c>
      <c r="BX54" s="17">
        <v>0</v>
      </c>
      <c r="BY54">
        <v>0</v>
      </c>
      <c r="BZ54">
        <v>0</v>
      </c>
      <c r="CA54">
        <v>0</v>
      </c>
      <c r="CB54">
        <v>0</v>
      </c>
      <c r="CC54" s="17">
        <v>0</v>
      </c>
      <c r="CD54">
        <v>0</v>
      </c>
      <c r="CE54">
        <v>0</v>
      </c>
      <c r="CF54">
        <v>1</v>
      </c>
      <c r="CG54">
        <v>1</v>
      </c>
      <c r="CH54">
        <v>0</v>
      </c>
      <c r="CI54">
        <v>0</v>
      </c>
      <c r="CJ54">
        <v>0</v>
      </c>
      <c r="CK54">
        <v>0</v>
      </c>
      <c r="CL54">
        <v>0</v>
      </c>
      <c r="CM54">
        <v>0</v>
      </c>
      <c r="CN54" s="17">
        <v>0</v>
      </c>
      <c r="CO54">
        <v>3.5000000000000003E-2</v>
      </c>
      <c r="CP54">
        <v>33</v>
      </c>
      <c r="CQ54">
        <v>1</v>
      </c>
      <c r="CR54">
        <v>0</v>
      </c>
      <c r="CS54">
        <v>15</v>
      </c>
      <c r="CY54" s="33" t="s">
        <v>85</v>
      </c>
    </row>
    <row r="55" spans="1:103"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12942</v>
      </c>
      <c r="BL55" s="92">
        <f t="shared" si="14"/>
        <v>35.172499999999999</v>
      </c>
      <c r="BM55">
        <v>0</v>
      </c>
      <c r="BN55">
        <v>0</v>
      </c>
      <c r="BO55">
        <v>0</v>
      </c>
      <c r="BP55">
        <v>0</v>
      </c>
      <c r="BQ55">
        <v>1</v>
      </c>
      <c r="BR55">
        <v>0</v>
      </c>
      <c r="BS55">
        <v>0</v>
      </c>
      <c r="BT55" s="17">
        <v>0</v>
      </c>
      <c r="BU55">
        <v>0</v>
      </c>
      <c r="BV55">
        <v>0</v>
      </c>
      <c r="BW55">
        <v>1</v>
      </c>
      <c r="BX55" s="17">
        <v>0</v>
      </c>
      <c r="BY55">
        <v>1</v>
      </c>
      <c r="BZ55">
        <v>0</v>
      </c>
      <c r="CA55">
        <v>0</v>
      </c>
      <c r="CB55">
        <v>0</v>
      </c>
      <c r="CC55" s="17">
        <v>0</v>
      </c>
      <c r="CD55">
        <v>0</v>
      </c>
      <c r="CE55">
        <v>0</v>
      </c>
      <c r="CF55">
        <v>1</v>
      </c>
      <c r="CG55">
        <v>1</v>
      </c>
      <c r="CH55">
        <v>0</v>
      </c>
      <c r="CI55">
        <v>0</v>
      </c>
      <c r="CJ55">
        <v>0</v>
      </c>
      <c r="CK55">
        <v>0</v>
      </c>
      <c r="CL55">
        <v>0</v>
      </c>
      <c r="CM55">
        <v>0</v>
      </c>
      <c r="CN55" s="17">
        <v>0</v>
      </c>
      <c r="CO55">
        <v>3.5000000000000003E-2</v>
      </c>
      <c r="CP55">
        <v>33</v>
      </c>
      <c r="CQ55">
        <v>1</v>
      </c>
      <c r="CR55">
        <v>0</v>
      </c>
      <c r="CS55">
        <v>15</v>
      </c>
      <c r="CY55" s="33" t="s">
        <v>85</v>
      </c>
    </row>
    <row r="56" spans="1:103"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12942</v>
      </c>
      <c r="BL56" s="92">
        <f t="shared" si="14"/>
        <v>35.172499999999999</v>
      </c>
      <c r="BM56">
        <v>1</v>
      </c>
      <c r="BN56">
        <v>0</v>
      </c>
      <c r="BO56">
        <v>0</v>
      </c>
      <c r="BP56">
        <v>0</v>
      </c>
      <c r="BQ56">
        <v>0</v>
      </c>
      <c r="BR56">
        <v>0</v>
      </c>
      <c r="BS56">
        <v>0</v>
      </c>
      <c r="BT56" s="17">
        <v>0</v>
      </c>
      <c r="BU56">
        <v>0</v>
      </c>
      <c r="BV56">
        <v>0</v>
      </c>
      <c r="BW56">
        <v>1</v>
      </c>
      <c r="BX56" s="17">
        <v>0</v>
      </c>
      <c r="BY56">
        <v>0</v>
      </c>
      <c r="BZ56">
        <v>0</v>
      </c>
      <c r="CA56">
        <v>0</v>
      </c>
      <c r="CB56">
        <v>0</v>
      </c>
      <c r="CC56" s="17">
        <v>0</v>
      </c>
      <c r="CD56">
        <v>0</v>
      </c>
      <c r="CE56">
        <v>0</v>
      </c>
      <c r="CF56">
        <v>1</v>
      </c>
      <c r="CG56">
        <v>1</v>
      </c>
      <c r="CH56">
        <v>0</v>
      </c>
      <c r="CI56">
        <v>0</v>
      </c>
      <c r="CJ56">
        <v>0</v>
      </c>
      <c r="CK56">
        <v>1</v>
      </c>
      <c r="CL56">
        <v>1</v>
      </c>
      <c r="CM56">
        <v>0</v>
      </c>
      <c r="CN56" s="17">
        <v>1</v>
      </c>
      <c r="CO56">
        <v>3.5000000000000003E-2</v>
      </c>
      <c r="CP56">
        <v>33</v>
      </c>
      <c r="CQ56">
        <v>1</v>
      </c>
      <c r="CR56">
        <v>0</v>
      </c>
      <c r="CS56">
        <v>15</v>
      </c>
      <c r="CY56" s="33" t="s">
        <v>85</v>
      </c>
    </row>
    <row r="57" spans="1:103"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12942</v>
      </c>
      <c r="BL57" s="92">
        <f t="shared" si="14"/>
        <v>35.172499999999999</v>
      </c>
      <c r="BM57">
        <v>0</v>
      </c>
      <c r="BN57">
        <v>0</v>
      </c>
      <c r="BO57">
        <v>0</v>
      </c>
      <c r="BP57">
        <v>0</v>
      </c>
      <c r="BQ57">
        <v>1</v>
      </c>
      <c r="BR57">
        <v>0</v>
      </c>
      <c r="BS57">
        <v>0</v>
      </c>
      <c r="BT57" s="17">
        <v>0</v>
      </c>
      <c r="BU57">
        <v>0</v>
      </c>
      <c r="BV57">
        <v>0</v>
      </c>
      <c r="BW57">
        <v>1</v>
      </c>
      <c r="BX57" s="17">
        <v>0</v>
      </c>
      <c r="BY57">
        <v>1</v>
      </c>
      <c r="BZ57">
        <v>0</v>
      </c>
      <c r="CA57">
        <v>0</v>
      </c>
      <c r="CB57">
        <v>0</v>
      </c>
      <c r="CC57" s="17">
        <v>0</v>
      </c>
      <c r="CD57">
        <v>0</v>
      </c>
      <c r="CE57">
        <v>0</v>
      </c>
      <c r="CF57">
        <v>1</v>
      </c>
      <c r="CG57">
        <v>1</v>
      </c>
      <c r="CH57">
        <v>0</v>
      </c>
      <c r="CI57">
        <v>0</v>
      </c>
      <c r="CJ57">
        <v>0</v>
      </c>
      <c r="CK57">
        <v>1</v>
      </c>
      <c r="CL57">
        <v>1</v>
      </c>
      <c r="CM57">
        <v>0</v>
      </c>
      <c r="CN57" s="17">
        <v>1</v>
      </c>
      <c r="CO57">
        <v>3.5000000000000003E-2</v>
      </c>
      <c r="CP57">
        <v>33</v>
      </c>
      <c r="CQ57">
        <v>1</v>
      </c>
      <c r="CR57">
        <v>0</v>
      </c>
      <c r="CS57">
        <v>15</v>
      </c>
      <c r="CY57" s="33" t="s">
        <v>85</v>
      </c>
    </row>
    <row r="58" spans="1:103"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12942</v>
      </c>
      <c r="BL58" s="92">
        <f t="shared" si="14"/>
        <v>35.172499999999999</v>
      </c>
      <c r="BM58">
        <v>1</v>
      </c>
      <c r="BN58">
        <v>0</v>
      </c>
      <c r="BO58">
        <v>0</v>
      </c>
      <c r="BP58">
        <v>0</v>
      </c>
      <c r="BQ58">
        <v>0</v>
      </c>
      <c r="BR58">
        <v>0</v>
      </c>
      <c r="BS58">
        <v>0</v>
      </c>
      <c r="BT58" s="17">
        <v>0</v>
      </c>
      <c r="BU58">
        <v>0</v>
      </c>
      <c r="BV58">
        <v>0</v>
      </c>
      <c r="BW58">
        <v>0</v>
      </c>
      <c r="BX58" s="17">
        <v>0</v>
      </c>
      <c r="BY58">
        <v>0</v>
      </c>
      <c r="BZ58">
        <v>0</v>
      </c>
      <c r="CA58">
        <v>0</v>
      </c>
      <c r="CB58">
        <v>0</v>
      </c>
      <c r="CC58" s="17">
        <v>0</v>
      </c>
      <c r="CD58">
        <v>0</v>
      </c>
      <c r="CE58">
        <v>0</v>
      </c>
      <c r="CF58">
        <v>1</v>
      </c>
      <c r="CG58">
        <v>1</v>
      </c>
      <c r="CH58">
        <v>0</v>
      </c>
      <c r="CI58">
        <v>0</v>
      </c>
      <c r="CJ58">
        <v>1</v>
      </c>
      <c r="CK58">
        <v>1</v>
      </c>
      <c r="CL58">
        <v>1</v>
      </c>
      <c r="CM58">
        <v>0</v>
      </c>
      <c r="CN58" s="17">
        <v>1</v>
      </c>
      <c r="CO58">
        <v>3.5000000000000003E-2</v>
      </c>
      <c r="CP58">
        <v>33</v>
      </c>
      <c r="CQ58">
        <v>1</v>
      </c>
      <c r="CR58">
        <v>0</v>
      </c>
      <c r="CS58">
        <v>15</v>
      </c>
      <c r="CY58" s="33" t="s">
        <v>85</v>
      </c>
    </row>
    <row r="59" spans="1:103"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12942</v>
      </c>
      <c r="BL59" s="92">
        <f t="shared" si="14"/>
        <v>35.172499999999999</v>
      </c>
      <c r="BM59">
        <v>1</v>
      </c>
      <c r="BN59">
        <v>0</v>
      </c>
      <c r="BO59">
        <v>0</v>
      </c>
      <c r="BP59">
        <v>0</v>
      </c>
      <c r="BQ59">
        <v>0</v>
      </c>
      <c r="BR59">
        <v>0</v>
      </c>
      <c r="BS59">
        <v>0</v>
      </c>
      <c r="BT59" s="17">
        <v>0</v>
      </c>
      <c r="BU59">
        <v>0</v>
      </c>
      <c r="BV59">
        <v>0</v>
      </c>
      <c r="BW59">
        <v>0</v>
      </c>
      <c r="BX59" s="17">
        <v>0</v>
      </c>
      <c r="BY59">
        <v>0</v>
      </c>
      <c r="BZ59">
        <v>0</v>
      </c>
      <c r="CA59">
        <v>0</v>
      </c>
      <c r="CB59">
        <v>0</v>
      </c>
      <c r="CC59" s="17">
        <v>0</v>
      </c>
      <c r="CD59">
        <v>0</v>
      </c>
      <c r="CE59">
        <v>0</v>
      </c>
      <c r="CF59">
        <v>1</v>
      </c>
      <c r="CG59">
        <v>1</v>
      </c>
      <c r="CH59">
        <v>0</v>
      </c>
      <c r="CI59">
        <v>0</v>
      </c>
      <c r="CJ59">
        <v>1</v>
      </c>
      <c r="CK59">
        <v>1</v>
      </c>
      <c r="CL59">
        <v>1</v>
      </c>
      <c r="CM59">
        <v>0</v>
      </c>
      <c r="CN59" s="17">
        <v>1</v>
      </c>
      <c r="CO59">
        <v>3.5000000000000003E-2</v>
      </c>
      <c r="CP59">
        <v>33</v>
      </c>
      <c r="CQ59">
        <v>1</v>
      </c>
      <c r="CR59">
        <v>0</v>
      </c>
      <c r="CS59">
        <v>15</v>
      </c>
      <c r="CY59" s="33" t="s">
        <v>85</v>
      </c>
    </row>
    <row r="60" spans="1:103"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12942</v>
      </c>
      <c r="BL60" s="92">
        <f t="shared" si="14"/>
        <v>35.172499999999999</v>
      </c>
      <c r="BM60">
        <v>1</v>
      </c>
      <c r="BN60">
        <v>0</v>
      </c>
      <c r="BO60">
        <v>0</v>
      </c>
      <c r="BP60">
        <v>0</v>
      </c>
      <c r="BQ60">
        <v>0</v>
      </c>
      <c r="BR60">
        <v>0</v>
      </c>
      <c r="BS60">
        <v>0</v>
      </c>
      <c r="BT60" s="17">
        <v>0</v>
      </c>
      <c r="BU60">
        <v>0</v>
      </c>
      <c r="BV60">
        <v>1</v>
      </c>
      <c r="BW60">
        <v>0</v>
      </c>
      <c r="BX60" s="17">
        <v>0</v>
      </c>
      <c r="BY60">
        <v>0</v>
      </c>
      <c r="BZ60">
        <v>0</v>
      </c>
      <c r="CA60">
        <v>0</v>
      </c>
      <c r="CB60">
        <v>0</v>
      </c>
      <c r="CC60" s="17">
        <v>0</v>
      </c>
      <c r="CD60">
        <v>0</v>
      </c>
      <c r="CE60">
        <v>0</v>
      </c>
      <c r="CF60">
        <v>1</v>
      </c>
      <c r="CG60">
        <v>1</v>
      </c>
      <c r="CH60">
        <v>0</v>
      </c>
      <c r="CI60">
        <v>0</v>
      </c>
      <c r="CJ60">
        <v>0</v>
      </c>
      <c r="CK60">
        <v>1</v>
      </c>
      <c r="CL60">
        <v>1</v>
      </c>
      <c r="CM60">
        <v>0</v>
      </c>
      <c r="CN60" s="17">
        <v>1</v>
      </c>
      <c r="CO60">
        <v>3.5000000000000003E-2</v>
      </c>
      <c r="CP60">
        <v>33</v>
      </c>
      <c r="CQ60">
        <v>1</v>
      </c>
      <c r="CR60">
        <v>0</v>
      </c>
      <c r="CS60">
        <v>15</v>
      </c>
      <c r="CY60" s="33" t="s">
        <v>85</v>
      </c>
    </row>
    <row r="61" spans="1:103"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12942</v>
      </c>
      <c r="BL61" s="92">
        <f t="shared" si="14"/>
        <v>35.172499999999999</v>
      </c>
      <c r="BM61">
        <v>0</v>
      </c>
      <c r="BN61">
        <v>0</v>
      </c>
      <c r="BO61">
        <v>0</v>
      </c>
      <c r="BP61">
        <v>0</v>
      </c>
      <c r="BQ61">
        <v>1</v>
      </c>
      <c r="BR61">
        <v>0</v>
      </c>
      <c r="BS61">
        <v>0</v>
      </c>
      <c r="BT61" s="17">
        <v>0</v>
      </c>
      <c r="BU61">
        <v>0</v>
      </c>
      <c r="BV61">
        <v>1</v>
      </c>
      <c r="BW61">
        <v>0</v>
      </c>
      <c r="BX61" s="17">
        <v>0</v>
      </c>
      <c r="BY61">
        <v>1</v>
      </c>
      <c r="BZ61">
        <v>0</v>
      </c>
      <c r="CA61">
        <v>0</v>
      </c>
      <c r="CB61">
        <v>0</v>
      </c>
      <c r="CC61" s="17">
        <v>0</v>
      </c>
      <c r="CD61">
        <v>0</v>
      </c>
      <c r="CE61">
        <v>0</v>
      </c>
      <c r="CF61">
        <v>1</v>
      </c>
      <c r="CG61">
        <v>1</v>
      </c>
      <c r="CH61">
        <v>0</v>
      </c>
      <c r="CI61">
        <v>0</v>
      </c>
      <c r="CJ61">
        <v>0</v>
      </c>
      <c r="CK61">
        <v>1</v>
      </c>
      <c r="CL61">
        <v>1</v>
      </c>
      <c r="CM61">
        <v>0</v>
      </c>
      <c r="CN61" s="17">
        <v>1</v>
      </c>
      <c r="CO61">
        <v>3.5000000000000003E-2</v>
      </c>
      <c r="CP61">
        <v>33</v>
      </c>
      <c r="CQ61">
        <v>1</v>
      </c>
      <c r="CR61">
        <v>0</v>
      </c>
      <c r="CS61">
        <v>15</v>
      </c>
      <c r="CY61" s="33" t="s">
        <v>85</v>
      </c>
    </row>
    <row r="62" spans="1:103"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12942</v>
      </c>
      <c r="BL62" s="92">
        <f t="shared" si="14"/>
        <v>35.172499999999999</v>
      </c>
      <c r="BM62">
        <v>1</v>
      </c>
      <c r="BN62">
        <v>0</v>
      </c>
      <c r="BO62">
        <v>0</v>
      </c>
      <c r="BP62">
        <v>0</v>
      </c>
      <c r="BQ62">
        <v>0</v>
      </c>
      <c r="BR62">
        <v>0</v>
      </c>
      <c r="BS62">
        <v>0</v>
      </c>
      <c r="BT62" s="17">
        <v>0</v>
      </c>
      <c r="BU62">
        <v>0</v>
      </c>
      <c r="BV62">
        <v>1</v>
      </c>
      <c r="BW62">
        <v>0</v>
      </c>
      <c r="BX62" s="17">
        <v>0</v>
      </c>
      <c r="BY62">
        <v>0</v>
      </c>
      <c r="BZ62">
        <v>0</v>
      </c>
      <c r="CA62">
        <v>0</v>
      </c>
      <c r="CB62">
        <v>0</v>
      </c>
      <c r="CC62" s="17">
        <v>0</v>
      </c>
      <c r="CD62">
        <v>0</v>
      </c>
      <c r="CE62">
        <v>0</v>
      </c>
      <c r="CF62">
        <v>1</v>
      </c>
      <c r="CG62">
        <v>1</v>
      </c>
      <c r="CH62">
        <v>0</v>
      </c>
      <c r="CI62">
        <v>0</v>
      </c>
      <c r="CJ62">
        <v>0</v>
      </c>
      <c r="CK62">
        <v>1</v>
      </c>
      <c r="CL62">
        <v>1</v>
      </c>
      <c r="CM62">
        <v>0</v>
      </c>
      <c r="CN62" s="17">
        <v>1</v>
      </c>
      <c r="CO62">
        <v>3.5000000000000003E-2</v>
      </c>
      <c r="CP62">
        <v>33</v>
      </c>
      <c r="CQ62">
        <v>1</v>
      </c>
      <c r="CR62">
        <v>0</v>
      </c>
      <c r="CS62">
        <v>15</v>
      </c>
      <c r="CY62" s="33" t="s">
        <v>85</v>
      </c>
    </row>
    <row r="63" spans="1:103"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12942</v>
      </c>
      <c r="BL63" s="92">
        <f t="shared" si="14"/>
        <v>35.172499999999999</v>
      </c>
      <c r="BM63" s="50">
        <v>0</v>
      </c>
      <c r="BN63" s="50">
        <v>0</v>
      </c>
      <c r="BO63" s="50">
        <v>0</v>
      </c>
      <c r="BP63" s="50">
        <v>0</v>
      </c>
      <c r="BQ63" s="50">
        <v>1</v>
      </c>
      <c r="BR63" s="50">
        <v>0</v>
      </c>
      <c r="BS63" s="50">
        <v>0</v>
      </c>
      <c r="BT63" s="64">
        <v>0</v>
      </c>
      <c r="BU63" s="50">
        <v>0</v>
      </c>
      <c r="BV63" s="50">
        <v>1</v>
      </c>
      <c r="BW63" s="50">
        <v>0</v>
      </c>
      <c r="BX63" s="64">
        <v>0</v>
      </c>
      <c r="BY63" s="50">
        <v>1</v>
      </c>
      <c r="BZ63" s="50">
        <v>0</v>
      </c>
      <c r="CA63" s="50">
        <v>0</v>
      </c>
      <c r="CB63" s="50">
        <v>0</v>
      </c>
      <c r="CC63" s="64">
        <v>0</v>
      </c>
      <c r="CD63" s="50">
        <v>0</v>
      </c>
      <c r="CE63" s="50">
        <v>0</v>
      </c>
      <c r="CF63" s="50">
        <v>1</v>
      </c>
      <c r="CG63" s="50">
        <v>1</v>
      </c>
      <c r="CH63" s="50">
        <v>0</v>
      </c>
      <c r="CI63" s="50">
        <v>0</v>
      </c>
      <c r="CJ63" s="50">
        <v>0</v>
      </c>
      <c r="CK63" s="50">
        <v>1</v>
      </c>
      <c r="CL63" s="50">
        <v>1</v>
      </c>
      <c r="CM63" s="50">
        <v>0</v>
      </c>
      <c r="CN63" s="64">
        <v>1</v>
      </c>
      <c r="CO63">
        <v>3.5000000000000003E-2</v>
      </c>
      <c r="CP63">
        <v>33</v>
      </c>
      <c r="CQ63">
        <v>1</v>
      </c>
      <c r="CR63">
        <v>0</v>
      </c>
      <c r="CS63">
        <v>15</v>
      </c>
      <c r="CT63" s="66"/>
      <c r="CY63" s="33" t="s">
        <v>85</v>
      </c>
    </row>
    <row r="64" spans="1:103"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12548</v>
      </c>
      <c r="BL64" s="92">
        <f t="shared" si="14"/>
        <v>34.450000000000003</v>
      </c>
      <c r="BM64">
        <v>0</v>
      </c>
      <c r="BN64">
        <v>0</v>
      </c>
      <c r="BO64">
        <v>0</v>
      </c>
      <c r="BP64">
        <v>0</v>
      </c>
      <c r="BQ64">
        <v>0</v>
      </c>
      <c r="BR64">
        <v>0</v>
      </c>
      <c r="BS64">
        <v>0</v>
      </c>
      <c r="BT64" s="17">
        <v>1</v>
      </c>
      <c r="BU64">
        <v>0</v>
      </c>
      <c r="BV64">
        <v>0</v>
      </c>
      <c r="BW64">
        <v>1</v>
      </c>
      <c r="BX64" s="17">
        <v>0</v>
      </c>
      <c r="BY64">
        <v>1</v>
      </c>
      <c r="BZ64">
        <v>0</v>
      </c>
      <c r="CA64">
        <v>0</v>
      </c>
      <c r="CB64">
        <v>0</v>
      </c>
      <c r="CC64" s="17">
        <v>0</v>
      </c>
      <c r="CD64">
        <v>0</v>
      </c>
      <c r="CE64">
        <v>0</v>
      </c>
      <c r="CF64">
        <v>1</v>
      </c>
      <c r="CG64">
        <v>1</v>
      </c>
      <c r="CH64">
        <v>0</v>
      </c>
      <c r="CI64">
        <v>0</v>
      </c>
      <c r="CJ64">
        <v>0</v>
      </c>
      <c r="CK64">
        <v>0</v>
      </c>
      <c r="CL64">
        <v>0</v>
      </c>
      <c r="CM64">
        <v>0</v>
      </c>
      <c r="CN64" s="17">
        <v>0</v>
      </c>
      <c r="CO64">
        <v>1.2E-2</v>
      </c>
      <c r="CP64">
        <v>36</v>
      </c>
      <c r="CQ64">
        <v>1</v>
      </c>
      <c r="CR64">
        <v>0</v>
      </c>
      <c r="CS64">
        <v>19</v>
      </c>
      <c r="CY64" s="33" t="s">
        <v>85</v>
      </c>
    </row>
    <row r="65" spans="1:103"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12548</v>
      </c>
      <c r="BL65" s="92">
        <f t="shared" si="14"/>
        <v>24.52</v>
      </c>
      <c r="BM65">
        <v>0</v>
      </c>
      <c r="BN65">
        <v>0</v>
      </c>
      <c r="BO65">
        <v>0</v>
      </c>
      <c r="BP65">
        <v>0</v>
      </c>
      <c r="BQ65">
        <v>0</v>
      </c>
      <c r="BR65">
        <v>0</v>
      </c>
      <c r="BS65">
        <v>0</v>
      </c>
      <c r="BT65" s="17">
        <v>1</v>
      </c>
      <c r="BU65">
        <v>0</v>
      </c>
      <c r="BV65">
        <v>0</v>
      </c>
      <c r="BW65">
        <v>1</v>
      </c>
      <c r="BX65" s="17">
        <v>0</v>
      </c>
      <c r="BY65">
        <v>1</v>
      </c>
      <c r="BZ65">
        <v>0</v>
      </c>
      <c r="CA65">
        <v>0</v>
      </c>
      <c r="CB65">
        <v>0</v>
      </c>
      <c r="CC65" s="17">
        <v>0</v>
      </c>
      <c r="CD65">
        <v>0</v>
      </c>
      <c r="CE65">
        <v>0</v>
      </c>
      <c r="CF65">
        <v>1</v>
      </c>
      <c r="CG65">
        <v>1</v>
      </c>
      <c r="CH65">
        <v>0</v>
      </c>
      <c r="CI65">
        <v>0</v>
      </c>
      <c r="CJ65">
        <v>0</v>
      </c>
      <c r="CK65">
        <v>0</v>
      </c>
      <c r="CL65">
        <v>0</v>
      </c>
      <c r="CM65">
        <v>0</v>
      </c>
      <c r="CN65" s="17">
        <v>0</v>
      </c>
      <c r="CO65">
        <v>1.2E-2</v>
      </c>
      <c r="CP65">
        <v>36</v>
      </c>
      <c r="CQ65">
        <v>1</v>
      </c>
      <c r="CR65">
        <v>0</v>
      </c>
      <c r="CS65">
        <v>19</v>
      </c>
      <c r="CY65" s="33" t="s">
        <v>85</v>
      </c>
    </row>
    <row r="66" spans="1:103"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12548</v>
      </c>
      <c r="BL66" s="92">
        <f t="shared" si="14"/>
        <v>44.33</v>
      </c>
      <c r="BM66">
        <v>0</v>
      </c>
      <c r="BN66">
        <v>0</v>
      </c>
      <c r="BO66">
        <v>0</v>
      </c>
      <c r="BP66">
        <v>0</v>
      </c>
      <c r="BQ66">
        <v>0</v>
      </c>
      <c r="BR66">
        <v>0</v>
      </c>
      <c r="BS66">
        <v>0</v>
      </c>
      <c r="BT66" s="17">
        <v>1</v>
      </c>
      <c r="BU66">
        <v>0</v>
      </c>
      <c r="BV66">
        <v>0</v>
      </c>
      <c r="BW66">
        <v>1</v>
      </c>
      <c r="BX66" s="17">
        <v>0</v>
      </c>
      <c r="BY66">
        <v>1</v>
      </c>
      <c r="BZ66">
        <v>0</v>
      </c>
      <c r="CA66">
        <v>0</v>
      </c>
      <c r="CB66">
        <v>0</v>
      </c>
      <c r="CC66" s="17">
        <v>0</v>
      </c>
      <c r="CD66">
        <v>0</v>
      </c>
      <c r="CE66">
        <v>0</v>
      </c>
      <c r="CF66">
        <v>1</v>
      </c>
      <c r="CG66">
        <v>1</v>
      </c>
      <c r="CH66">
        <v>0</v>
      </c>
      <c r="CI66">
        <v>0</v>
      </c>
      <c r="CJ66">
        <v>0</v>
      </c>
      <c r="CK66">
        <v>0</v>
      </c>
      <c r="CL66">
        <v>0</v>
      </c>
      <c r="CM66">
        <v>0</v>
      </c>
      <c r="CN66" s="17">
        <v>0</v>
      </c>
      <c r="CO66">
        <v>1.2E-2</v>
      </c>
      <c r="CP66">
        <v>36</v>
      </c>
      <c r="CQ66">
        <v>1</v>
      </c>
      <c r="CR66">
        <v>0</v>
      </c>
      <c r="CS66">
        <v>19</v>
      </c>
      <c r="CY66" s="33" t="s">
        <v>85</v>
      </c>
    </row>
    <row r="67" spans="1:103"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12548</v>
      </c>
      <c r="BL67" s="92">
        <f t="shared" si="14"/>
        <v>34.01</v>
      </c>
      <c r="BM67">
        <v>0</v>
      </c>
      <c r="BN67">
        <v>0</v>
      </c>
      <c r="BO67">
        <v>0</v>
      </c>
      <c r="BP67">
        <v>0</v>
      </c>
      <c r="BQ67">
        <v>0</v>
      </c>
      <c r="BR67">
        <v>0</v>
      </c>
      <c r="BS67">
        <v>0</v>
      </c>
      <c r="BT67" s="17">
        <v>1</v>
      </c>
      <c r="BU67">
        <v>0</v>
      </c>
      <c r="BV67">
        <v>0</v>
      </c>
      <c r="BW67">
        <v>1</v>
      </c>
      <c r="BX67" s="17">
        <v>0</v>
      </c>
      <c r="BY67">
        <v>1</v>
      </c>
      <c r="BZ67">
        <v>0</v>
      </c>
      <c r="CA67">
        <v>0</v>
      </c>
      <c r="CB67">
        <v>0</v>
      </c>
      <c r="CC67" s="17">
        <v>0</v>
      </c>
      <c r="CD67">
        <v>0</v>
      </c>
      <c r="CE67">
        <v>0</v>
      </c>
      <c r="CF67">
        <v>1</v>
      </c>
      <c r="CG67">
        <v>1</v>
      </c>
      <c r="CH67">
        <v>0</v>
      </c>
      <c r="CI67">
        <v>0</v>
      </c>
      <c r="CJ67">
        <v>0</v>
      </c>
      <c r="CK67">
        <v>0</v>
      </c>
      <c r="CL67">
        <v>0</v>
      </c>
      <c r="CM67">
        <v>0</v>
      </c>
      <c r="CN67" s="17">
        <v>0</v>
      </c>
      <c r="CO67">
        <v>1.2E-2</v>
      </c>
      <c r="CP67">
        <v>36</v>
      </c>
      <c r="CQ67">
        <v>1</v>
      </c>
      <c r="CR67">
        <v>0</v>
      </c>
      <c r="CS67">
        <v>19</v>
      </c>
      <c r="CY67" s="33" t="s">
        <v>85</v>
      </c>
    </row>
    <row r="68" spans="1:103"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12548</v>
      </c>
      <c r="BL68" s="92">
        <f t="shared" si="14"/>
        <v>35.21</v>
      </c>
      <c r="BM68" s="50">
        <v>0</v>
      </c>
      <c r="BN68" s="50">
        <v>0</v>
      </c>
      <c r="BO68" s="50">
        <v>0</v>
      </c>
      <c r="BP68" s="50">
        <v>0</v>
      </c>
      <c r="BQ68" s="50">
        <v>0</v>
      </c>
      <c r="BR68" s="50">
        <v>0</v>
      </c>
      <c r="BS68" s="50">
        <v>0</v>
      </c>
      <c r="BT68" s="64">
        <v>1</v>
      </c>
      <c r="BU68" s="50">
        <v>0</v>
      </c>
      <c r="BV68" s="50">
        <v>0</v>
      </c>
      <c r="BW68" s="50">
        <v>1</v>
      </c>
      <c r="BX68" s="64">
        <v>0</v>
      </c>
      <c r="BY68" s="50">
        <v>1</v>
      </c>
      <c r="BZ68" s="50">
        <v>0</v>
      </c>
      <c r="CA68" s="50">
        <v>0</v>
      </c>
      <c r="CB68" s="50">
        <v>0</v>
      </c>
      <c r="CC68" s="64">
        <v>0</v>
      </c>
      <c r="CD68" s="50">
        <v>0</v>
      </c>
      <c r="CE68" s="50">
        <v>0</v>
      </c>
      <c r="CF68" s="50">
        <v>1</v>
      </c>
      <c r="CG68" s="50">
        <v>1</v>
      </c>
      <c r="CH68" s="50">
        <v>0</v>
      </c>
      <c r="CI68" s="50">
        <v>0</v>
      </c>
      <c r="CJ68" s="50">
        <v>0</v>
      </c>
      <c r="CK68" s="50">
        <v>0</v>
      </c>
      <c r="CL68" s="50">
        <v>0</v>
      </c>
      <c r="CM68" s="50">
        <v>0</v>
      </c>
      <c r="CN68" s="64">
        <v>0</v>
      </c>
      <c r="CO68">
        <v>1.2E-2</v>
      </c>
      <c r="CP68">
        <v>36</v>
      </c>
      <c r="CQ68">
        <v>1</v>
      </c>
      <c r="CR68">
        <v>0</v>
      </c>
      <c r="CS68">
        <v>19</v>
      </c>
      <c r="CT68" s="66"/>
      <c r="CY68" s="33" t="s">
        <v>85</v>
      </c>
    </row>
    <row r="69" spans="1:103"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2">
        <f t="shared" si="14"/>
        <v>45.205478260869569</v>
      </c>
      <c r="BM69">
        <v>1</v>
      </c>
      <c r="BN69">
        <v>0</v>
      </c>
      <c r="BO69">
        <v>0</v>
      </c>
      <c r="BP69">
        <v>0</v>
      </c>
      <c r="BQ69">
        <v>0</v>
      </c>
      <c r="BR69">
        <v>0</v>
      </c>
      <c r="BS69">
        <v>0</v>
      </c>
      <c r="BT69" s="17">
        <v>0</v>
      </c>
      <c r="BU69">
        <v>0</v>
      </c>
      <c r="BV69">
        <v>0</v>
      </c>
      <c r="BW69">
        <v>1</v>
      </c>
      <c r="BX69" s="17">
        <v>0</v>
      </c>
      <c r="BY69">
        <v>0</v>
      </c>
      <c r="BZ69">
        <v>0</v>
      </c>
      <c r="CA69">
        <v>0</v>
      </c>
      <c r="CB69">
        <v>0</v>
      </c>
      <c r="CC69" s="17">
        <v>0</v>
      </c>
      <c r="CD69">
        <v>0</v>
      </c>
      <c r="CE69">
        <v>0</v>
      </c>
      <c r="CF69">
        <v>1</v>
      </c>
      <c r="CG69">
        <v>1</v>
      </c>
      <c r="CH69">
        <v>0</v>
      </c>
      <c r="CI69">
        <v>0</v>
      </c>
      <c r="CJ69">
        <v>1</v>
      </c>
      <c r="CK69">
        <v>1</v>
      </c>
      <c r="CL69">
        <v>1</v>
      </c>
      <c r="CM69">
        <v>0</v>
      </c>
      <c r="CN69" s="17">
        <v>1</v>
      </c>
      <c r="CO69">
        <v>9.7000000000000003E-2</v>
      </c>
      <c r="CP69">
        <v>2</v>
      </c>
      <c r="CQ69">
        <v>1</v>
      </c>
      <c r="CR69">
        <v>0</v>
      </c>
      <c r="CS69">
        <v>29</v>
      </c>
      <c r="CY69" s="33" t="s">
        <v>85</v>
      </c>
    </row>
    <row r="70" spans="1:103"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2">
        <f t="shared" si="14"/>
        <v>45.205478260869569</v>
      </c>
      <c r="BM70">
        <v>1</v>
      </c>
      <c r="BN70">
        <v>0</v>
      </c>
      <c r="BO70">
        <v>0</v>
      </c>
      <c r="BP70">
        <v>0</v>
      </c>
      <c r="BQ70">
        <v>0</v>
      </c>
      <c r="BR70">
        <v>0</v>
      </c>
      <c r="BS70">
        <v>0</v>
      </c>
      <c r="BT70" s="17">
        <v>0</v>
      </c>
      <c r="BU70">
        <v>0</v>
      </c>
      <c r="BV70">
        <v>0</v>
      </c>
      <c r="BW70">
        <v>1</v>
      </c>
      <c r="BX70" s="17">
        <v>0</v>
      </c>
      <c r="BY70">
        <v>0</v>
      </c>
      <c r="BZ70">
        <v>0</v>
      </c>
      <c r="CA70">
        <v>0</v>
      </c>
      <c r="CB70">
        <v>0</v>
      </c>
      <c r="CC70" s="17">
        <v>0</v>
      </c>
      <c r="CD70">
        <v>0</v>
      </c>
      <c r="CE70">
        <v>0</v>
      </c>
      <c r="CF70">
        <v>1</v>
      </c>
      <c r="CG70">
        <v>1</v>
      </c>
      <c r="CH70">
        <v>0</v>
      </c>
      <c r="CI70">
        <v>0</v>
      </c>
      <c r="CJ70">
        <v>1</v>
      </c>
      <c r="CK70">
        <v>1</v>
      </c>
      <c r="CL70">
        <v>1</v>
      </c>
      <c r="CM70">
        <v>0</v>
      </c>
      <c r="CN70" s="17">
        <v>1</v>
      </c>
      <c r="CO70">
        <v>9.7000000000000003E-2</v>
      </c>
      <c r="CP70">
        <v>2</v>
      </c>
      <c r="CQ70">
        <v>1</v>
      </c>
      <c r="CR70">
        <v>0</v>
      </c>
      <c r="CS70">
        <v>29</v>
      </c>
      <c r="CY70" s="33" t="s">
        <v>85</v>
      </c>
    </row>
    <row r="71" spans="1:103"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2">
        <f t="shared" si="14"/>
        <v>45.205478260869569</v>
      </c>
      <c r="BM71">
        <v>1</v>
      </c>
      <c r="BN71">
        <v>0</v>
      </c>
      <c r="BO71">
        <v>0</v>
      </c>
      <c r="BP71">
        <v>0</v>
      </c>
      <c r="BQ71">
        <v>0</v>
      </c>
      <c r="BR71">
        <v>0</v>
      </c>
      <c r="BS71">
        <v>0</v>
      </c>
      <c r="BT71" s="17">
        <v>0</v>
      </c>
      <c r="BU71">
        <v>0</v>
      </c>
      <c r="BV71">
        <v>0</v>
      </c>
      <c r="BW71">
        <v>1</v>
      </c>
      <c r="BX71" s="17">
        <v>0</v>
      </c>
      <c r="BY71">
        <v>0</v>
      </c>
      <c r="BZ71">
        <v>0</v>
      </c>
      <c r="CA71">
        <v>0</v>
      </c>
      <c r="CB71">
        <v>0</v>
      </c>
      <c r="CC71" s="17">
        <v>0</v>
      </c>
      <c r="CD71">
        <v>0</v>
      </c>
      <c r="CE71">
        <v>0</v>
      </c>
      <c r="CF71">
        <v>1</v>
      </c>
      <c r="CG71">
        <v>1</v>
      </c>
      <c r="CH71">
        <v>0</v>
      </c>
      <c r="CI71">
        <v>0</v>
      </c>
      <c r="CJ71">
        <v>1</v>
      </c>
      <c r="CK71">
        <v>1</v>
      </c>
      <c r="CL71">
        <v>1</v>
      </c>
      <c r="CM71">
        <v>0</v>
      </c>
      <c r="CN71" s="17">
        <v>0</v>
      </c>
      <c r="CO71">
        <v>9.7000000000000003E-2</v>
      </c>
      <c r="CP71">
        <v>2</v>
      </c>
      <c r="CQ71">
        <v>1</v>
      </c>
      <c r="CR71">
        <v>0</v>
      </c>
      <c r="CS71">
        <v>29</v>
      </c>
      <c r="CY71" s="33" t="s">
        <v>85</v>
      </c>
    </row>
    <row r="72" spans="1:103"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2">
        <f t="shared" si="14"/>
        <v>45.205478260869569</v>
      </c>
      <c r="BM72">
        <v>1</v>
      </c>
      <c r="BN72">
        <v>0</v>
      </c>
      <c r="BO72">
        <v>0</v>
      </c>
      <c r="BP72">
        <v>0</v>
      </c>
      <c r="BQ72">
        <v>0</v>
      </c>
      <c r="BR72">
        <v>0</v>
      </c>
      <c r="BS72">
        <v>0</v>
      </c>
      <c r="BT72" s="17">
        <v>0</v>
      </c>
      <c r="BU72">
        <v>0</v>
      </c>
      <c r="BV72">
        <v>0</v>
      </c>
      <c r="BW72">
        <v>1</v>
      </c>
      <c r="BX72" s="17">
        <v>0</v>
      </c>
      <c r="BY72">
        <v>0</v>
      </c>
      <c r="BZ72">
        <v>0</v>
      </c>
      <c r="CA72">
        <v>0</v>
      </c>
      <c r="CB72">
        <v>0</v>
      </c>
      <c r="CC72" s="17">
        <v>0</v>
      </c>
      <c r="CD72">
        <v>0</v>
      </c>
      <c r="CE72">
        <v>0</v>
      </c>
      <c r="CF72">
        <v>1</v>
      </c>
      <c r="CG72">
        <v>1</v>
      </c>
      <c r="CH72">
        <v>0</v>
      </c>
      <c r="CI72">
        <v>0</v>
      </c>
      <c r="CJ72">
        <v>1</v>
      </c>
      <c r="CK72">
        <v>1</v>
      </c>
      <c r="CL72">
        <v>1</v>
      </c>
      <c r="CM72">
        <v>0</v>
      </c>
      <c r="CN72" s="17">
        <v>0</v>
      </c>
      <c r="CO72">
        <v>9.7000000000000003E-2</v>
      </c>
      <c r="CP72">
        <v>2</v>
      </c>
      <c r="CQ72">
        <v>1</v>
      </c>
      <c r="CR72">
        <v>0</v>
      </c>
      <c r="CS72">
        <v>29</v>
      </c>
      <c r="CY72" s="33" t="s">
        <v>85</v>
      </c>
    </row>
    <row r="73" spans="1:103"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2">
        <f t="shared" si="14"/>
        <v>45.205478260869569</v>
      </c>
      <c r="BM73">
        <v>1</v>
      </c>
      <c r="BN73">
        <v>0</v>
      </c>
      <c r="BO73">
        <v>0</v>
      </c>
      <c r="BP73">
        <v>0</v>
      </c>
      <c r="BQ73">
        <v>0</v>
      </c>
      <c r="BR73">
        <v>0</v>
      </c>
      <c r="BS73">
        <v>0</v>
      </c>
      <c r="BT73" s="17">
        <v>0</v>
      </c>
      <c r="BU73">
        <v>0</v>
      </c>
      <c r="BV73">
        <v>0</v>
      </c>
      <c r="BW73">
        <v>1</v>
      </c>
      <c r="BX73" s="17">
        <v>0</v>
      </c>
      <c r="BY73">
        <v>0</v>
      </c>
      <c r="BZ73">
        <v>0</v>
      </c>
      <c r="CA73">
        <v>0</v>
      </c>
      <c r="CB73">
        <v>0</v>
      </c>
      <c r="CC73" s="17">
        <v>0</v>
      </c>
      <c r="CD73">
        <v>0</v>
      </c>
      <c r="CE73">
        <v>0</v>
      </c>
      <c r="CF73">
        <v>1</v>
      </c>
      <c r="CG73">
        <v>1</v>
      </c>
      <c r="CH73">
        <v>0</v>
      </c>
      <c r="CI73">
        <v>0</v>
      </c>
      <c r="CJ73">
        <v>1</v>
      </c>
      <c r="CK73">
        <v>0</v>
      </c>
      <c r="CL73">
        <v>0</v>
      </c>
      <c r="CM73">
        <v>0</v>
      </c>
      <c r="CN73" s="17">
        <v>0</v>
      </c>
      <c r="CO73">
        <v>9.7000000000000003E-2</v>
      </c>
      <c r="CP73">
        <v>2</v>
      </c>
      <c r="CQ73">
        <v>1</v>
      </c>
      <c r="CR73">
        <v>0</v>
      </c>
      <c r="CS73">
        <v>29</v>
      </c>
      <c r="CY73" s="33" t="s">
        <v>85</v>
      </c>
    </row>
    <row r="74" spans="1:103"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2">
        <f t="shared" si="14"/>
        <v>45.205478260869569</v>
      </c>
      <c r="BM74">
        <v>1</v>
      </c>
      <c r="BN74">
        <v>0</v>
      </c>
      <c r="BO74">
        <v>0</v>
      </c>
      <c r="BP74">
        <v>0</v>
      </c>
      <c r="BQ74">
        <v>0</v>
      </c>
      <c r="BR74">
        <v>0</v>
      </c>
      <c r="BS74">
        <v>0</v>
      </c>
      <c r="BT74" s="17">
        <v>0</v>
      </c>
      <c r="BU74">
        <v>0</v>
      </c>
      <c r="BV74">
        <v>0</v>
      </c>
      <c r="BW74">
        <v>1</v>
      </c>
      <c r="BX74" s="17">
        <v>0</v>
      </c>
      <c r="BY74">
        <v>0</v>
      </c>
      <c r="BZ74">
        <v>0</v>
      </c>
      <c r="CA74">
        <v>0</v>
      </c>
      <c r="CB74">
        <v>0</v>
      </c>
      <c r="CC74" s="17">
        <v>0</v>
      </c>
      <c r="CD74">
        <v>0</v>
      </c>
      <c r="CE74">
        <v>0</v>
      </c>
      <c r="CF74">
        <v>1</v>
      </c>
      <c r="CG74">
        <v>1</v>
      </c>
      <c r="CH74">
        <v>0</v>
      </c>
      <c r="CI74">
        <v>0</v>
      </c>
      <c r="CJ74">
        <v>1</v>
      </c>
      <c r="CK74">
        <v>1</v>
      </c>
      <c r="CL74">
        <v>1</v>
      </c>
      <c r="CM74">
        <v>0</v>
      </c>
      <c r="CN74" s="17">
        <v>0</v>
      </c>
      <c r="CO74">
        <v>9.7000000000000003E-2</v>
      </c>
      <c r="CP74">
        <v>2</v>
      </c>
      <c r="CQ74">
        <v>1</v>
      </c>
      <c r="CR74">
        <v>0</v>
      </c>
      <c r="CS74">
        <v>29</v>
      </c>
      <c r="CY74" s="33" t="s">
        <v>85</v>
      </c>
    </row>
    <row r="75" spans="1:103"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2">
        <f t="shared" si="14"/>
        <v>45.205478260869569</v>
      </c>
      <c r="BM75">
        <v>1</v>
      </c>
      <c r="BN75">
        <v>0</v>
      </c>
      <c r="BO75">
        <v>0</v>
      </c>
      <c r="BP75">
        <v>0</v>
      </c>
      <c r="BQ75">
        <v>0</v>
      </c>
      <c r="BR75">
        <v>0</v>
      </c>
      <c r="BS75">
        <v>0</v>
      </c>
      <c r="BT75" s="17">
        <v>0</v>
      </c>
      <c r="BU75">
        <v>0</v>
      </c>
      <c r="BV75">
        <v>0</v>
      </c>
      <c r="BW75">
        <v>1</v>
      </c>
      <c r="BX75" s="17">
        <v>0</v>
      </c>
      <c r="BY75">
        <v>0</v>
      </c>
      <c r="BZ75">
        <v>0</v>
      </c>
      <c r="CA75">
        <v>0</v>
      </c>
      <c r="CB75">
        <v>0</v>
      </c>
      <c r="CC75" s="17">
        <v>0</v>
      </c>
      <c r="CD75">
        <v>0</v>
      </c>
      <c r="CE75">
        <v>0</v>
      </c>
      <c r="CF75">
        <v>1</v>
      </c>
      <c r="CG75">
        <v>1</v>
      </c>
      <c r="CH75">
        <v>0</v>
      </c>
      <c r="CI75">
        <v>0</v>
      </c>
      <c r="CJ75">
        <v>1</v>
      </c>
      <c r="CK75">
        <v>1</v>
      </c>
      <c r="CL75">
        <v>1</v>
      </c>
      <c r="CM75">
        <v>0</v>
      </c>
      <c r="CN75" s="17">
        <v>0</v>
      </c>
      <c r="CO75">
        <v>9.7000000000000003E-2</v>
      </c>
      <c r="CP75">
        <v>2</v>
      </c>
      <c r="CQ75">
        <v>1</v>
      </c>
      <c r="CR75">
        <v>0</v>
      </c>
      <c r="CS75">
        <v>29</v>
      </c>
      <c r="CY75" s="33" t="s">
        <v>85</v>
      </c>
    </row>
    <row r="76" spans="1:103"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2">
        <f t="shared" si="14"/>
        <v>45.205478260869569</v>
      </c>
      <c r="BM76" s="50">
        <v>1</v>
      </c>
      <c r="BN76" s="50">
        <v>0</v>
      </c>
      <c r="BO76" s="50">
        <v>0</v>
      </c>
      <c r="BP76" s="50">
        <v>0</v>
      </c>
      <c r="BQ76" s="50">
        <v>0</v>
      </c>
      <c r="BR76" s="50">
        <v>0</v>
      </c>
      <c r="BS76" s="50">
        <v>0</v>
      </c>
      <c r="BT76" s="64">
        <v>0</v>
      </c>
      <c r="BU76" s="50">
        <v>0</v>
      </c>
      <c r="BV76" s="50">
        <v>0</v>
      </c>
      <c r="BW76" s="50">
        <v>1</v>
      </c>
      <c r="BX76" s="64">
        <v>0</v>
      </c>
      <c r="BY76" s="50">
        <v>0</v>
      </c>
      <c r="BZ76" s="50">
        <v>0</v>
      </c>
      <c r="CA76" s="50">
        <v>0</v>
      </c>
      <c r="CB76" s="50">
        <v>0</v>
      </c>
      <c r="CC76" s="64">
        <v>0</v>
      </c>
      <c r="CD76" s="50">
        <v>0</v>
      </c>
      <c r="CE76" s="50">
        <v>0</v>
      </c>
      <c r="CF76" s="50">
        <v>1</v>
      </c>
      <c r="CG76" s="50">
        <v>1</v>
      </c>
      <c r="CH76" s="50">
        <v>0</v>
      </c>
      <c r="CI76" s="50">
        <v>0</v>
      </c>
      <c r="CJ76" s="50">
        <v>1</v>
      </c>
      <c r="CK76" s="50">
        <v>1</v>
      </c>
      <c r="CL76" s="50">
        <v>1</v>
      </c>
      <c r="CM76" s="50">
        <v>0</v>
      </c>
      <c r="CN76" s="64">
        <v>1</v>
      </c>
      <c r="CO76">
        <v>9.7000000000000003E-2</v>
      </c>
      <c r="CP76">
        <v>2</v>
      </c>
      <c r="CQ76">
        <v>1</v>
      </c>
      <c r="CR76">
        <v>0</v>
      </c>
      <c r="CS76">
        <v>29</v>
      </c>
      <c r="CT76" s="66"/>
      <c r="CY76" s="33" t="s">
        <v>85</v>
      </c>
    </row>
    <row r="77" spans="1:103"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30</v>
      </c>
      <c r="BM77">
        <v>1</v>
      </c>
      <c r="BN77">
        <v>0</v>
      </c>
      <c r="BO77">
        <v>0</v>
      </c>
      <c r="BP77">
        <v>0</v>
      </c>
      <c r="BQ77">
        <v>0</v>
      </c>
      <c r="BR77">
        <v>0</v>
      </c>
      <c r="BS77">
        <v>0</v>
      </c>
      <c r="BT77" s="17">
        <v>0</v>
      </c>
      <c r="BU77">
        <v>0</v>
      </c>
      <c r="BV77">
        <v>0</v>
      </c>
      <c r="BW77">
        <v>0</v>
      </c>
      <c r="BX77" s="17">
        <v>1</v>
      </c>
      <c r="BY77">
        <v>0</v>
      </c>
      <c r="BZ77">
        <v>0</v>
      </c>
      <c r="CA77">
        <v>0</v>
      </c>
      <c r="CB77">
        <v>0</v>
      </c>
      <c r="CC77" s="17">
        <v>0</v>
      </c>
      <c r="CD77">
        <v>0</v>
      </c>
      <c r="CE77">
        <v>0</v>
      </c>
      <c r="CF77">
        <v>1</v>
      </c>
      <c r="CG77">
        <v>1</v>
      </c>
      <c r="CH77">
        <v>0</v>
      </c>
      <c r="CI77">
        <v>0</v>
      </c>
      <c r="CJ77">
        <v>0</v>
      </c>
      <c r="CK77">
        <v>0</v>
      </c>
      <c r="CL77">
        <v>0</v>
      </c>
      <c r="CM77">
        <v>0</v>
      </c>
      <c r="CN77" s="17">
        <v>0</v>
      </c>
      <c r="CO77">
        <v>0</v>
      </c>
      <c r="CP77">
        <v>65</v>
      </c>
      <c r="CQ77">
        <v>1</v>
      </c>
      <c r="CR77">
        <v>0</v>
      </c>
      <c r="CS77">
        <v>13</v>
      </c>
      <c r="CY77" s="33" t="s">
        <v>85</v>
      </c>
    </row>
    <row r="78" spans="1:103"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37.799999999999997</v>
      </c>
      <c r="BM78">
        <v>1</v>
      </c>
      <c r="BN78">
        <v>0</v>
      </c>
      <c r="BO78">
        <v>0</v>
      </c>
      <c r="BP78">
        <v>0</v>
      </c>
      <c r="BQ78">
        <v>0</v>
      </c>
      <c r="BR78">
        <v>0</v>
      </c>
      <c r="BS78">
        <v>0</v>
      </c>
      <c r="BT78" s="17">
        <v>0</v>
      </c>
      <c r="BU78">
        <v>0</v>
      </c>
      <c r="BV78">
        <v>0</v>
      </c>
      <c r="BW78">
        <v>0</v>
      </c>
      <c r="BX78" s="17">
        <v>1</v>
      </c>
      <c r="BY78">
        <v>0</v>
      </c>
      <c r="BZ78">
        <v>0</v>
      </c>
      <c r="CA78">
        <v>0</v>
      </c>
      <c r="CB78">
        <v>0</v>
      </c>
      <c r="CC78" s="17">
        <v>0</v>
      </c>
      <c r="CD78">
        <v>0</v>
      </c>
      <c r="CE78">
        <v>0</v>
      </c>
      <c r="CF78">
        <v>1</v>
      </c>
      <c r="CG78">
        <v>1</v>
      </c>
      <c r="CH78">
        <v>0</v>
      </c>
      <c r="CI78">
        <v>0</v>
      </c>
      <c r="CJ78">
        <v>0</v>
      </c>
      <c r="CK78">
        <v>0</v>
      </c>
      <c r="CL78">
        <v>0</v>
      </c>
      <c r="CM78">
        <v>0</v>
      </c>
      <c r="CN78" s="17">
        <v>0</v>
      </c>
      <c r="CO78">
        <v>0</v>
      </c>
      <c r="CP78">
        <v>65</v>
      </c>
      <c r="CQ78">
        <v>1</v>
      </c>
      <c r="CR78">
        <v>0</v>
      </c>
      <c r="CS78">
        <v>13</v>
      </c>
      <c r="CY78" s="33" t="s">
        <v>85</v>
      </c>
    </row>
    <row r="79" spans="1:103"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37.799999999999997</v>
      </c>
      <c r="BM79">
        <v>1</v>
      </c>
      <c r="BN79">
        <v>0</v>
      </c>
      <c r="BO79">
        <v>0</v>
      </c>
      <c r="BP79">
        <v>0</v>
      </c>
      <c r="BQ79">
        <v>0</v>
      </c>
      <c r="BR79">
        <v>0</v>
      </c>
      <c r="BS79">
        <v>0</v>
      </c>
      <c r="BT79" s="17">
        <v>0</v>
      </c>
      <c r="BU79">
        <v>0</v>
      </c>
      <c r="BV79">
        <v>0</v>
      </c>
      <c r="BW79">
        <v>0</v>
      </c>
      <c r="BX79" s="17">
        <v>1</v>
      </c>
      <c r="BY79">
        <v>0</v>
      </c>
      <c r="BZ79">
        <v>0</v>
      </c>
      <c r="CA79">
        <v>0</v>
      </c>
      <c r="CB79">
        <v>0</v>
      </c>
      <c r="CC79" s="17">
        <v>0</v>
      </c>
      <c r="CD79">
        <v>0</v>
      </c>
      <c r="CE79">
        <v>0</v>
      </c>
      <c r="CF79">
        <v>1</v>
      </c>
      <c r="CG79">
        <v>1</v>
      </c>
      <c r="CH79">
        <v>0</v>
      </c>
      <c r="CI79">
        <v>0</v>
      </c>
      <c r="CJ79">
        <v>0</v>
      </c>
      <c r="CK79">
        <v>0</v>
      </c>
      <c r="CL79">
        <v>0</v>
      </c>
      <c r="CM79">
        <v>0</v>
      </c>
      <c r="CN79" s="17">
        <v>0</v>
      </c>
      <c r="CO79">
        <v>0</v>
      </c>
      <c r="CP79">
        <v>65</v>
      </c>
      <c r="CQ79">
        <v>1</v>
      </c>
      <c r="CR79">
        <v>0</v>
      </c>
      <c r="CS79">
        <v>13</v>
      </c>
      <c r="CY79" s="33" t="s">
        <v>85</v>
      </c>
    </row>
    <row r="80" spans="1:103"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37.799999999999997</v>
      </c>
      <c r="BM80" s="50">
        <v>1</v>
      </c>
      <c r="BN80" s="50">
        <v>0</v>
      </c>
      <c r="BO80" s="50">
        <v>0</v>
      </c>
      <c r="BP80" s="50">
        <v>0</v>
      </c>
      <c r="BQ80" s="50">
        <v>0</v>
      </c>
      <c r="BR80" s="50">
        <v>0</v>
      </c>
      <c r="BS80" s="50">
        <v>0</v>
      </c>
      <c r="BT80" s="64">
        <v>0</v>
      </c>
      <c r="BU80" s="50">
        <v>0</v>
      </c>
      <c r="BV80" s="50">
        <v>0</v>
      </c>
      <c r="BW80" s="50">
        <v>0</v>
      </c>
      <c r="BX80" s="64">
        <v>1</v>
      </c>
      <c r="BY80" s="50">
        <v>0</v>
      </c>
      <c r="BZ80" s="50">
        <v>0</v>
      </c>
      <c r="CA80" s="50">
        <v>0</v>
      </c>
      <c r="CB80" s="50">
        <v>0</v>
      </c>
      <c r="CC80" s="64">
        <v>0</v>
      </c>
      <c r="CD80" s="50">
        <v>0</v>
      </c>
      <c r="CE80" s="50">
        <v>0</v>
      </c>
      <c r="CF80" s="50">
        <v>1</v>
      </c>
      <c r="CG80" s="50">
        <v>1</v>
      </c>
      <c r="CH80" s="50">
        <v>0</v>
      </c>
      <c r="CI80" s="50">
        <v>0</v>
      </c>
      <c r="CJ80" s="50">
        <v>0</v>
      </c>
      <c r="CK80" s="50">
        <v>0</v>
      </c>
      <c r="CL80" s="50">
        <v>0</v>
      </c>
      <c r="CM80" s="50">
        <v>0</v>
      </c>
      <c r="CN80" s="64">
        <v>0</v>
      </c>
      <c r="CO80">
        <v>0</v>
      </c>
      <c r="CP80">
        <v>65</v>
      </c>
      <c r="CQ80">
        <v>1</v>
      </c>
      <c r="CR80">
        <v>0</v>
      </c>
      <c r="CS80">
        <v>13</v>
      </c>
      <c r="CT80" s="66"/>
      <c r="CY80" s="33" t="s">
        <v>85</v>
      </c>
    </row>
    <row r="81" spans="1:103"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34.975000000000001</v>
      </c>
      <c r="BM81">
        <v>1</v>
      </c>
      <c r="BN81">
        <v>0</v>
      </c>
      <c r="BO81">
        <v>0</v>
      </c>
      <c r="BP81">
        <v>0</v>
      </c>
      <c r="BQ81">
        <v>0</v>
      </c>
      <c r="BR81">
        <v>0</v>
      </c>
      <c r="BS81">
        <v>0</v>
      </c>
      <c r="BT81" s="17">
        <v>0</v>
      </c>
      <c r="BU81">
        <v>0</v>
      </c>
      <c r="BV81">
        <v>0</v>
      </c>
      <c r="BW81">
        <v>1</v>
      </c>
      <c r="BX81" s="17">
        <v>0</v>
      </c>
      <c r="BY81">
        <v>0</v>
      </c>
      <c r="BZ81">
        <v>0</v>
      </c>
      <c r="CA81">
        <v>0</v>
      </c>
      <c r="CB81">
        <v>0</v>
      </c>
      <c r="CC81" s="17">
        <v>0</v>
      </c>
      <c r="CD81">
        <v>1</v>
      </c>
      <c r="CE81">
        <v>1</v>
      </c>
      <c r="CF81">
        <v>1</v>
      </c>
      <c r="CG81">
        <v>1</v>
      </c>
      <c r="CH81">
        <v>0</v>
      </c>
      <c r="CI81">
        <v>0</v>
      </c>
      <c r="CJ81">
        <v>1</v>
      </c>
      <c r="CK81">
        <v>0</v>
      </c>
      <c r="CL81">
        <v>0</v>
      </c>
      <c r="CM81">
        <v>0</v>
      </c>
      <c r="CN81" s="17">
        <v>0</v>
      </c>
      <c r="CO81">
        <v>0</v>
      </c>
      <c r="CP81">
        <v>0</v>
      </c>
      <c r="CQ81">
        <v>0</v>
      </c>
      <c r="CR81">
        <v>1</v>
      </c>
      <c r="CS81">
        <v>13</v>
      </c>
      <c r="CY81" s="33" t="s">
        <v>85</v>
      </c>
    </row>
    <row r="82" spans="1:103"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34.975000000000001</v>
      </c>
      <c r="BM82">
        <v>1</v>
      </c>
      <c r="BN82">
        <v>0</v>
      </c>
      <c r="BO82">
        <v>0</v>
      </c>
      <c r="BP82">
        <v>0</v>
      </c>
      <c r="BQ82">
        <v>0</v>
      </c>
      <c r="BR82">
        <v>0</v>
      </c>
      <c r="BS82">
        <v>0</v>
      </c>
      <c r="BT82" s="17">
        <v>0</v>
      </c>
      <c r="BU82">
        <v>0</v>
      </c>
      <c r="BV82">
        <v>0</v>
      </c>
      <c r="BW82">
        <v>1</v>
      </c>
      <c r="BX82" s="17">
        <v>0</v>
      </c>
      <c r="BY82">
        <v>0</v>
      </c>
      <c r="BZ82">
        <v>0</v>
      </c>
      <c r="CA82">
        <v>0</v>
      </c>
      <c r="CB82">
        <v>0</v>
      </c>
      <c r="CC82" s="17">
        <v>0</v>
      </c>
      <c r="CD82">
        <v>1</v>
      </c>
      <c r="CE82">
        <v>1</v>
      </c>
      <c r="CF82">
        <v>1</v>
      </c>
      <c r="CG82">
        <v>1</v>
      </c>
      <c r="CH82">
        <v>0</v>
      </c>
      <c r="CI82">
        <v>0</v>
      </c>
      <c r="CJ82">
        <v>1</v>
      </c>
      <c r="CK82">
        <v>0</v>
      </c>
      <c r="CL82">
        <v>0</v>
      </c>
      <c r="CM82">
        <v>0</v>
      </c>
      <c r="CN82" s="17">
        <v>0</v>
      </c>
      <c r="CO82">
        <v>0</v>
      </c>
      <c r="CP82">
        <v>0</v>
      </c>
      <c r="CQ82">
        <v>0</v>
      </c>
      <c r="CR82">
        <v>1</v>
      </c>
      <c r="CS82">
        <v>13</v>
      </c>
      <c r="CY82" s="33" t="s">
        <v>85</v>
      </c>
    </row>
    <row r="83" spans="1:103"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34.975000000000001</v>
      </c>
      <c r="BM83" s="50">
        <v>1</v>
      </c>
      <c r="BN83" s="50">
        <v>0</v>
      </c>
      <c r="BO83" s="50">
        <v>0</v>
      </c>
      <c r="BP83" s="50">
        <v>0</v>
      </c>
      <c r="BQ83" s="50">
        <v>0</v>
      </c>
      <c r="BR83" s="50">
        <v>0</v>
      </c>
      <c r="BS83" s="50">
        <v>0</v>
      </c>
      <c r="BT83" s="64">
        <v>0</v>
      </c>
      <c r="BU83" s="50">
        <v>0</v>
      </c>
      <c r="BV83" s="50">
        <v>0</v>
      </c>
      <c r="BW83" s="50">
        <v>1</v>
      </c>
      <c r="BX83" s="64">
        <v>0</v>
      </c>
      <c r="BY83" s="50">
        <v>0</v>
      </c>
      <c r="BZ83" s="50">
        <v>0</v>
      </c>
      <c r="CA83" s="50">
        <v>0</v>
      </c>
      <c r="CB83" s="50">
        <v>0</v>
      </c>
      <c r="CC83" s="64">
        <v>0</v>
      </c>
      <c r="CD83" s="50">
        <v>1</v>
      </c>
      <c r="CE83" s="50">
        <v>1</v>
      </c>
      <c r="CF83" s="50">
        <v>1</v>
      </c>
      <c r="CG83" s="50">
        <v>1</v>
      </c>
      <c r="CH83" s="50">
        <v>0</v>
      </c>
      <c r="CI83" s="50">
        <v>0</v>
      </c>
      <c r="CJ83" s="50">
        <v>1</v>
      </c>
      <c r="CK83" s="50">
        <v>0</v>
      </c>
      <c r="CL83" s="50">
        <v>0</v>
      </c>
      <c r="CM83" s="50">
        <v>0</v>
      </c>
      <c r="CN83" s="64">
        <v>0</v>
      </c>
      <c r="CO83">
        <v>0</v>
      </c>
      <c r="CP83">
        <v>0</v>
      </c>
      <c r="CQ83">
        <v>0</v>
      </c>
      <c r="CR83">
        <v>1</v>
      </c>
      <c r="CS83">
        <v>13</v>
      </c>
      <c r="CT83" s="66"/>
      <c r="CY83" s="33" t="s">
        <v>85</v>
      </c>
    </row>
    <row r="84" spans="1:103"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37</v>
      </c>
      <c r="BM84">
        <v>1</v>
      </c>
      <c r="BN84">
        <v>0</v>
      </c>
      <c r="BO84">
        <v>0</v>
      </c>
      <c r="BP84">
        <v>0</v>
      </c>
      <c r="BQ84">
        <v>0</v>
      </c>
      <c r="BR84">
        <v>0</v>
      </c>
      <c r="BS84">
        <v>0</v>
      </c>
      <c r="BT84" s="17">
        <v>0</v>
      </c>
      <c r="BU84">
        <v>0</v>
      </c>
      <c r="BV84">
        <v>0</v>
      </c>
      <c r="BW84">
        <v>1</v>
      </c>
      <c r="BX84" s="17">
        <v>0</v>
      </c>
      <c r="BY84">
        <v>0</v>
      </c>
      <c r="BZ84">
        <v>0</v>
      </c>
      <c r="CA84">
        <v>0</v>
      </c>
      <c r="CB84">
        <v>0</v>
      </c>
      <c r="CC84" s="17">
        <v>0</v>
      </c>
      <c r="CD84">
        <v>0</v>
      </c>
      <c r="CE84">
        <v>0</v>
      </c>
      <c r="CF84">
        <v>1</v>
      </c>
      <c r="CG84">
        <v>1</v>
      </c>
      <c r="CH84">
        <v>1</v>
      </c>
      <c r="CI84">
        <v>0</v>
      </c>
      <c r="CJ84">
        <v>1</v>
      </c>
      <c r="CK84">
        <v>0</v>
      </c>
      <c r="CL84">
        <v>0</v>
      </c>
      <c r="CM84">
        <v>0</v>
      </c>
      <c r="CN84" s="17">
        <v>1</v>
      </c>
      <c r="CO84">
        <v>2.5000000000000001E-2</v>
      </c>
      <c r="CP84">
        <v>44</v>
      </c>
      <c r="CQ84">
        <v>1</v>
      </c>
      <c r="CR84">
        <v>0</v>
      </c>
      <c r="CS84">
        <v>22</v>
      </c>
      <c r="CY84" s="33" t="s">
        <v>85</v>
      </c>
    </row>
    <row r="85" spans="1:103"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37</v>
      </c>
      <c r="BM85">
        <v>1</v>
      </c>
      <c r="BN85">
        <v>0</v>
      </c>
      <c r="BO85">
        <v>0</v>
      </c>
      <c r="BP85">
        <v>0</v>
      </c>
      <c r="BQ85">
        <v>0</v>
      </c>
      <c r="BR85">
        <v>0</v>
      </c>
      <c r="BS85">
        <v>0</v>
      </c>
      <c r="BT85" s="17">
        <v>0</v>
      </c>
      <c r="BU85">
        <v>0</v>
      </c>
      <c r="BV85">
        <v>0</v>
      </c>
      <c r="BW85">
        <v>1</v>
      </c>
      <c r="BX85" s="17">
        <v>0</v>
      </c>
      <c r="BY85">
        <v>0</v>
      </c>
      <c r="BZ85">
        <v>0</v>
      </c>
      <c r="CA85">
        <v>0</v>
      </c>
      <c r="CB85">
        <v>0</v>
      </c>
      <c r="CC85" s="17">
        <v>0</v>
      </c>
      <c r="CD85">
        <v>0</v>
      </c>
      <c r="CE85">
        <v>0</v>
      </c>
      <c r="CF85">
        <v>1</v>
      </c>
      <c r="CG85">
        <v>1</v>
      </c>
      <c r="CH85">
        <v>1</v>
      </c>
      <c r="CI85">
        <v>0</v>
      </c>
      <c r="CJ85">
        <v>1</v>
      </c>
      <c r="CK85">
        <v>0</v>
      </c>
      <c r="CL85">
        <v>0</v>
      </c>
      <c r="CM85">
        <v>0</v>
      </c>
      <c r="CN85" s="17">
        <v>1</v>
      </c>
      <c r="CO85">
        <v>2.5000000000000001E-2</v>
      </c>
      <c r="CP85">
        <v>44</v>
      </c>
      <c r="CQ85">
        <v>1</v>
      </c>
      <c r="CR85">
        <v>0</v>
      </c>
      <c r="CS85">
        <v>22</v>
      </c>
      <c r="CY85" s="33" t="s">
        <v>85</v>
      </c>
    </row>
    <row r="86" spans="1:103"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37</v>
      </c>
      <c r="BM86">
        <v>0</v>
      </c>
      <c r="BN86">
        <v>0</v>
      </c>
      <c r="BO86">
        <v>0</v>
      </c>
      <c r="BP86">
        <v>0</v>
      </c>
      <c r="BQ86">
        <v>0</v>
      </c>
      <c r="BR86">
        <v>1</v>
      </c>
      <c r="BS86">
        <v>0</v>
      </c>
      <c r="BT86" s="17">
        <v>0</v>
      </c>
      <c r="BU86">
        <v>0</v>
      </c>
      <c r="BV86">
        <v>0</v>
      </c>
      <c r="BW86">
        <v>1</v>
      </c>
      <c r="BX86" s="17">
        <v>0</v>
      </c>
      <c r="BY86">
        <v>0</v>
      </c>
      <c r="BZ86">
        <v>0</v>
      </c>
      <c r="CA86">
        <v>0</v>
      </c>
      <c r="CB86">
        <v>0</v>
      </c>
      <c r="CC86" s="17">
        <v>0</v>
      </c>
      <c r="CD86">
        <v>0</v>
      </c>
      <c r="CE86">
        <v>0</v>
      </c>
      <c r="CF86">
        <v>1</v>
      </c>
      <c r="CG86">
        <v>1</v>
      </c>
      <c r="CH86">
        <v>1</v>
      </c>
      <c r="CI86">
        <v>0</v>
      </c>
      <c r="CJ86">
        <v>1</v>
      </c>
      <c r="CK86">
        <v>0</v>
      </c>
      <c r="CL86">
        <v>0</v>
      </c>
      <c r="CM86">
        <v>0</v>
      </c>
      <c r="CN86" s="17">
        <v>1</v>
      </c>
      <c r="CO86">
        <v>2.5000000000000001E-2</v>
      </c>
      <c r="CP86">
        <v>44</v>
      </c>
      <c r="CQ86">
        <v>1</v>
      </c>
      <c r="CR86">
        <v>0</v>
      </c>
      <c r="CS86">
        <v>22</v>
      </c>
      <c r="CY86" s="33" t="s">
        <v>85</v>
      </c>
    </row>
    <row r="87" spans="1:103"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37</v>
      </c>
      <c r="BM87" s="50">
        <v>0</v>
      </c>
      <c r="BN87" s="50">
        <v>0</v>
      </c>
      <c r="BO87" s="50">
        <v>0</v>
      </c>
      <c r="BP87" s="50">
        <v>0</v>
      </c>
      <c r="BQ87" s="50">
        <v>0</v>
      </c>
      <c r="BR87" s="50">
        <v>0</v>
      </c>
      <c r="BS87" s="50">
        <v>1</v>
      </c>
      <c r="BT87" s="64">
        <v>0</v>
      </c>
      <c r="BU87" s="50">
        <v>0</v>
      </c>
      <c r="BV87" s="50">
        <v>0</v>
      </c>
      <c r="BW87" s="50">
        <v>1</v>
      </c>
      <c r="BX87" s="64">
        <v>0</v>
      </c>
      <c r="BY87" s="50">
        <v>0</v>
      </c>
      <c r="BZ87" s="50">
        <v>0</v>
      </c>
      <c r="CA87" s="50">
        <v>0</v>
      </c>
      <c r="CB87" s="50">
        <v>0</v>
      </c>
      <c r="CC87" s="64">
        <v>0</v>
      </c>
      <c r="CD87" s="50">
        <v>0</v>
      </c>
      <c r="CE87" s="50">
        <v>0</v>
      </c>
      <c r="CF87" s="50">
        <v>1</v>
      </c>
      <c r="CG87" s="50">
        <v>1</v>
      </c>
      <c r="CH87" s="50">
        <v>1</v>
      </c>
      <c r="CI87" s="50">
        <v>0</v>
      </c>
      <c r="CJ87" s="50">
        <v>1</v>
      </c>
      <c r="CK87" s="50">
        <v>0</v>
      </c>
      <c r="CL87" s="50">
        <v>0</v>
      </c>
      <c r="CM87" s="50">
        <v>0</v>
      </c>
      <c r="CN87" s="64">
        <v>1</v>
      </c>
      <c r="CO87">
        <v>2.5000000000000001E-2</v>
      </c>
      <c r="CP87">
        <v>44</v>
      </c>
      <c r="CQ87">
        <v>1</v>
      </c>
      <c r="CR87">
        <v>0</v>
      </c>
      <c r="CS87">
        <v>22</v>
      </c>
      <c r="CT87" s="66"/>
      <c r="CY87" s="33" t="s">
        <v>85</v>
      </c>
    </row>
    <row r="88" spans="1:103"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42</v>
      </c>
      <c r="BM88">
        <v>1</v>
      </c>
      <c r="BN88">
        <v>0</v>
      </c>
      <c r="BO88">
        <v>0</v>
      </c>
      <c r="BP88">
        <v>0</v>
      </c>
      <c r="BQ88">
        <v>0</v>
      </c>
      <c r="BR88">
        <v>0</v>
      </c>
      <c r="BS88">
        <v>0</v>
      </c>
      <c r="BT88" s="17">
        <v>0</v>
      </c>
      <c r="BU88">
        <v>0</v>
      </c>
      <c r="BV88">
        <v>0</v>
      </c>
      <c r="BW88">
        <v>0</v>
      </c>
      <c r="BX88" s="17">
        <v>1</v>
      </c>
      <c r="BY88">
        <v>0</v>
      </c>
      <c r="BZ88">
        <v>0</v>
      </c>
      <c r="CA88">
        <v>0</v>
      </c>
      <c r="CB88">
        <v>0</v>
      </c>
      <c r="CC88" s="17">
        <v>0</v>
      </c>
      <c r="CD88">
        <v>0</v>
      </c>
      <c r="CE88">
        <v>0</v>
      </c>
      <c r="CF88">
        <v>1</v>
      </c>
      <c r="CG88">
        <v>1</v>
      </c>
      <c r="CH88">
        <v>1</v>
      </c>
      <c r="CI88">
        <v>0</v>
      </c>
      <c r="CJ88">
        <v>1</v>
      </c>
      <c r="CK88">
        <v>0</v>
      </c>
      <c r="CL88">
        <v>0</v>
      </c>
      <c r="CM88">
        <v>1</v>
      </c>
      <c r="CN88" s="17">
        <v>0</v>
      </c>
      <c r="CO88">
        <v>0.14599999999999999</v>
      </c>
      <c r="CP88">
        <v>187</v>
      </c>
      <c r="CQ88">
        <v>1</v>
      </c>
      <c r="CR88">
        <v>0</v>
      </c>
      <c r="CS88">
        <v>15</v>
      </c>
      <c r="CY88" s="33" t="s">
        <v>85</v>
      </c>
    </row>
    <row r="89" spans="1:103"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42</v>
      </c>
      <c r="BM89">
        <v>1</v>
      </c>
      <c r="BN89">
        <v>0</v>
      </c>
      <c r="BO89">
        <v>0</v>
      </c>
      <c r="BP89">
        <v>0</v>
      </c>
      <c r="BQ89">
        <v>0</v>
      </c>
      <c r="BR89">
        <v>1</v>
      </c>
      <c r="BS89">
        <v>0</v>
      </c>
      <c r="BT89" s="17">
        <v>0</v>
      </c>
      <c r="BU89">
        <v>0</v>
      </c>
      <c r="BV89">
        <v>0</v>
      </c>
      <c r="BW89">
        <v>0</v>
      </c>
      <c r="BX89" s="17">
        <v>1</v>
      </c>
      <c r="BY89">
        <v>0</v>
      </c>
      <c r="BZ89">
        <v>0</v>
      </c>
      <c r="CA89">
        <v>0</v>
      </c>
      <c r="CB89">
        <v>0</v>
      </c>
      <c r="CC89" s="17">
        <v>0</v>
      </c>
      <c r="CD89">
        <v>0</v>
      </c>
      <c r="CE89">
        <v>0</v>
      </c>
      <c r="CF89">
        <v>1</v>
      </c>
      <c r="CG89">
        <v>1</v>
      </c>
      <c r="CH89">
        <v>1</v>
      </c>
      <c r="CI89">
        <v>0</v>
      </c>
      <c r="CJ89">
        <v>1</v>
      </c>
      <c r="CK89">
        <v>0</v>
      </c>
      <c r="CL89">
        <v>0</v>
      </c>
      <c r="CM89">
        <v>1</v>
      </c>
      <c r="CN89" s="17">
        <v>0</v>
      </c>
      <c r="CO89">
        <v>0.14599999999999999</v>
      </c>
      <c r="CP89">
        <v>187</v>
      </c>
      <c r="CQ89">
        <v>1</v>
      </c>
      <c r="CR89">
        <v>0</v>
      </c>
      <c r="CS89">
        <v>15</v>
      </c>
      <c r="CY89" s="33" t="s">
        <v>85</v>
      </c>
    </row>
    <row r="90" spans="1:103"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42</v>
      </c>
      <c r="BM90">
        <v>1</v>
      </c>
      <c r="BN90">
        <v>0</v>
      </c>
      <c r="BO90">
        <v>0</v>
      </c>
      <c r="BP90">
        <v>0</v>
      </c>
      <c r="BQ90">
        <v>0</v>
      </c>
      <c r="BR90">
        <v>0</v>
      </c>
      <c r="BS90">
        <v>1</v>
      </c>
      <c r="BT90" s="17">
        <v>0</v>
      </c>
      <c r="BU90">
        <v>0</v>
      </c>
      <c r="BV90">
        <v>0</v>
      </c>
      <c r="BW90">
        <v>0</v>
      </c>
      <c r="BX90" s="17">
        <v>1</v>
      </c>
      <c r="BY90">
        <v>0</v>
      </c>
      <c r="BZ90">
        <v>0</v>
      </c>
      <c r="CA90">
        <v>0</v>
      </c>
      <c r="CB90">
        <v>0</v>
      </c>
      <c r="CC90" s="17">
        <v>0</v>
      </c>
      <c r="CD90">
        <v>0</v>
      </c>
      <c r="CE90">
        <v>0</v>
      </c>
      <c r="CF90">
        <v>1</v>
      </c>
      <c r="CG90">
        <v>1</v>
      </c>
      <c r="CH90">
        <v>1</v>
      </c>
      <c r="CI90">
        <v>0</v>
      </c>
      <c r="CJ90">
        <v>1</v>
      </c>
      <c r="CK90">
        <v>0</v>
      </c>
      <c r="CL90">
        <v>0</v>
      </c>
      <c r="CM90">
        <v>1</v>
      </c>
      <c r="CN90" s="17">
        <v>1</v>
      </c>
      <c r="CO90">
        <v>0.14599999999999999</v>
      </c>
      <c r="CP90">
        <v>187</v>
      </c>
      <c r="CQ90">
        <v>1</v>
      </c>
      <c r="CR90">
        <v>0</v>
      </c>
      <c r="CS90">
        <v>15</v>
      </c>
      <c r="CY90" s="33" t="s">
        <v>85</v>
      </c>
    </row>
    <row r="91" spans="1:103"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42</v>
      </c>
      <c r="BM91">
        <v>1</v>
      </c>
      <c r="BN91">
        <v>0</v>
      </c>
      <c r="BO91">
        <v>0</v>
      </c>
      <c r="BP91">
        <v>0</v>
      </c>
      <c r="BQ91">
        <v>0</v>
      </c>
      <c r="BR91">
        <v>0</v>
      </c>
      <c r="BS91">
        <v>0</v>
      </c>
      <c r="BT91" s="17">
        <v>0</v>
      </c>
      <c r="BU91">
        <v>0</v>
      </c>
      <c r="BV91">
        <v>0</v>
      </c>
      <c r="BW91">
        <v>0</v>
      </c>
      <c r="BX91" s="17">
        <v>1</v>
      </c>
      <c r="BY91">
        <v>0</v>
      </c>
      <c r="BZ91">
        <v>0</v>
      </c>
      <c r="CA91">
        <v>0</v>
      </c>
      <c r="CB91">
        <v>0</v>
      </c>
      <c r="CC91" s="17">
        <v>0</v>
      </c>
      <c r="CD91">
        <v>0</v>
      </c>
      <c r="CE91">
        <v>0</v>
      </c>
      <c r="CF91">
        <v>1</v>
      </c>
      <c r="CG91">
        <v>1</v>
      </c>
      <c r="CH91">
        <v>1</v>
      </c>
      <c r="CI91">
        <v>0</v>
      </c>
      <c r="CJ91">
        <v>1</v>
      </c>
      <c r="CK91">
        <v>0</v>
      </c>
      <c r="CL91">
        <v>0</v>
      </c>
      <c r="CM91">
        <v>1</v>
      </c>
      <c r="CN91" s="17">
        <v>0</v>
      </c>
      <c r="CO91">
        <v>0.14599999999999999</v>
      </c>
      <c r="CP91">
        <v>187</v>
      </c>
      <c r="CQ91">
        <v>1</v>
      </c>
      <c r="CR91">
        <v>0</v>
      </c>
      <c r="CS91">
        <v>15</v>
      </c>
      <c r="CY91" s="33" t="s">
        <v>85</v>
      </c>
    </row>
    <row r="92" spans="1:103"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42</v>
      </c>
      <c r="BM92">
        <v>0</v>
      </c>
      <c r="BN92">
        <v>0</v>
      </c>
      <c r="BO92">
        <v>0</v>
      </c>
      <c r="BP92">
        <v>0</v>
      </c>
      <c r="BQ92">
        <v>0</v>
      </c>
      <c r="BR92">
        <v>1</v>
      </c>
      <c r="BS92">
        <v>0</v>
      </c>
      <c r="BT92" s="17">
        <v>0</v>
      </c>
      <c r="BU92">
        <v>0</v>
      </c>
      <c r="BV92">
        <v>0</v>
      </c>
      <c r="BW92">
        <v>0</v>
      </c>
      <c r="BX92" s="17">
        <v>1</v>
      </c>
      <c r="BY92">
        <v>0</v>
      </c>
      <c r="BZ92">
        <v>0</v>
      </c>
      <c r="CA92">
        <v>0</v>
      </c>
      <c r="CB92">
        <v>0</v>
      </c>
      <c r="CC92" s="17">
        <v>0</v>
      </c>
      <c r="CD92">
        <v>0</v>
      </c>
      <c r="CE92">
        <v>0</v>
      </c>
      <c r="CF92">
        <v>1</v>
      </c>
      <c r="CG92">
        <v>1</v>
      </c>
      <c r="CH92">
        <v>1</v>
      </c>
      <c r="CI92">
        <v>0</v>
      </c>
      <c r="CJ92">
        <v>1</v>
      </c>
      <c r="CK92">
        <v>0</v>
      </c>
      <c r="CL92">
        <v>0</v>
      </c>
      <c r="CM92">
        <v>1</v>
      </c>
      <c r="CN92" s="17">
        <v>0</v>
      </c>
      <c r="CO92">
        <v>0.14599999999999999</v>
      </c>
      <c r="CP92">
        <v>187</v>
      </c>
      <c r="CQ92">
        <v>1</v>
      </c>
      <c r="CR92">
        <v>0</v>
      </c>
      <c r="CS92">
        <v>15</v>
      </c>
      <c r="CY92" s="33" t="s">
        <v>85</v>
      </c>
    </row>
    <row r="93" spans="1:103"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42</v>
      </c>
      <c r="BM93">
        <v>0</v>
      </c>
      <c r="BN93">
        <v>0</v>
      </c>
      <c r="BO93">
        <v>0</v>
      </c>
      <c r="BP93">
        <v>0</v>
      </c>
      <c r="BQ93">
        <v>0</v>
      </c>
      <c r="BR93">
        <v>0</v>
      </c>
      <c r="BS93">
        <v>1</v>
      </c>
      <c r="BT93" s="17">
        <v>0</v>
      </c>
      <c r="BU93">
        <v>0</v>
      </c>
      <c r="BV93">
        <v>0</v>
      </c>
      <c r="BW93">
        <v>0</v>
      </c>
      <c r="BX93" s="17">
        <v>1</v>
      </c>
      <c r="BY93">
        <v>0</v>
      </c>
      <c r="BZ93">
        <v>0</v>
      </c>
      <c r="CA93">
        <v>0</v>
      </c>
      <c r="CB93">
        <v>0</v>
      </c>
      <c r="CC93" s="17">
        <v>0</v>
      </c>
      <c r="CD93">
        <v>0</v>
      </c>
      <c r="CE93">
        <v>0</v>
      </c>
      <c r="CF93">
        <v>1</v>
      </c>
      <c r="CG93">
        <v>1</v>
      </c>
      <c r="CH93">
        <v>1</v>
      </c>
      <c r="CI93">
        <v>0</v>
      </c>
      <c r="CJ93">
        <v>1</v>
      </c>
      <c r="CK93">
        <v>0</v>
      </c>
      <c r="CL93">
        <v>0</v>
      </c>
      <c r="CM93">
        <v>1</v>
      </c>
      <c r="CN93" s="17">
        <v>1</v>
      </c>
      <c r="CO93">
        <v>0.14599999999999999</v>
      </c>
      <c r="CP93">
        <v>187</v>
      </c>
      <c r="CQ93">
        <v>1</v>
      </c>
      <c r="CR93">
        <v>0</v>
      </c>
      <c r="CS93">
        <v>15</v>
      </c>
      <c r="CY93" s="33" t="s">
        <v>85</v>
      </c>
    </row>
    <row r="94" spans="1:103"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42</v>
      </c>
      <c r="BM94">
        <v>1</v>
      </c>
      <c r="BN94">
        <v>0</v>
      </c>
      <c r="BO94">
        <v>0</v>
      </c>
      <c r="BP94">
        <v>0</v>
      </c>
      <c r="BQ94">
        <v>0</v>
      </c>
      <c r="BR94">
        <v>0</v>
      </c>
      <c r="BS94">
        <v>0</v>
      </c>
      <c r="BT94" s="17">
        <v>0</v>
      </c>
      <c r="BU94">
        <v>0</v>
      </c>
      <c r="BV94">
        <v>0</v>
      </c>
      <c r="BW94">
        <v>0</v>
      </c>
      <c r="BX94" s="17">
        <v>1</v>
      </c>
      <c r="BY94">
        <v>0</v>
      </c>
      <c r="BZ94">
        <v>0</v>
      </c>
      <c r="CA94">
        <v>0</v>
      </c>
      <c r="CB94">
        <v>0</v>
      </c>
      <c r="CC94" s="17">
        <v>0</v>
      </c>
      <c r="CD94">
        <v>0</v>
      </c>
      <c r="CE94">
        <v>0</v>
      </c>
      <c r="CF94">
        <v>1</v>
      </c>
      <c r="CG94">
        <v>1</v>
      </c>
      <c r="CH94">
        <v>1</v>
      </c>
      <c r="CI94">
        <v>0</v>
      </c>
      <c r="CJ94">
        <v>1</v>
      </c>
      <c r="CK94">
        <v>0</v>
      </c>
      <c r="CL94">
        <v>0</v>
      </c>
      <c r="CM94">
        <v>1</v>
      </c>
      <c r="CN94" s="17">
        <v>0</v>
      </c>
      <c r="CO94">
        <v>0.14599999999999999</v>
      </c>
      <c r="CP94">
        <v>187</v>
      </c>
      <c r="CQ94">
        <v>1</v>
      </c>
      <c r="CR94">
        <v>0</v>
      </c>
      <c r="CS94">
        <v>15</v>
      </c>
      <c r="CY94" s="33" t="s">
        <v>85</v>
      </c>
    </row>
    <row r="95" spans="1:103"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42</v>
      </c>
      <c r="BM95">
        <v>0</v>
      </c>
      <c r="BN95">
        <v>0</v>
      </c>
      <c r="BO95">
        <v>0</v>
      </c>
      <c r="BP95">
        <v>0</v>
      </c>
      <c r="BQ95">
        <v>0</v>
      </c>
      <c r="BR95">
        <v>1</v>
      </c>
      <c r="BS95">
        <v>0</v>
      </c>
      <c r="BT95" s="17">
        <v>0</v>
      </c>
      <c r="BU95">
        <v>0</v>
      </c>
      <c r="BV95">
        <v>0</v>
      </c>
      <c r="BW95">
        <v>0</v>
      </c>
      <c r="BX95" s="17">
        <v>1</v>
      </c>
      <c r="BY95">
        <v>0</v>
      </c>
      <c r="BZ95">
        <v>0</v>
      </c>
      <c r="CA95">
        <v>0</v>
      </c>
      <c r="CB95">
        <v>0</v>
      </c>
      <c r="CC95" s="17">
        <v>0</v>
      </c>
      <c r="CD95">
        <v>0</v>
      </c>
      <c r="CE95">
        <v>0</v>
      </c>
      <c r="CF95">
        <v>1</v>
      </c>
      <c r="CG95">
        <v>1</v>
      </c>
      <c r="CH95">
        <v>1</v>
      </c>
      <c r="CI95">
        <v>0</v>
      </c>
      <c r="CJ95">
        <v>1</v>
      </c>
      <c r="CK95">
        <v>0</v>
      </c>
      <c r="CL95">
        <v>0</v>
      </c>
      <c r="CM95">
        <v>1</v>
      </c>
      <c r="CN95" s="17">
        <v>0</v>
      </c>
      <c r="CO95">
        <v>0.14599999999999999</v>
      </c>
      <c r="CP95">
        <v>187</v>
      </c>
      <c r="CQ95">
        <v>1</v>
      </c>
      <c r="CR95">
        <v>0</v>
      </c>
      <c r="CS95">
        <v>15</v>
      </c>
      <c r="CY95" s="33" t="s">
        <v>85</v>
      </c>
    </row>
    <row r="96" spans="1:103"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42</v>
      </c>
      <c r="BM96">
        <v>0</v>
      </c>
      <c r="BN96">
        <v>0</v>
      </c>
      <c r="BO96">
        <v>0</v>
      </c>
      <c r="BP96">
        <v>0</v>
      </c>
      <c r="BQ96">
        <v>0</v>
      </c>
      <c r="BR96">
        <v>0</v>
      </c>
      <c r="BS96">
        <v>1</v>
      </c>
      <c r="BT96" s="17">
        <v>0</v>
      </c>
      <c r="BU96">
        <v>0</v>
      </c>
      <c r="BV96">
        <v>0</v>
      </c>
      <c r="BW96">
        <v>0</v>
      </c>
      <c r="BX96" s="17">
        <v>1</v>
      </c>
      <c r="BY96">
        <v>0</v>
      </c>
      <c r="BZ96">
        <v>0</v>
      </c>
      <c r="CA96">
        <v>0</v>
      </c>
      <c r="CB96">
        <v>0</v>
      </c>
      <c r="CC96" s="17">
        <v>0</v>
      </c>
      <c r="CD96">
        <v>0</v>
      </c>
      <c r="CE96">
        <v>0</v>
      </c>
      <c r="CF96">
        <v>1</v>
      </c>
      <c r="CG96">
        <v>1</v>
      </c>
      <c r="CH96">
        <v>1</v>
      </c>
      <c r="CI96">
        <v>0</v>
      </c>
      <c r="CJ96">
        <v>1</v>
      </c>
      <c r="CK96">
        <v>0</v>
      </c>
      <c r="CL96">
        <v>0</v>
      </c>
      <c r="CM96">
        <v>1</v>
      </c>
      <c r="CN96" s="17">
        <v>1</v>
      </c>
      <c r="CO96">
        <v>0.14599999999999999</v>
      </c>
      <c r="CP96">
        <v>187</v>
      </c>
      <c r="CQ96">
        <v>1</v>
      </c>
      <c r="CR96">
        <v>0</v>
      </c>
      <c r="CS96">
        <v>15</v>
      </c>
      <c r="CY96" s="33" t="s">
        <v>85</v>
      </c>
    </row>
    <row r="97" spans="1:103"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42</v>
      </c>
      <c r="BM97">
        <v>1</v>
      </c>
      <c r="BN97">
        <v>0</v>
      </c>
      <c r="BO97">
        <v>0</v>
      </c>
      <c r="BP97">
        <v>0</v>
      </c>
      <c r="BQ97">
        <v>0</v>
      </c>
      <c r="BR97">
        <v>0</v>
      </c>
      <c r="BS97">
        <v>1</v>
      </c>
      <c r="BT97" s="17">
        <v>0</v>
      </c>
      <c r="BU97">
        <v>0</v>
      </c>
      <c r="BV97">
        <v>0</v>
      </c>
      <c r="BW97">
        <v>0</v>
      </c>
      <c r="BX97" s="17">
        <v>1</v>
      </c>
      <c r="BY97">
        <v>0</v>
      </c>
      <c r="BZ97">
        <v>0</v>
      </c>
      <c r="CA97">
        <v>0</v>
      </c>
      <c r="CB97">
        <v>0</v>
      </c>
      <c r="CC97" s="17">
        <v>0</v>
      </c>
      <c r="CD97">
        <v>0</v>
      </c>
      <c r="CE97">
        <v>0</v>
      </c>
      <c r="CF97">
        <v>1</v>
      </c>
      <c r="CG97">
        <v>1</v>
      </c>
      <c r="CH97">
        <v>1</v>
      </c>
      <c r="CI97">
        <v>0</v>
      </c>
      <c r="CJ97">
        <v>1</v>
      </c>
      <c r="CK97">
        <v>0</v>
      </c>
      <c r="CL97">
        <v>0</v>
      </c>
      <c r="CM97">
        <v>1</v>
      </c>
      <c r="CN97" s="17">
        <v>0</v>
      </c>
      <c r="CO97">
        <v>0.14599999999999999</v>
      </c>
      <c r="CP97">
        <v>187</v>
      </c>
      <c r="CQ97">
        <v>1</v>
      </c>
      <c r="CR97">
        <v>0</v>
      </c>
      <c r="CS97">
        <v>15</v>
      </c>
      <c r="CY97" s="33" t="s">
        <v>85</v>
      </c>
    </row>
    <row r="98" spans="1:103"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42</v>
      </c>
      <c r="BM98">
        <v>1</v>
      </c>
      <c r="BN98">
        <v>0</v>
      </c>
      <c r="BO98">
        <v>0</v>
      </c>
      <c r="BP98">
        <v>0</v>
      </c>
      <c r="BQ98">
        <v>0</v>
      </c>
      <c r="BR98">
        <v>0</v>
      </c>
      <c r="BS98">
        <v>1</v>
      </c>
      <c r="BT98" s="17">
        <v>0</v>
      </c>
      <c r="BU98">
        <v>0</v>
      </c>
      <c r="BV98">
        <v>0</v>
      </c>
      <c r="BW98">
        <v>0</v>
      </c>
      <c r="BX98" s="17">
        <v>1</v>
      </c>
      <c r="BY98">
        <v>0</v>
      </c>
      <c r="BZ98">
        <v>0</v>
      </c>
      <c r="CA98">
        <v>0</v>
      </c>
      <c r="CB98">
        <v>0</v>
      </c>
      <c r="CC98" s="17">
        <v>0</v>
      </c>
      <c r="CD98">
        <v>0</v>
      </c>
      <c r="CE98">
        <v>0</v>
      </c>
      <c r="CF98">
        <v>1</v>
      </c>
      <c r="CG98">
        <v>1</v>
      </c>
      <c r="CH98">
        <v>1</v>
      </c>
      <c r="CI98">
        <v>0</v>
      </c>
      <c r="CJ98">
        <v>1</v>
      </c>
      <c r="CK98">
        <v>0</v>
      </c>
      <c r="CL98">
        <v>0</v>
      </c>
      <c r="CM98">
        <v>1</v>
      </c>
      <c r="CN98" s="17">
        <v>0</v>
      </c>
      <c r="CO98">
        <v>0.14599999999999999</v>
      </c>
      <c r="CP98">
        <v>187</v>
      </c>
      <c r="CQ98">
        <v>1</v>
      </c>
      <c r="CR98">
        <v>0</v>
      </c>
      <c r="CS98">
        <v>15</v>
      </c>
      <c r="CY98" s="33" t="s">
        <v>85</v>
      </c>
    </row>
    <row r="99" spans="1:103"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42</v>
      </c>
      <c r="BM99" s="50">
        <v>1</v>
      </c>
      <c r="BN99" s="50">
        <v>0</v>
      </c>
      <c r="BO99" s="50">
        <v>0</v>
      </c>
      <c r="BP99" s="50">
        <v>0</v>
      </c>
      <c r="BQ99" s="50">
        <v>0</v>
      </c>
      <c r="BR99" s="50">
        <v>0</v>
      </c>
      <c r="BS99" s="50">
        <v>1</v>
      </c>
      <c r="BT99" s="64">
        <v>0</v>
      </c>
      <c r="BU99" s="50">
        <v>0</v>
      </c>
      <c r="BV99" s="50">
        <v>0</v>
      </c>
      <c r="BW99" s="50">
        <v>0</v>
      </c>
      <c r="BX99" s="64">
        <v>1</v>
      </c>
      <c r="BY99" s="50">
        <v>0</v>
      </c>
      <c r="BZ99" s="50">
        <v>0</v>
      </c>
      <c r="CA99" s="50">
        <v>0</v>
      </c>
      <c r="CB99" s="50">
        <v>0</v>
      </c>
      <c r="CC99" s="64">
        <v>0</v>
      </c>
      <c r="CD99" s="50">
        <v>0</v>
      </c>
      <c r="CE99" s="50">
        <v>0</v>
      </c>
      <c r="CF99" s="50">
        <v>1</v>
      </c>
      <c r="CG99" s="50">
        <v>1</v>
      </c>
      <c r="CH99" s="50">
        <v>1</v>
      </c>
      <c r="CI99" s="50">
        <v>0</v>
      </c>
      <c r="CJ99" s="50">
        <v>1</v>
      </c>
      <c r="CK99" s="50">
        <v>0</v>
      </c>
      <c r="CL99" s="50">
        <v>0</v>
      </c>
      <c r="CM99" s="50">
        <v>1</v>
      </c>
      <c r="CN99" s="64">
        <v>0</v>
      </c>
      <c r="CO99">
        <v>0.14599999999999999</v>
      </c>
      <c r="CP99">
        <v>187</v>
      </c>
      <c r="CQ99">
        <v>1</v>
      </c>
      <c r="CR99">
        <v>0</v>
      </c>
      <c r="CS99">
        <v>15</v>
      </c>
      <c r="CT99" s="66"/>
      <c r="CY99" s="33" t="s">
        <v>85</v>
      </c>
    </row>
    <row r="100" spans="1:103"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BL100-W100-6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27.3</v>
      </c>
      <c r="BM100">
        <v>1</v>
      </c>
      <c r="BN100">
        <v>0</v>
      </c>
      <c r="BO100">
        <v>0</v>
      </c>
      <c r="BP100">
        <v>0</v>
      </c>
      <c r="BQ100">
        <v>0</v>
      </c>
      <c r="BR100">
        <v>0</v>
      </c>
      <c r="BS100">
        <v>0</v>
      </c>
      <c r="BT100" s="17">
        <v>0</v>
      </c>
      <c r="BU100">
        <v>0</v>
      </c>
      <c r="BV100">
        <v>0</v>
      </c>
      <c r="BW100">
        <v>1</v>
      </c>
      <c r="BX100" s="17">
        <v>0</v>
      </c>
      <c r="BY100">
        <v>0</v>
      </c>
      <c r="BZ100">
        <v>0</v>
      </c>
      <c r="CA100">
        <v>0</v>
      </c>
      <c r="CB100">
        <v>0</v>
      </c>
      <c r="CC100" s="17">
        <v>0</v>
      </c>
      <c r="CD100">
        <v>1</v>
      </c>
      <c r="CE100">
        <v>1</v>
      </c>
      <c r="CF100">
        <v>0</v>
      </c>
      <c r="CG100">
        <v>0</v>
      </c>
      <c r="CH100">
        <v>0</v>
      </c>
      <c r="CI100">
        <v>0</v>
      </c>
      <c r="CJ100">
        <v>1</v>
      </c>
      <c r="CK100">
        <v>0</v>
      </c>
      <c r="CL100">
        <v>0</v>
      </c>
      <c r="CM100">
        <v>1</v>
      </c>
      <c r="CN100" s="17">
        <v>0</v>
      </c>
      <c r="CO100">
        <v>0</v>
      </c>
      <c r="CP100">
        <v>110</v>
      </c>
      <c r="CQ100">
        <v>0</v>
      </c>
      <c r="CR100">
        <v>1</v>
      </c>
      <c r="CS100">
        <v>7</v>
      </c>
      <c r="CY100" s="33" t="s">
        <v>85</v>
      </c>
    </row>
    <row r="101" spans="1:103"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28.3</v>
      </c>
      <c r="BM101">
        <v>0</v>
      </c>
      <c r="BN101">
        <v>0</v>
      </c>
      <c r="BO101">
        <v>0</v>
      </c>
      <c r="BP101">
        <v>0</v>
      </c>
      <c r="BQ101">
        <v>1</v>
      </c>
      <c r="BR101">
        <v>0</v>
      </c>
      <c r="BS101">
        <v>0</v>
      </c>
      <c r="BT101" s="17">
        <v>0</v>
      </c>
      <c r="BU101">
        <v>0</v>
      </c>
      <c r="BV101">
        <v>0</v>
      </c>
      <c r="BW101">
        <v>1</v>
      </c>
      <c r="BX101" s="17">
        <v>0</v>
      </c>
      <c r="BY101">
        <v>1</v>
      </c>
      <c r="BZ101">
        <v>1</v>
      </c>
      <c r="CA101">
        <v>0</v>
      </c>
      <c r="CB101">
        <v>0</v>
      </c>
      <c r="CC101" s="17">
        <v>1</v>
      </c>
      <c r="CD101">
        <v>1</v>
      </c>
      <c r="CE101">
        <v>1</v>
      </c>
      <c r="CF101">
        <v>0</v>
      </c>
      <c r="CG101">
        <v>0</v>
      </c>
      <c r="CH101">
        <v>0</v>
      </c>
      <c r="CI101">
        <v>0</v>
      </c>
      <c r="CJ101">
        <v>1</v>
      </c>
      <c r="CK101">
        <v>0</v>
      </c>
      <c r="CL101">
        <v>0</v>
      </c>
      <c r="CM101">
        <v>1</v>
      </c>
      <c r="CN101" s="17">
        <v>0</v>
      </c>
      <c r="CO101">
        <v>0</v>
      </c>
      <c r="CP101">
        <v>110</v>
      </c>
      <c r="CQ101">
        <v>0</v>
      </c>
      <c r="CR101">
        <v>1</v>
      </c>
      <c r="CS101">
        <v>7</v>
      </c>
      <c r="CY101" s="33" t="s">
        <v>85</v>
      </c>
    </row>
    <row r="102" spans="1:103"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29.3</v>
      </c>
      <c r="BM102">
        <v>0</v>
      </c>
      <c r="BN102">
        <v>0</v>
      </c>
      <c r="BO102">
        <v>0</v>
      </c>
      <c r="BP102">
        <v>0</v>
      </c>
      <c r="BQ102">
        <v>1</v>
      </c>
      <c r="BR102">
        <v>0</v>
      </c>
      <c r="BS102">
        <v>0</v>
      </c>
      <c r="BT102" s="17">
        <v>0</v>
      </c>
      <c r="BU102">
        <v>0</v>
      </c>
      <c r="BV102">
        <v>0</v>
      </c>
      <c r="BW102">
        <v>1</v>
      </c>
      <c r="BX102" s="17">
        <v>0</v>
      </c>
      <c r="BY102">
        <v>1</v>
      </c>
      <c r="BZ102">
        <v>1</v>
      </c>
      <c r="CA102">
        <v>0</v>
      </c>
      <c r="CB102">
        <v>0</v>
      </c>
      <c r="CC102" s="17">
        <v>1</v>
      </c>
      <c r="CD102">
        <v>1</v>
      </c>
      <c r="CE102">
        <v>1</v>
      </c>
      <c r="CF102">
        <v>0</v>
      </c>
      <c r="CG102">
        <v>0</v>
      </c>
      <c r="CH102">
        <v>0</v>
      </c>
      <c r="CI102">
        <v>0</v>
      </c>
      <c r="CJ102">
        <v>1</v>
      </c>
      <c r="CK102">
        <v>0</v>
      </c>
      <c r="CL102">
        <v>0</v>
      </c>
      <c r="CM102">
        <v>1</v>
      </c>
      <c r="CN102" s="17">
        <v>0</v>
      </c>
      <c r="CO102">
        <v>0</v>
      </c>
      <c r="CP102">
        <v>110</v>
      </c>
      <c r="CQ102">
        <v>0</v>
      </c>
      <c r="CR102">
        <v>1</v>
      </c>
      <c r="CS102">
        <v>7</v>
      </c>
      <c r="CY102" s="33" t="s">
        <v>85</v>
      </c>
    </row>
    <row r="103" spans="1:103"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30.3</v>
      </c>
      <c r="BM103">
        <v>0</v>
      </c>
      <c r="BN103">
        <v>0</v>
      </c>
      <c r="BO103">
        <v>0</v>
      </c>
      <c r="BP103">
        <v>0</v>
      </c>
      <c r="BQ103">
        <v>1</v>
      </c>
      <c r="BR103">
        <v>0</v>
      </c>
      <c r="BS103">
        <v>0</v>
      </c>
      <c r="BT103" s="17">
        <v>0</v>
      </c>
      <c r="BU103">
        <v>0</v>
      </c>
      <c r="BV103">
        <v>0</v>
      </c>
      <c r="BW103">
        <v>1</v>
      </c>
      <c r="BX103" s="17">
        <v>0</v>
      </c>
      <c r="BY103">
        <v>1</v>
      </c>
      <c r="BZ103">
        <v>1</v>
      </c>
      <c r="CA103">
        <v>0</v>
      </c>
      <c r="CB103">
        <v>0</v>
      </c>
      <c r="CC103" s="17">
        <v>1</v>
      </c>
      <c r="CD103">
        <v>1</v>
      </c>
      <c r="CE103">
        <v>1</v>
      </c>
      <c r="CF103">
        <v>0</v>
      </c>
      <c r="CG103">
        <v>0</v>
      </c>
      <c r="CH103">
        <v>0</v>
      </c>
      <c r="CI103">
        <v>0</v>
      </c>
      <c r="CJ103">
        <v>1</v>
      </c>
      <c r="CK103">
        <v>0</v>
      </c>
      <c r="CL103">
        <v>0</v>
      </c>
      <c r="CM103">
        <v>1</v>
      </c>
      <c r="CN103" s="17">
        <v>0</v>
      </c>
      <c r="CO103">
        <v>0</v>
      </c>
      <c r="CP103">
        <v>110</v>
      </c>
      <c r="CQ103">
        <v>0</v>
      </c>
      <c r="CR103">
        <v>1</v>
      </c>
      <c r="CS103">
        <v>7</v>
      </c>
      <c r="CY103" s="33" t="s">
        <v>85</v>
      </c>
    </row>
    <row r="104" spans="1:103"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31.3</v>
      </c>
      <c r="BM104">
        <v>1</v>
      </c>
      <c r="BN104">
        <v>0</v>
      </c>
      <c r="BO104">
        <v>0</v>
      </c>
      <c r="BP104">
        <v>0</v>
      </c>
      <c r="BQ104">
        <v>1</v>
      </c>
      <c r="BR104">
        <v>0</v>
      </c>
      <c r="BS104">
        <v>0</v>
      </c>
      <c r="BT104" s="17">
        <v>0</v>
      </c>
      <c r="BU104">
        <v>0</v>
      </c>
      <c r="BV104">
        <v>0</v>
      </c>
      <c r="BW104">
        <v>1</v>
      </c>
      <c r="BX104" s="17">
        <v>0</v>
      </c>
      <c r="BY104">
        <v>0</v>
      </c>
      <c r="BZ104">
        <v>0</v>
      </c>
      <c r="CA104">
        <v>0</v>
      </c>
      <c r="CB104">
        <v>0</v>
      </c>
      <c r="CC104" s="17">
        <v>0</v>
      </c>
      <c r="CD104">
        <v>1</v>
      </c>
      <c r="CE104">
        <v>1</v>
      </c>
      <c r="CF104">
        <v>0</v>
      </c>
      <c r="CG104">
        <v>0</v>
      </c>
      <c r="CH104">
        <v>0</v>
      </c>
      <c r="CI104">
        <v>0</v>
      </c>
      <c r="CJ104">
        <v>1</v>
      </c>
      <c r="CK104">
        <v>0</v>
      </c>
      <c r="CL104">
        <v>0</v>
      </c>
      <c r="CM104">
        <v>1</v>
      </c>
      <c r="CN104" s="17">
        <v>1</v>
      </c>
      <c r="CO104">
        <v>0</v>
      </c>
      <c r="CP104">
        <v>110</v>
      </c>
      <c r="CQ104">
        <v>0</v>
      </c>
      <c r="CR104">
        <v>1</v>
      </c>
      <c r="CS104">
        <v>7</v>
      </c>
      <c r="CY104" s="33" t="s">
        <v>85</v>
      </c>
    </row>
    <row r="105" spans="1:103"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32.299999999999997</v>
      </c>
      <c r="BM105">
        <v>1</v>
      </c>
      <c r="BN105">
        <v>0</v>
      </c>
      <c r="BO105">
        <v>0</v>
      </c>
      <c r="BP105">
        <v>0</v>
      </c>
      <c r="BQ105">
        <v>0</v>
      </c>
      <c r="BR105">
        <v>0</v>
      </c>
      <c r="BS105">
        <v>0</v>
      </c>
      <c r="BT105" s="17">
        <v>0</v>
      </c>
      <c r="BU105">
        <v>0</v>
      </c>
      <c r="BV105">
        <v>0</v>
      </c>
      <c r="BW105">
        <v>1</v>
      </c>
      <c r="BX105" s="17">
        <v>0</v>
      </c>
      <c r="BY105">
        <v>1</v>
      </c>
      <c r="BZ105">
        <v>1</v>
      </c>
      <c r="CA105">
        <v>0</v>
      </c>
      <c r="CB105">
        <v>0</v>
      </c>
      <c r="CC105" s="17">
        <v>1</v>
      </c>
      <c r="CD105">
        <v>1</v>
      </c>
      <c r="CE105">
        <v>1</v>
      </c>
      <c r="CF105">
        <v>0</v>
      </c>
      <c r="CG105">
        <v>0</v>
      </c>
      <c r="CH105">
        <v>0</v>
      </c>
      <c r="CI105">
        <v>0</v>
      </c>
      <c r="CJ105">
        <v>1</v>
      </c>
      <c r="CK105">
        <v>0</v>
      </c>
      <c r="CL105">
        <v>0</v>
      </c>
      <c r="CM105">
        <v>1</v>
      </c>
      <c r="CN105" s="17">
        <v>1</v>
      </c>
      <c r="CO105">
        <v>0</v>
      </c>
      <c r="CP105">
        <v>110</v>
      </c>
      <c r="CQ105">
        <v>0</v>
      </c>
      <c r="CR105">
        <v>1</v>
      </c>
      <c r="CS105">
        <v>7</v>
      </c>
      <c r="CY105" s="33" t="s">
        <v>85</v>
      </c>
    </row>
    <row r="106" spans="1:103"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33.299999999999997</v>
      </c>
      <c r="BM106">
        <v>1</v>
      </c>
      <c r="BN106">
        <v>0</v>
      </c>
      <c r="BO106">
        <v>0</v>
      </c>
      <c r="BP106">
        <v>0</v>
      </c>
      <c r="BQ106">
        <v>0</v>
      </c>
      <c r="BR106">
        <v>0</v>
      </c>
      <c r="BS106">
        <v>0</v>
      </c>
      <c r="BT106" s="17">
        <v>0</v>
      </c>
      <c r="BU106">
        <v>0</v>
      </c>
      <c r="BV106">
        <v>0</v>
      </c>
      <c r="BW106">
        <v>1</v>
      </c>
      <c r="BX106" s="17">
        <v>0</v>
      </c>
      <c r="BY106">
        <v>1</v>
      </c>
      <c r="BZ106">
        <v>1</v>
      </c>
      <c r="CA106">
        <v>0</v>
      </c>
      <c r="CB106">
        <v>0</v>
      </c>
      <c r="CC106" s="17">
        <v>1</v>
      </c>
      <c r="CD106">
        <v>1</v>
      </c>
      <c r="CE106">
        <v>1</v>
      </c>
      <c r="CF106">
        <v>0</v>
      </c>
      <c r="CG106">
        <v>0</v>
      </c>
      <c r="CH106">
        <v>0</v>
      </c>
      <c r="CI106">
        <v>0</v>
      </c>
      <c r="CJ106">
        <v>1</v>
      </c>
      <c r="CK106">
        <v>0</v>
      </c>
      <c r="CL106">
        <v>0</v>
      </c>
      <c r="CM106">
        <v>1</v>
      </c>
      <c r="CN106" s="17">
        <v>1</v>
      </c>
      <c r="CO106">
        <v>0</v>
      </c>
      <c r="CP106">
        <v>110</v>
      </c>
      <c r="CQ106">
        <v>0</v>
      </c>
      <c r="CR106">
        <v>1</v>
      </c>
      <c r="CS106">
        <v>7</v>
      </c>
      <c r="CY106" s="33" t="s">
        <v>85</v>
      </c>
    </row>
    <row r="107" spans="1:103"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34.299999999999997</v>
      </c>
      <c r="BM107">
        <v>1</v>
      </c>
      <c r="BN107">
        <v>0</v>
      </c>
      <c r="BO107">
        <v>0</v>
      </c>
      <c r="BP107">
        <v>0</v>
      </c>
      <c r="BQ107">
        <v>0</v>
      </c>
      <c r="BR107">
        <v>0</v>
      </c>
      <c r="BS107">
        <v>0</v>
      </c>
      <c r="BT107" s="17">
        <v>0</v>
      </c>
      <c r="BU107">
        <v>0</v>
      </c>
      <c r="BV107">
        <v>0</v>
      </c>
      <c r="BW107">
        <v>1</v>
      </c>
      <c r="BX107" s="17">
        <v>0</v>
      </c>
      <c r="BY107">
        <v>1</v>
      </c>
      <c r="BZ107">
        <v>1</v>
      </c>
      <c r="CA107">
        <v>0</v>
      </c>
      <c r="CB107">
        <v>0</v>
      </c>
      <c r="CC107" s="17">
        <v>1</v>
      </c>
      <c r="CD107">
        <v>1</v>
      </c>
      <c r="CE107">
        <v>1</v>
      </c>
      <c r="CF107">
        <v>0</v>
      </c>
      <c r="CG107">
        <v>0</v>
      </c>
      <c r="CH107">
        <v>0</v>
      </c>
      <c r="CI107">
        <v>0</v>
      </c>
      <c r="CJ107">
        <v>1</v>
      </c>
      <c r="CK107">
        <v>0</v>
      </c>
      <c r="CL107">
        <v>0</v>
      </c>
      <c r="CM107">
        <v>1</v>
      </c>
      <c r="CN107" s="17">
        <v>1</v>
      </c>
      <c r="CO107">
        <v>0</v>
      </c>
      <c r="CP107">
        <v>110</v>
      </c>
      <c r="CQ107">
        <v>0</v>
      </c>
      <c r="CR107">
        <v>1</v>
      </c>
      <c r="CS107">
        <v>7</v>
      </c>
      <c r="CY107" s="33" t="s">
        <v>85</v>
      </c>
    </row>
    <row r="108" spans="1:103"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35.299999999999997</v>
      </c>
      <c r="BM108">
        <v>1</v>
      </c>
      <c r="BN108">
        <v>0</v>
      </c>
      <c r="BO108">
        <v>0</v>
      </c>
      <c r="BP108">
        <v>0</v>
      </c>
      <c r="BQ108">
        <v>0</v>
      </c>
      <c r="BR108">
        <v>0</v>
      </c>
      <c r="BS108">
        <v>0</v>
      </c>
      <c r="BT108" s="17">
        <v>0</v>
      </c>
      <c r="BU108">
        <v>0</v>
      </c>
      <c r="BV108">
        <v>0</v>
      </c>
      <c r="BW108">
        <v>1</v>
      </c>
      <c r="BX108" s="17">
        <v>0</v>
      </c>
      <c r="BY108">
        <v>0</v>
      </c>
      <c r="BZ108">
        <v>0</v>
      </c>
      <c r="CA108">
        <v>0</v>
      </c>
      <c r="CB108">
        <v>0</v>
      </c>
      <c r="CC108" s="17">
        <v>0</v>
      </c>
      <c r="CD108">
        <v>1</v>
      </c>
      <c r="CE108">
        <v>1</v>
      </c>
      <c r="CF108">
        <v>0</v>
      </c>
      <c r="CG108">
        <v>0</v>
      </c>
      <c r="CH108">
        <v>0</v>
      </c>
      <c r="CI108">
        <v>0</v>
      </c>
      <c r="CJ108">
        <v>1</v>
      </c>
      <c r="CK108">
        <v>0</v>
      </c>
      <c r="CL108">
        <v>0</v>
      </c>
      <c r="CM108">
        <v>1</v>
      </c>
      <c r="CN108" s="17">
        <v>0</v>
      </c>
      <c r="CO108">
        <v>0</v>
      </c>
      <c r="CP108">
        <v>110</v>
      </c>
      <c r="CQ108">
        <v>0</v>
      </c>
      <c r="CR108">
        <v>1</v>
      </c>
      <c r="CS108">
        <v>7</v>
      </c>
      <c r="CY108" s="33" t="s">
        <v>85</v>
      </c>
    </row>
    <row r="109" spans="1:103"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36.299999999999997</v>
      </c>
      <c r="BM109">
        <v>1</v>
      </c>
      <c r="BN109">
        <v>0</v>
      </c>
      <c r="BO109">
        <v>0</v>
      </c>
      <c r="BP109">
        <v>0</v>
      </c>
      <c r="BQ109">
        <v>0</v>
      </c>
      <c r="BR109">
        <v>0</v>
      </c>
      <c r="BS109">
        <v>0</v>
      </c>
      <c r="BT109" s="17">
        <v>0</v>
      </c>
      <c r="BU109">
        <v>0</v>
      </c>
      <c r="BV109">
        <v>0</v>
      </c>
      <c r="BW109">
        <v>1</v>
      </c>
      <c r="BX109" s="17">
        <v>0</v>
      </c>
      <c r="BY109">
        <v>0</v>
      </c>
      <c r="BZ109">
        <v>0</v>
      </c>
      <c r="CA109">
        <v>0</v>
      </c>
      <c r="CB109">
        <v>0</v>
      </c>
      <c r="CC109" s="17">
        <v>0</v>
      </c>
      <c r="CD109">
        <v>1</v>
      </c>
      <c r="CE109">
        <v>1</v>
      </c>
      <c r="CF109">
        <v>0</v>
      </c>
      <c r="CG109">
        <v>0</v>
      </c>
      <c r="CH109">
        <v>0</v>
      </c>
      <c r="CI109">
        <v>1</v>
      </c>
      <c r="CJ109">
        <v>1</v>
      </c>
      <c r="CK109">
        <v>0</v>
      </c>
      <c r="CL109">
        <v>0</v>
      </c>
      <c r="CM109">
        <v>1</v>
      </c>
      <c r="CN109" s="17">
        <v>0</v>
      </c>
      <c r="CO109">
        <v>0</v>
      </c>
      <c r="CP109">
        <v>110</v>
      </c>
      <c r="CQ109">
        <v>0</v>
      </c>
      <c r="CR109">
        <v>1</v>
      </c>
      <c r="CS109">
        <v>7</v>
      </c>
      <c r="CY109" s="33" t="s">
        <v>85</v>
      </c>
    </row>
    <row r="110" spans="1:103"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37.299999999999997</v>
      </c>
      <c r="BM110">
        <v>0</v>
      </c>
      <c r="BN110">
        <v>0</v>
      </c>
      <c r="BO110">
        <v>0</v>
      </c>
      <c r="BP110">
        <v>0</v>
      </c>
      <c r="BQ110">
        <v>1</v>
      </c>
      <c r="BR110">
        <v>0</v>
      </c>
      <c r="BS110">
        <v>0</v>
      </c>
      <c r="BT110" s="17">
        <v>0</v>
      </c>
      <c r="BU110">
        <v>0</v>
      </c>
      <c r="BV110">
        <v>0</v>
      </c>
      <c r="BW110">
        <v>1</v>
      </c>
      <c r="BX110" s="17">
        <v>0</v>
      </c>
      <c r="BY110">
        <v>1</v>
      </c>
      <c r="BZ110">
        <v>1</v>
      </c>
      <c r="CA110">
        <v>0</v>
      </c>
      <c r="CB110">
        <v>0</v>
      </c>
      <c r="CC110" s="17">
        <v>1</v>
      </c>
      <c r="CD110">
        <v>1</v>
      </c>
      <c r="CE110">
        <v>1</v>
      </c>
      <c r="CF110">
        <v>0</v>
      </c>
      <c r="CG110">
        <v>0</v>
      </c>
      <c r="CH110">
        <v>0</v>
      </c>
      <c r="CI110">
        <v>0</v>
      </c>
      <c r="CJ110">
        <v>1</v>
      </c>
      <c r="CK110">
        <v>0</v>
      </c>
      <c r="CL110">
        <v>0</v>
      </c>
      <c r="CM110">
        <v>1</v>
      </c>
      <c r="CN110" s="17">
        <v>0</v>
      </c>
      <c r="CO110">
        <v>0</v>
      </c>
      <c r="CP110">
        <v>110</v>
      </c>
      <c r="CQ110">
        <v>0</v>
      </c>
      <c r="CR110">
        <v>1</v>
      </c>
      <c r="CS110">
        <v>7</v>
      </c>
      <c r="CY110" s="33" t="s">
        <v>85</v>
      </c>
    </row>
    <row r="111" spans="1:103"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38.299999999999997</v>
      </c>
      <c r="BM111">
        <v>0</v>
      </c>
      <c r="BN111">
        <v>0</v>
      </c>
      <c r="BO111">
        <v>0</v>
      </c>
      <c r="BP111">
        <v>0</v>
      </c>
      <c r="BQ111">
        <v>1</v>
      </c>
      <c r="BR111">
        <v>0</v>
      </c>
      <c r="BS111">
        <v>0</v>
      </c>
      <c r="BT111" s="17">
        <v>0</v>
      </c>
      <c r="BU111">
        <v>0</v>
      </c>
      <c r="BV111">
        <v>0</v>
      </c>
      <c r="BW111">
        <v>1</v>
      </c>
      <c r="BX111" s="17">
        <v>0</v>
      </c>
      <c r="BY111">
        <v>1</v>
      </c>
      <c r="BZ111">
        <v>1</v>
      </c>
      <c r="CA111">
        <v>0</v>
      </c>
      <c r="CB111">
        <v>0</v>
      </c>
      <c r="CC111" s="17">
        <v>1</v>
      </c>
      <c r="CD111">
        <v>1</v>
      </c>
      <c r="CE111">
        <v>1</v>
      </c>
      <c r="CF111">
        <v>0</v>
      </c>
      <c r="CG111">
        <v>0</v>
      </c>
      <c r="CH111">
        <v>0</v>
      </c>
      <c r="CI111">
        <v>1</v>
      </c>
      <c r="CJ111">
        <v>1</v>
      </c>
      <c r="CK111">
        <v>0</v>
      </c>
      <c r="CL111">
        <v>0</v>
      </c>
      <c r="CM111">
        <v>1</v>
      </c>
      <c r="CN111" s="17">
        <v>0</v>
      </c>
      <c r="CO111">
        <v>0</v>
      </c>
      <c r="CP111">
        <v>110</v>
      </c>
      <c r="CQ111">
        <v>0</v>
      </c>
      <c r="CR111">
        <v>1</v>
      </c>
      <c r="CS111">
        <v>7</v>
      </c>
      <c r="CY111" s="33" t="s">
        <v>85</v>
      </c>
    </row>
    <row r="112" spans="1:103"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39.299999999999997</v>
      </c>
      <c r="BM112">
        <v>1</v>
      </c>
      <c r="BN112">
        <v>0</v>
      </c>
      <c r="BO112">
        <v>0</v>
      </c>
      <c r="BP112">
        <v>0</v>
      </c>
      <c r="BQ112">
        <v>0</v>
      </c>
      <c r="BR112">
        <v>0</v>
      </c>
      <c r="BS112">
        <v>0</v>
      </c>
      <c r="BT112" s="17">
        <v>0</v>
      </c>
      <c r="BU112">
        <v>0</v>
      </c>
      <c r="BV112">
        <v>0</v>
      </c>
      <c r="BW112">
        <v>1</v>
      </c>
      <c r="BX112" s="17">
        <v>0</v>
      </c>
      <c r="BY112">
        <v>1</v>
      </c>
      <c r="BZ112">
        <v>1</v>
      </c>
      <c r="CA112">
        <v>0</v>
      </c>
      <c r="CB112">
        <v>0</v>
      </c>
      <c r="CC112" s="17">
        <v>1</v>
      </c>
      <c r="CD112">
        <v>1</v>
      </c>
      <c r="CE112">
        <v>1</v>
      </c>
      <c r="CF112">
        <v>0</v>
      </c>
      <c r="CG112">
        <v>0</v>
      </c>
      <c r="CH112">
        <v>0</v>
      </c>
      <c r="CI112">
        <v>0</v>
      </c>
      <c r="CJ112">
        <v>1</v>
      </c>
      <c r="CK112">
        <v>0</v>
      </c>
      <c r="CL112">
        <v>0</v>
      </c>
      <c r="CM112">
        <v>1</v>
      </c>
      <c r="CN112" s="17">
        <v>1</v>
      </c>
      <c r="CO112">
        <v>0</v>
      </c>
      <c r="CP112">
        <v>110</v>
      </c>
      <c r="CQ112">
        <v>0</v>
      </c>
      <c r="CR112">
        <v>1</v>
      </c>
      <c r="CS112">
        <v>7</v>
      </c>
      <c r="CY112" s="33" t="s">
        <v>85</v>
      </c>
    </row>
    <row r="113" spans="1:103"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40.299999999999997</v>
      </c>
      <c r="BM113">
        <v>1</v>
      </c>
      <c r="BN113">
        <v>0</v>
      </c>
      <c r="BO113">
        <v>0</v>
      </c>
      <c r="BP113">
        <v>0</v>
      </c>
      <c r="BQ113">
        <v>0</v>
      </c>
      <c r="BR113">
        <v>0</v>
      </c>
      <c r="BS113">
        <v>0</v>
      </c>
      <c r="BT113" s="17">
        <v>0</v>
      </c>
      <c r="BU113">
        <v>0</v>
      </c>
      <c r="BV113">
        <v>0</v>
      </c>
      <c r="BW113">
        <v>1</v>
      </c>
      <c r="BX113" s="17">
        <v>0</v>
      </c>
      <c r="BY113">
        <v>1</v>
      </c>
      <c r="BZ113">
        <v>1</v>
      </c>
      <c r="CA113">
        <v>0</v>
      </c>
      <c r="CB113">
        <v>0</v>
      </c>
      <c r="CC113" s="17">
        <v>1</v>
      </c>
      <c r="CD113">
        <v>1</v>
      </c>
      <c r="CE113">
        <v>1</v>
      </c>
      <c r="CF113">
        <v>0</v>
      </c>
      <c r="CG113">
        <v>0</v>
      </c>
      <c r="CH113">
        <v>0</v>
      </c>
      <c r="CI113">
        <v>0</v>
      </c>
      <c r="CJ113">
        <v>1</v>
      </c>
      <c r="CK113">
        <v>0</v>
      </c>
      <c r="CL113">
        <v>0</v>
      </c>
      <c r="CM113">
        <v>1</v>
      </c>
      <c r="CN113" s="17">
        <v>1</v>
      </c>
      <c r="CO113">
        <v>0</v>
      </c>
      <c r="CP113">
        <v>110</v>
      </c>
      <c r="CQ113">
        <v>0</v>
      </c>
      <c r="CR113">
        <v>1</v>
      </c>
      <c r="CS113">
        <v>7</v>
      </c>
      <c r="CY113" s="33" t="s">
        <v>85</v>
      </c>
    </row>
    <row r="114" spans="1:103"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41.3</v>
      </c>
      <c r="BM114" s="50">
        <v>1</v>
      </c>
      <c r="BN114" s="50">
        <v>0</v>
      </c>
      <c r="BO114" s="50">
        <v>0</v>
      </c>
      <c r="BP114" s="50">
        <v>0</v>
      </c>
      <c r="BQ114" s="50">
        <v>0</v>
      </c>
      <c r="BR114" s="50">
        <v>0</v>
      </c>
      <c r="BS114" s="50">
        <v>0</v>
      </c>
      <c r="BT114" s="64">
        <v>0</v>
      </c>
      <c r="BU114" s="50">
        <v>0</v>
      </c>
      <c r="BV114" s="50">
        <v>0</v>
      </c>
      <c r="BW114" s="50">
        <v>1</v>
      </c>
      <c r="BX114" s="64">
        <v>0</v>
      </c>
      <c r="BY114" s="50">
        <v>1</v>
      </c>
      <c r="BZ114" s="50">
        <v>1</v>
      </c>
      <c r="CA114" s="50">
        <v>0</v>
      </c>
      <c r="CB114" s="50">
        <v>0</v>
      </c>
      <c r="CC114" s="64">
        <v>1</v>
      </c>
      <c r="CD114" s="50">
        <v>1</v>
      </c>
      <c r="CE114" s="50">
        <v>1</v>
      </c>
      <c r="CF114" s="50">
        <v>0</v>
      </c>
      <c r="CG114" s="50">
        <v>0</v>
      </c>
      <c r="CH114" s="50">
        <v>0</v>
      </c>
      <c r="CI114" s="50">
        <v>0</v>
      </c>
      <c r="CJ114" s="50">
        <v>1</v>
      </c>
      <c r="CK114" s="50">
        <v>0</v>
      </c>
      <c r="CL114" s="50">
        <v>0</v>
      </c>
      <c r="CM114" s="50">
        <v>1</v>
      </c>
      <c r="CN114" s="64">
        <v>1</v>
      </c>
      <c r="CO114">
        <v>0</v>
      </c>
      <c r="CP114">
        <v>110</v>
      </c>
      <c r="CQ114">
        <v>0</v>
      </c>
      <c r="CR114">
        <v>1</v>
      </c>
      <c r="CS114">
        <v>7</v>
      </c>
      <c r="CT114" s="66"/>
      <c r="CY114" s="33" t="s">
        <v>85</v>
      </c>
    </row>
    <row r="115" spans="1:103"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42.68</v>
      </c>
      <c r="BM115">
        <v>1</v>
      </c>
      <c r="BN115">
        <v>0</v>
      </c>
      <c r="BO115">
        <v>0</v>
      </c>
      <c r="BP115">
        <v>0</v>
      </c>
      <c r="BQ115">
        <v>0</v>
      </c>
      <c r="BR115">
        <v>0</v>
      </c>
      <c r="BS115">
        <v>0</v>
      </c>
      <c r="BT115" s="17">
        <v>0</v>
      </c>
      <c r="BU115">
        <v>0</v>
      </c>
      <c r="BV115">
        <v>0</v>
      </c>
      <c r="BW115">
        <v>0</v>
      </c>
      <c r="BX115" s="17">
        <v>0</v>
      </c>
      <c r="BY115">
        <v>1</v>
      </c>
      <c r="BZ115">
        <v>0</v>
      </c>
      <c r="CA115">
        <v>0</v>
      </c>
      <c r="CB115">
        <v>0</v>
      </c>
      <c r="CC115" s="17">
        <v>0</v>
      </c>
      <c r="CD115">
        <v>1</v>
      </c>
      <c r="CE115">
        <v>1</v>
      </c>
      <c r="CF115">
        <v>0</v>
      </c>
      <c r="CG115">
        <v>0</v>
      </c>
      <c r="CH115">
        <v>1</v>
      </c>
      <c r="CI115">
        <v>0</v>
      </c>
      <c r="CJ115">
        <v>1</v>
      </c>
      <c r="CK115">
        <v>0</v>
      </c>
      <c r="CL115">
        <v>0</v>
      </c>
      <c r="CM115">
        <v>1</v>
      </c>
      <c r="CN115" s="17">
        <v>1</v>
      </c>
      <c r="CO115">
        <v>5.0000000000000001E-3</v>
      </c>
      <c r="CP115">
        <v>12</v>
      </c>
      <c r="CQ115">
        <v>1</v>
      </c>
      <c r="CR115">
        <v>0</v>
      </c>
      <c r="CS115">
        <v>28</v>
      </c>
      <c r="CY115" s="33" t="s">
        <v>85</v>
      </c>
    </row>
    <row r="116" spans="1:103"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42.68</v>
      </c>
      <c r="BM116">
        <v>0</v>
      </c>
      <c r="BN116">
        <v>0</v>
      </c>
      <c r="BO116">
        <v>0</v>
      </c>
      <c r="BP116">
        <v>0</v>
      </c>
      <c r="BQ116">
        <v>0</v>
      </c>
      <c r="BR116">
        <v>0</v>
      </c>
      <c r="BS116">
        <v>0</v>
      </c>
      <c r="BT116" s="17">
        <v>1</v>
      </c>
      <c r="BU116">
        <v>0</v>
      </c>
      <c r="BV116">
        <v>1</v>
      </c>
      <c r="BW116">
        <v>0</v>
      </c>
      <c r="BX116" s="17">
        <v>0</v>
      </c>
      <c r="BY116">
        <v>1</v>
      </c>
      <c r="BZ116">
        <v>0</v>
      </c>
      <c r="CA116">
        <v>0</v>
      </c>
      <c r="CB116">
        <v>0</v>
      </c>
      <c r="CC116" s="17">
        <v>0</v>
      </c>
      <c r="CD116">
        <v>1</v>
      </c>
      <c r="CE116">
        <v>1</v>
      </c>
      <c r="CF116">
        <v>0</v>
      </c>
      <c r="CG116">
        <v>0</v>
      </c>
      <c r="CH116">
        <v>1</v>
      </c>
      <c r="CI116">
        <v>0</v>
      </c>
      <c r="CJ116">
        <v>1</v>
      </c>
      <c r="CK116">
        <v>0</v>
      </c>
      <c r="CL116">
        <v>0</v>
      </c>
      <c r="CM116">
        <v>1</v>
      </c>
      <c r="CN116" s="17">
        <v>1</v>
      </c>
      <c r="CO116">
        <v>5.0000000000000001E-3</v>
      </c>
      <c r="CP116">
        <v>12</v>
      </c>
      <c r="CQ116">
        <v>1</v>
      </c>
      <c r="CR116">
        <v>0</v>
      </c>
      <c r="CS116">
        <v>28</v>
      </c>
      <c r="CY116" s="33" t="s">
        <v>85</v>
      </c>
    </row>
    <row r="117" spans="1:103"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42.68</v>
      </c>
      <c r="BM117">
        <v>0</v>
      </c>
      <c r="BN117">
        <v>0</v>
      </c>
      <c r="BO117">
        <v>0</v>
      </c>
      <c r="BP117">
        <v>0</v>
      </c>
      <c r="BQ117">
        <v>0</v>
      </c>
      <c r="BR117">
        <v>0</v>
      </c>
      <c r="BS117">
        <v>0</v>
      </c>
      <c r="BT117" s="17">
        <v>1</v>
      </c>
      <c r="BU117">
        <v>0</v>
      </c>
      <c r="BV117">
        <v>1</v>
      </c>
      <c r="BW117">
        <v>0</v>
      </c>
      <c r="BX117" s="17">
        <v>0</v>
      </c>
      <c r="BY117">
        <v>1</v>
      </c>
      <c r="BZ117">
        <v>0</v>
      </c>
      <c r="CA117">
        <v>0</v>
      </c>
      <c r="CB117">
        <v>0</v>
      </c>
      <c r="CC117" s="17">
        <v>0</v>
      </c>
      <c r="CD117">
        <v>1</v>
      </c>
      <c r="CE117">
        <v>1</v>
      </c>
      <c r="CF117">
        <v>0</v>
      </c>
      <c r="CG117">
        <v>0</v>
      </c>
      <c r="CH117">
        <v>1</v>
      </c>
      <c r="CI117">
        <v>0</v>
      </c>
      <c r="CJ117">
        <v>1</v>
      </c>
      <c r="CK117">
        <v>0</v>
      </c>
      <c r="CL117">
        <v>0</v>
      </c>
      <c r="CM117">
        <v>1</v>
      </c>
      <c r="CN117" s="17">
        <v>1</v>
      </c>
      <c r="CO117">
        <v>5.0000000000000001E-3</v>
      </c>
      <c r="CP117">
        <v>12</v>
      </c>
      <c r="CQ117">
        <v>1</v>
      </c>
      <c r="CR117">
        <v>0</v>
      </c>
      <c r="CS117">
        <v>28</v>
      </c>
      <c r="CY117" s="33" t="s">
        <v>85</v>
      </c>
    </row>
    <row r="118" spans="1:103"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42.68</v>
      </c>
      <c r="BM118">
        <v>0</v>
      </c>
      <c r="BN118">
        <v>0</v>
      </c>
      <c r="BO118">
        <v>0</v>
      </c>
      <c r="BP118">
        <v>0</v>
      </c>
      <c r="BQ118">
        <v>0</v>
      </c>
      <c r="BR118">
        <v>0</v>
      </c>
      <c r="BS118">
        <v>0</v>
      </c>
      <c r="BT118" s="17">
        <v>1</v>
      </c>
      <c r="BU118">
        <v>0</v>
      </c>
      <c r="BV118">
        <v>1</v>
      </c>
      <c r="BW118">
        <v>0</v>
      </c>
      <c r="BX118" s="17">
        <v>0</v>
      </c>
      <c r="BY118">
        <v>1</v>
      </c>
      <c r="BZ118">
        <v>0</v>
      </c>
      <c r="CA118">
        <v>0</v>
      </c>
      <c r="CB118">
        <v>0</v>
      </c>
      <c r="CC118" s="17">
        <v>0</v>
      </c>
      <c r="CD118">
        <v>1</v>
      </c>
      <c r="CE118">
        <v>1</v>
      </c>
      <c r="CF118">
        <v>0</v>
      </c>
      <c r="CG118">
        <v>0</v>
      </c>
      <c r="CH118">
        <v>1</v>
      </c>
      <c r="CI118">
        <v>0</v>
      </c>
      <c r="CJ118">
        <v>1</v>
      </c>
      <c r="CK118">
        <v>0</v>
      </c>
      <c r="CL118">
        <v>0</v>
      </c>
      <c r="CM118">
        <v>1</v>
      </c>
      <c r="CN118" s="17">
        <v>1</v>
      </c>
      <c r="CO118">
        <v>5.0000000000000001E-3</v>
      </c>
      <c r="CP118">
        <v>12</v>
      </c>
      <c r="CQ118">
        <v>1</v>
      </c>
      <c r="CR118">
        <v>0</v>
      </c>
      <c r="CS118">
        <v>28</v>
      </c>
      <c r="CY118" s="33" t="s">
        <v>85</v>
      </c>
    </row>
    <row r="119" spans="1:103"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42.68</v>
      </c>
      <c r="BM119">
        <v>0</v>
      </c>
      <c r="BN119">
        <v>0</v>
      </c>
      <c r="BO119">
        <v>0</v>
      </c>
      <c r="BP119">
        <v>0</v>
      </c>
      <c r="BQ119">
        <v>0</v>
      </c>
      <c r="BR119">
        <v>0</v>
      </c>
      <c r="BS119">
        <v>0</v>
      </c>
      <c r="BT119" s="17">
        <v>1</v>
      </c>
      <c r="BU119">
        <v>0</v>
      </c>
      <c r="BV119">
        <v>1</v>
      </c>
      <c r="BW119">
        <v>0</v>
      </c>
      <c r="BX119" s="17">
        <v>0</v>
      </c>
      <c r="BY119">
        <v>1</v>
      </c>
      <c r="BZ119">
        <v>0</v>
      </c>
      <c r="CA119">
        <v>0</v>
      </c>
      <c r="CB119">
        <v>0</v>
      </c>
      <c r="CC119" s="17">
        <v>0</v>
      </c>
      <c r="CD119">
        <v>1</v>
      </c>
      <c r="CE119">
        <v>1</v>
      </c>
      <c r="CF119">
        <v>0</v>
      </c>
      <c r="CG119">
        <v>0</v>
      </c>
      <c r="CH119">
        <v>1</v>
      </c>
      <c r="CI119">
        <v>0</v>
      </c>
      <c r="CJ119">
        <v>1</v>
      </c>
      <c r="CK119">
        <v>0</v>
      </c>
      <c r="CL119">
        <v>0</v>
      </c>
      <c r="CM119">
        <v>1</v>
      </c>
      <c r="CN119" s="17">
        <v>1</v>
      </c>
      <c r="CO119">
        <v>5.0000000000000001E-3</v>
      </c>
      <c r="CP119">
        <v>12</v>
      </c>
      <c r="CQ119">
        <v>1</v>
      </c>
      <c r="CR119">
        <v>0</v>
      </c>
      <c r="CS119">
        <v>28</v>
      </c>
      <c r="CY119" s="33" t="s">
        <v>85</v>
      </c>
    </row>
    <row r="120" spans="1:103"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42.68</v>
      </c>
      <c r="BM120" s="50">
        <v>0</v>
      </c>
      <c r="BN120" s="50">
        <v>0</v>
      </c>
      <c r="BO120" s="50">
        <v>0</v>
      </c>
      <c r="BP120" s="50">
        <v>0</v>
      </c>
      <c r="BQ120" s="50">
        <v>0</v>
      </c>
      <c r="BR120" s="50">
        <v>0</v>
      </c>
      <c r="BS120" s="50">
        <v>0</v>
      </c>
      <c r="BT120" s="64">
        <v>1</v>
      </c>
      <c r="BU120" s="50">
        <v>0</v>
      </c>
      <c r="BV120" s="50">
        <v>1</v>
      </c>
      <c r="BW120" s="50">
        <v>0</v>
      </c>
      <c r="BX120" s="64">
        <v>0</v>
      </c>
      <c r="BY120" s="50">
        <v>1</v>
      </c>
      <c r="BZ120" s="50">
        <v>0</v>
      </c>
      <c r="CA120" s="50">
        <v>0</v>
      </c>
      <c r="CB120" s="50">
        <v>0</v>
      </c>
      <c r="CC120" s="64">
        <v>0</v>
      </c>
      <c r="CD120" s="50">
        <v>1</v>
      </c>
      <c r="CE120" s="50">
        <v>1</v>
      </c>
      <c r="CF120" s="50">
        <v>0</v>
      </c>
      <c r="CG120" s="50">
        <v>0</v>
      </c>
      <c r="CH120" s="50">
        <v>1</v>
      </c>
      <c r="CI120" s="50">
        <v>0</v>
      </c>
      <c r="CJ120" s="50">
        <v>1</v>
      </c>
      <c r="CK120" s="50">
        <v>0</v>
      </c>
      <c r="CL120" s="50">
        <v>0</v>
      </c>
      <c r="CM120" s="50">
        <v>1</v>
      </c>
      <c r="CN120" s="64">
        <v>1</v>
      </c>
      <c r="CO120">
        <v>5.0000000000000001E-3</v>
      </c>
      <c r="CP120">
        <v>12</v>
      </c>
      <c r="CQ120">
        <v>1</v>
      </c>
      <c r="CR120">
        <v>0</v>
      </c>
      <c r="CS120">
        <v>28</v>
      </c>
      <c r="CT120" s="66"/>
      <c r="CY120" s="33" t="s">
        <v>85</v>
      </c>
    </row>
    <row r="121" spans="1:103"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35.192</v>
      </c>
      <c r="BM121">
        <v>1</v>
      </c>
      <c r="BN121">
        <v>0</v>
      </c>
      <c r="BO121">
        <v>0</v>
      </c>
      <c r="BP121">
        <v>0</v>
      </c>
      <c r="BQ121">
        <v>0</v>
      </c>
      <c r="BR121">
        <v>0</v>
      </c>
      <c r="BS121">
        <v>0</v>
      </c>
      <c r="BT121" s="17">
        <v>0</v>
      </c>
      <c r="BU121">
        <v>0</v>
      </c>
      <c r="BV121">
        <v>0</v>
      </c>
      <c r="BW121">
        <v>1</v>
      </c>
      <c r="BX121" s="17">
        <v>0</v>
      </c>
      <c r="BY121">
        <v>0</v>
      </c>
      <c r="BZ121">
        <v>0</v>
      </c>
      <c r="CA121">
        <v>0</v>
      </c>
      <c r="CB121">
        <v>0</v>
      </c>
      <c r="CC121" s="17">
        <v>0</v>
      </c>
      <c r="CD121">
        <v>1</v>
      </c>
      <c r="CE121">
        <v>1</v>
      </c>
      <c r="CF121">
        <v>1</v>
      </c>
      <c r="CG121">
        <v>1</v>
      </c>
      <c r="CH121">
        <v>0</v>
      </c>
      <c r="CI121">
        <v>0</v>
      </c>
      <c r="CJ121">
        <v>1</v>
      </c>
      <c r="CK121">
        <v>0</v>
      </c>
      <c r="CL121">
        <v>0</v>
      </c>
      <c r="CM121">
        <v>1</v>
      </c>
      <c r="CN121" s="17">
        <v>0</v>
      </c>
      <c r="CO121">
        <v>1.7999999999999999E-2</v>
      </c>
      <c r="CP121">
        <v>23</v>
      </c>
      <c r="CQ121">
        <v>1</v>
      </c>
      <c r="CR121">
        <v>0</v>
      </c>
      <c r="CS121">
        <v>24</v>
      </c>
      <c r="CY121" s="33" t="s">
        <v>85</v>
      </c>
    </row>
    <row r="122" spans="1:103"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35.417000000000002</v>
      </c>
      <c r="BM122">
        <v>1</v>
      </c>
      <c r="BN122">
        <v>0</v>
      </c>
      <c r="BO122">
        <v>0</v>
      </c>
      <c r="BP122">
        <v>0</v>
      </c>
      <c r="BQ122">
        <v>0</v>
      </c>
      <c r="BR122">
        <v>0</v>
      </c>
      <c r="BS122">
        <v>0</v>
      </c>
      <c r="BT122" s="17">
        <v>0</v>
      </c>
      <c r="BU122">
        <v>0</v>
      </c>
      <c r="BV122">
        <v>0</v>
      </c>
      <c r="BW122">
        <v>1</v>
      </c>
      <c r="BX122" s="17">
        <v>0</v>
      </c>
      <c r="BY122">
        <v>0</v>
      </c>
      <c r="BZ122">
        <v>0</v>
      </c>
      <c r="CA122">
        <v>0</v>
      </c>
      <c r="CB122">
        <v>0</v>
      </c>
      <c r="CC122" s="17">
        <v>0</v>
      </c>
      <c r="CD122">
        <v>1</v>
      </c>
      <c r="CE122">
        <v>1</v>
      </c>
      <c r="CF122">
        <v>1</v>
      </c>
      <c r="CG122">
        <v>1</v>
      </c>
      <c r="CH122">
        <v>0</v>
      </c>
      <c r="CI122">
        <v>0</v>
      </c>
      <c r="CJ122">
        <v>1</v>
      </c>
      <c r="CK122">
        <v>0</v>
      </c>
      <c r="CL122">
        <v>0</v>
      </c>
      <c r="CM122">
        <v>1</v>
      </c>
      <c r="CN122" s="17">
        <v>0</v>
      </c>
      <c r="CO122">
        <v>1.7999999999999999E-2</v>
      </c>
      <c r="CP122">
        <v>23</v>
      </c>
      <c r="CQ122">
        <v>1</v>
      </c>
      <c r="CR122">
        <v>0</v>
      </c>
      <c r="CS122">
        <v>24</v>
      </c>
      <c r="CY122" s="33" t="s">
        <v>85</v>
      </c>
    </row>
    <row r="123" spans="1:103"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34.741</v>
      </c>
      <c r="BM123">
        <v>1</v>
      </c>
      <c r="BN123">
        <v>0</v>
      </c>
      <c r="BO123">
        <v>0</v>
      </c>
      <c r="BP123">
        <v>0</v>
      </c>
      <c r="BQ123">
        <v>0</v>
      </c>
      <c r="BR123">
        <v>0</v>
      </c>
      <c r="BS123">
        <v>0</v>
      </c>
      <c r="BT123" s="17">
        <v>0</v>
      </c>
      <c r="BU123">
        <v>0</v>
      </c>
      <c r="BV123">
        <v>0</v>
      </c>
      <c r="BW123">
        <v>1</v>
      </c>
      <c r="BX123" s="17">
        <v>0</v>
      </c>
      <c r="BY123">
        <v>0</v>
      </c>
      <c r="BZ123">
        <v>0</v>
      </c>
      <c r="CA123">
        <v>0</v>
      </c>
      <c r="CB123">
        <v>0</v>
      </c>
      <c r="CC123" s="17">
        <v>0</v>
      </c>
      <c r="CD123">
        <v>1</v>
      </c>
      <c r="CE123">
        <v>1</v>
      </c>
      <c r="CF123">
        <v>1</v>
      </c>
      <c r="CG123">
        <v>1</v>
      </c>
      <c r="CH123">
        <v>0</v>
      </c>
      <c r="CI123">
        <v>0</v>
      </c>
      <c r="CJ123">
        <v>1</v>
      </c>
      <c r="CK123">
        <v>0</v>
      </c>
      <c r="CL123">
        <v>0</v>
      </c>
      <c r="CM123">
        <v>1</v>
      </c>
      <c r="CN123" s="17">
        <v>0</v>
      </c>
      <c r="CO123">
        <v>1.7999999999999999E-2</v>
      </c>
      <c r="CP123">
        <v>23</v>
      </c>
      <c r="CQ123">
        <v>1</v>
      </c>
      <c r="CR123">
        <v>0</v>
      </c>
      <c r="CS123">
        <v>24</v>
      </c>
      <c r="CY123" s="33" t="s">
        <v>85</v>
      </c>
    </row>
    <row r="124" spans="1:103"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35.192</v>
      </c>
      <c r="BM124">
        <v>0</v>
      </c>
      <c r="BN124">
        <v>0</v>
      </c>
      <c r="BO124">
        <v>0</v>
      </c>
      <c r="BP124">
        <v>0</v>
      </c>
      <c r="BQ124">
        <v>0</v>
      </c>
      <c r="BR124">
        <v>0</v>
      </c>
      <c r="BS124">
        <v>0</v>
      </c>
      <c r="BT124" s="17">
        <v>1</v>
      </c>
      <c r="BU124">
        <v>0</v>
      </c>
      <c r="BV124">
        <v>1</v>
      </c>
      <c r="BW124">
        <v>0</v>
      </c>
      <c r="BX124" s="17">
        <v>0</v>
      </c>
      <c r="BY124">
        <v>0</v>
      </c>
      <c r="BZ124">
        <v>0</v>
      </c>
      <c r="CA124">
        <v>0</v>
      </c>
      <c r="CB124">
        <v>0</v>
      </c>
      <c r="CC124" s="17">
        <v>1</v>
      </c>
      <c r="CD124">
        <v>1</v>
      </c>
      <c r="CE124">
        <v>1</v>
      </c>
      <c r="CF124">
        <v>1</v>
      </c>
      <c r="CG124">
        <v>1</v>
      </c>
      <c r="CH124">
        <v>0</v>
      </c>
      <c r="CI124">
        <v>0</v>
      </c>
      <c r="CJ124">
        <v>1</v>
      </c>
      <c r="CK124">
        <v>0</v>
      </c>
      <c r="CL124">
        <v>0</v>
      </c>
      <c r="CM124">
        <v>1</v>
      </c>
      <c r="CN124" s="17">
        <v>0</v>
      </c>
      <c r="CO124">
        <v>1.7999999999999999E-2</v>
      </c>
      <c r="CP124">
        <v>23</v>
      </c>
      <c r="CQ124">
        <v>1</v>
      </c>
      <c r="CR124">
        <v>0</v>
      </c>
      <c r="CS124">
        <v>24</v>
      </c>
      <c r="CY124" s="33" t="s">
        <v>85</v>
      </c>
    </row>
    <row r="125" spans="1:103"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35.417000000000002</v>
      </c>
      <c r="BM125">
        <v>0</v>
      </c>
      <c r="BN125">
        <v>0</v>
      </c>
      <c r="BO125">
        <v>0</v>
      </c>
      <c r="BP125">
        <v>0</v>
      </c>
      <c r="BQ125">
        <v>0</v>
      </c>
      <c r="BR125">
        <v>0</v>
      </c>
      <c r="BS125">
        <v>0</v>
      </c>
      <c r="BT125" s="17">
        <v>1</v>
      </c>
      <c r="BU125">
        <v>0</v>
      </c>
      <c r="BV125">
        <v>1</v>
      </c>
      <c r="BW125">
        <v>0</v>
      </c>
      <c r="BX125" s="17">
        <v>0</v>
      </c>
      <c r="BY125">
        <v>0</v>
      </c>
      <c r="BZ125">
        <v>0</v>
      </c>
      <c r="CA125">
        <v>0</v>
      </c>
      <c r="CB125">
        <v>0</v>
      </c>
      <c r="CC125" s="17">
        <v>1</v>
      </c>
      <c r="CD125">
        <v>1</v>
      </c>
      <c r="CE125">
        <v>1</v>
      </c>
      <c r="CF125">
        <v>1</v>
      </c>
      <c r="CG125">
        <v>1</v>
      </c>
      <c r="CH125">
        <v>0</v>
      </c>
      <c r="CI125">
        <v>0</v>
      </c>
      <c r="CJ125">
        <v>1</v>
      </c>
      <c r="CK125">
        <v>0</v>
      </c>
      <c r="CL125">
        <v>0</v>
      </c>
      <c r="CM125">
        <v>1</v>
      </c>
      <c r="CN125" s="17">
        <v>0</v>
      </c>
      <c r="CO125">
        <v>1.7999999999999999E-2</v>
      </c>
      <c r="CP125">
        <v>23</v>
      </c>
      <c r="CQ125">
        <v>1</v>
      </c>
      <c r="CR125">
        <v>0</v>
      </c>
      <c r="CS125">
        <v>24</v>
      </c>
      <c r="CY125" s="33" t="s">
        <v>85</v>
      </c>
    </row>
    <row r="126" spans="1:103"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34.741</v>
      </c>
      <c r="BM126">
        <v>0</v>
      </c>
      <c r="BN126">
        <v>0</v>
      </c>
      <c r="BO126">
        <v>0</v>
      </c>
      <c r="BP126">
        <v>0</v>
      </c>
      <c r="BQ126">
        <v>0</v>
      </c>
      <c r="BR126">
        <v>0</v>
      </c>
      <c r="BS126">
        <v>0</v>
      </c>
      <c r="BT126" s="17">
        <v>1</v>
      </c>
      <c r="BU126">
        <v>0</v>
      </c>
      <c r="BV126">
        <v>1</v>
      </c>
      <c r="BW126">
        <v>0</v>
      </c>
      <c r="BX126" s="17">
        <v>0</v>
      </c>
      <c r="BY126">
        <v>0</v>
      </c>
      <c r="BZ126">
        <v>0</v>
      </c>
      <c r="CA126">
        <v>0</v>
      </c>
      <c r="CB126">
        <v>0</v>
      </c>
      <c r="CC126" s="17">
        <v>1</v>
      </c>
      <c r="CD126">
        <v>1</v>
      </c>
      <c r="CE126">
        <v>1</v>
      </c>
      <c r="CF126">
        <v>1</v>
      </c>
      <c r="CG126">
        <v>1</v>
      </c>
      <c r="CH126">
        <v>0</v>
      </c>
      <c r="CI126">
        <v>0</v>
      </c>
      <c r="CJ126">
        <v>1</v>
      </c>
      <c r="CK126">
        <v>0</v>
      </c>
      <c r="CL126">
        <v>0</v>
      </c>
      <c r="CM126">
        <v>1</v>
      </c>
      <c r="CN126" s="17">
        <v>0</v>
      </c>
      <c r="CO126">
        <v>1.7999999999999999E-2</v>
      </c>
      <c r="CP126">
        <v>23</v>
      </c>
      <c r="CQ126">
        <v>1</v>
      </c>
      <c r="CR126">
        <v>0</v>
      </c>
      <c r="CS126">
        <v>24</v>
      </c>
      <c r="CY126" s="33" t="s">
        <v>85</v>
      </c>
    </row>
    <row r="127" spans="1:103"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35.192</v>
      </c>
      <c r="BM127">
        <v>0</v>
      </c>
      <c r="BN127">
        <v>0</v>
      </c>
      <c r="BO127">
        <v>0</v>
      </c>
      <c r="BP127">
        <v>0</v>
      </c>
      <c r="BQ127">
        <v>0</v>
      </c>
      <c r="BR127">
        <v>0</v>
      </c>
      <c r="BS127">
        <v>0</v>
      </c>
      <c r="BT127" s="17">
        <v>1</v>
      </c>
      <c r="BU127">
        <v>0</v>
      </c>
      <c r="BV127">
        <v>1</v>
      </c>
      <c r="BW127">
        <v>0</v>
      </c>
      <c r="BX127" s="17">
        <v>0</v>
      </c>
      <c r="BY127">
        <v>0</v>
      </c>
      <c r="BZ127">
        <v>0</v>
      </c>
      <c r="CA127">
        <v>0</v>
      </c>
      <c r="CB127">
        <v>0</v>
      </c>
      <c r="CC127" s="17">
        <v>1</v>
      </c>
      <c r="CD127">
        <v>1</v>
      </c>
      <c r="CE127">
        <v>1</v>
      </c>
      <c r="CF127">
        <v>1</v>
      </c>
      <c r="CG127">
        <v>1</v>
      </c>
      <c r="CH127">
        <v>0</v>
      </c>
      <c r="CI127">
        <v>0</v>
      </c>
      <c r="CJ127">
        <v>1</v>
      </c>
      <c r="CK127">
        <v>0</v>
      </c>
      <c r="CL127">
        <v>0</v>
      </c>
      <c r="CM127">
        <v>1</v>
      </c>
      <c r="CN127" s="17">
        <v>1</v>
      </c>
      <c r="CO127">
        <v>1.7999999999999999E-2</v>
      </c>
      <c r="CP127">
        <v>23</v>
      </c>
      <c r="CQ127">
        <v>1</v>
      </c>
      <c r="CR127">
        <v>0</v>
      </c>
      <c r="CS127">
        <v>24</v>
      </c>
      <c r="CY127" s="33" t="s">
        <v>85</v>
      </c>
    </row>
    <row r="128" spans="1:103"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35.417000000000002</v>
      </c>
      <c r="BM128">
        <v>0</v>
      </c>
      <c r="BN128">
        <v>0</v>
      </c>
      <c r="BO128">
        <v>0</v>
      </c>
      <c r="BP128">
        <v>0</v>
      </c>
      <c r="BQ128">
        <v>0</v>
      </c>
      <c r="BR128">
        <v>0</v>
      </c>
      <c r="BS128">
        <v>0</v>
      </c>
      <c r="BT128" s="17">
        <v>1</v>
      </c>
      <c r="BU128">
        <v>0</v>
      </c>
      <c r="BV128">
        <v>1</v>
      </c>
      <c r="BW128">
        <v>0</v>
      </c>
      <c r="BX128" s="17">
        <v>0</v>
      </c>
      <c r="BY128">
        <v>0</v>
      </c>
      <c r="BZ128">
        <v>0</v>
      </c>
      <c r="CA128">
        <v>0</v>
      </c>
      <c r="CB128">
        <v>0</v>
      </c>
      <c r="CC128" s="17">
        <v>1</v>
      </c>
      <c r="CD128">
        <v>1</v>
      </c>
      <c r="CE128">
        <v>1</v>
      </c>
      <c r="CF128">
        <v>1</v>
      </c>
      <c r="CG128">
        <v>1</v>
      </c>
      <c r="CH128">
        <v>0</v>
      </c>
      <c r="CI128">
        <v>0</v>
      </c>
      <c r="CJ128">
        <v>1</v>
      </c>
      <c r="CK128">
        <v>0</v>
      </c>
      <c r="CL128">
        <v>0</v>
      </c>
      <c r="CM128">
        <v>1</v>
      </c>
      <c r="CN128" s="17">
        <v>1</v>
      </c>
      <c r="CO128">
        <v>1.7999999999999999E-2</v>
      </c>
      <c r="CP128">
        <v>23</v>
      </c>
      <c r="CQ128">
        <v>1</v>
      </c>
      <c r="CR128">
        <v>0</v>
      </c>
      <c r="CS128">
        <v>24</v>
      </c>
      <c r="CY128" s="33" t="s">
        <v>85</v>
      </c>
    </row>
    <row r="129" spans="1:103"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34.741</v>
      </c>
      <c r="BM129">
        <v>0</v>
      </c>
      <c r="BN129">
        <v>0</v>
      </c>
      <c r="BO129">
        <v>0</v>
      </c>
      <c r="BP129">
        <v>0</v>
      </c>
      <c r="BQ129">
        <v>0</v>
      </c>
      <c r="BR129">
        <v>0</v>
      </c>
      <c r="BS129">
        <v>0</v>
      </c>
      <c r="BT129" s="17">
        <v>1</v>
      </c>
      <c r="BU129">
        <v>0</v>
      </c>
      <c r="BV129">
        <v>1</v>
      </c>
      <c r="BW129">
        <v>0</v>
      </c>
      <c r="BX129" s="17">
        <v>0</v>
      </c>
      <c r="BY129">
        <v>0</v>
      </c>
      <c r="BZ129">
        <v>0</v>
      </c>
      <c r="CA129">
        <v>0</v>
      </c>
      <c r="CB129">
        <v>0</v>
      </c>
      <c r="CC129" s="17">
        <v>1</v>
      </c>
      <c r="CD129">
        <v>1</v>
      </c>
      <c r="CE129">
        <v>1</v>
      </c>
      <c r="CF129">
        <v>1</v>
      </c>
      <c r="CG129">
        <v>1</v>
      </c>
      <c r="CH129">
        <v>0</v>
      </c>
      <c r="CI129">
        <v>0</v>
      </c>
      <c r="CJ129">
        <v>1</v>
      </c>
      <c r="CK129">
        <v>0</v>
      </c>
      <c r="CL129">
        <v>0</v>
      </c>
      <c r="CM129">
        <v>1</v>
      </c>
      <c r="CN129" s="17">
        <v>1</v>
      </c>
      <c r="CO129">
        <v>1.7999999999999999E-2</v>
      </c>
      <c r="CP129">
        <v>23</v>
      </c>
      <c r="CQ129">
        <v>1</v>
      </c>
      <c r="CR129">
        <v>0</v>
      </c>
      <c r="CS129">
        <v>24</v>
      </c>
      <c r="CY129" s="33" t="s">
        <v>85</v>
      </c>
    </row>
    <row r="130" spans="1:103"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35.192</v>
      </c>
      <c r="BM130">
        <v>0</v>
      </c>
      <c r="BN130">
        <v>0</v>
      </c>
      <c r="BO130">
        <v>0</v>
      </c>
      <c r="BP130">
        <v>0</v>
      </c>
      <c r="BQ130">
        <v>0</v>
      </c>
      <c r="BR130">
        <v>0</v>
      </c>
      <c r="BS130">
        <v>0</v>
      </c>
      <c r="BT130" s="17">
        <v>1</v>
      </c>
      <c r="BU130">
        <v>0</v>
      </c>
      <c r="BV130">
        <v>1</v>
      </c>
      <c r="BW130">
        <v>0</v>
      </c>
      <c r="BX130" s="17">
        <v>0</v>
      </c>
      <c r="BY130">
        <v>1</v>
      </c>
      <c r="BZ130">
        <v>0</v>
      </c>
      <c r="CA130">
        <v>0</v>
      </c>
      <c r="CB130">
        <v>0</v>
      </c>
      <c r="CC130" s="17">
        <v>0</v>
      </c>
      <c r="CD130">
        <v>1</v>
      </c>
      <c r="CE130">
        <v>1</v>
      </c>
      <c r="CF130">
        <v>1</v>
      </c>
      <c r="CG130">
        <v>1</v>
      </c>
      <c r="CH130">
        <v>0</v>
      </c>
      <c r="CI130">
        <v>0</v>
      </c>
      <c r="CJ130">
        <v>1</v>
      </c>
      <c r="CK130">
        <v>0</v>
      </c>
      <c r="CL130">
        <v>0</v>
      </c>
      <c r="CM130">
        <v>1</v>
      </c>
      <c r="CN130" s="17">
        <v>0</v>
      </c>
      <c r="CO130">
        <v>1.7999999999999999E-2</v>
      </c>
      <c r="CP130">
        <v>23</v>
      </c>
      <c r="CQ130">
        <v>1</v>
      </c>
      <c r="CR130">
        <v>0</v>
      </c>
      <c r="CS130">
        <v>24</v>
      </c>
      <c r="CY130" s="33" t="s">
        <v>85</v>
      </c>
    </row>
    <row r="131" spans="1:103"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35.417000000000002</v>
      </c>
      <c r="BM131">
        <v>0</v>
      </c>
      <c r="BN131">
        <v>0</v>
      </c>
      <c r="BO131">
        <v>0</v>
      </c>
      <c r="BP131">
        <v>0</v>
      </c>
      <c r="BQ131">
        <v>0</v>
      </c>
      <c r="BR131">
        <v>0</v>
      </c>
      <c r="BS131">
        <v>0</v>
      </c>
      <c r="BT131" s="17">
        <v>1</v>
      </c>
      <c r="BU131">
        <v>0</v>
      </c>
      <c r="BV131">
        <v>1</v>
      </c>
      <c r="BW131">
        <v>0</v>
      </c>
      <c r="BX131" s="17">
        <v>0</v>
      </c>
      <c r="BY131">
        <v>1</v>
      </c>
      <c r="BZ131">
        <v>0</v>
      </c>
      <c r="CA131">
        <v>0</v>
      </c>
      <c r="CB131">
        <v>0</v>
      </c>
      <c r="CC131" s="17">
        <v>0</v>
      </c>
      <c r="CD131">
        <v>1</v>
      </c>
      <c r="CE131">
        <v>1</v>
      </c>
      <c r="CF131">
        <v>1</v>
      </c>
      <c r="CG131">
        <v>1</v>
      </c>
      <c r="CH131">
        <v>0</v>
      </c>
      <c r="CI131">
        <v>0</v>
      </c>
      <c r="CJ131">
        <v>1</v>
      </c>
      <c r="CK131">
        <v>0</v>
      </c>
      <c r="CL131">
        <v>0</v>
      </c>
      <c r="CM131">
        <v>1</v>
      </c>
      <c r="CN131" s="17">
        <v>0</v>
      </c>
      <c r="CO131">
        <v>1.7999999999999999E-2</v>
      </c>
      <c r="CP131">
        <v>23</v>
      </c>
      <c r="CQ131">
        <v>1</v>
      </c>
      <c r="CR131">
        <v>0</v>
      </c>
      <c r="CS131">
        <v>24</v>
      </c>
      <c r="CY131" s="33" t="s">
        <v>85</v>
      </c>
    </row>
    <row r="132" spans="1:103"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34.741</v>
      </c>
      <c r="BM132">
        <v>0</v>
      </c>
      <c r="BN132">
        <v>0</v>
      </c>
      <c r="BO132">
        <v>0</v>
      </c>
      <c r="BP132">
        <v>0</v>
      </c>
      <c r="BQ132">
        <v>0</v>
      </c>
      <c r="BR132">
        <v>0</v>
      </c>
      <c r="BS132">
        <v>0</v>
      </c>
      <c r="BT132" s="17">
        <v>1</v>
      </c>
      <c r="BU132">
        <v>0</v>
      </c>
      <c r="BV132">
        <v>1</v>
      </c>
      <c r="BW132">
        <v>0</v>
      </c>
      <c r="BX132" s="17">
        <v>0</v>
      </c>
      <c r="BY132">
        <v>1</v>
      </c>
      <c r="BZ132">
        <v>0</v>
      </c>
      <c r="CA132">
        <v>0</v>
      </c>
      <c r="CB132">
        <v>0</v>
      </c>
      <c r="CC132" s="17">
        <v>0</v>
      </c>
      <c r="CD132">
        <v>1</v>
      </c>
      <c r="CE132">
        <v>1</v>
      </c>
      <c r="CF132">
        <v>1</v>
      </c>
      <c r="CG132">
        <v>1</v>
      </c>
      <c r="CH132">
        <v>0</v>
      </c>
      <c r="CI132">
        <v>0</v>
      </c>
      <c r="CJ132">
        <v>1</v>
      </c>
      <c r="CK132">
        <v>0</v>
      </c>
      <c r="CL132">
        <v>0</v>
      </c>
      <c r="CM132">
        <v>1</v>
      </c>
      <c r="CN132" s="17">
        <v>0</v>
      </c>
      <c r="CO132">
        <v>1.7999999999999999E-2</v>
      </c>
      <c r="CP132">
        <v>23</v>
      </c>
      <c r="CQ132">
        <v>1</v>
      </c>
      <c r="CR132">
        <v>0</v>
      </c>
      <c r="CS132">
        <v>24</v>
      </c>
      <c r="CY132" s="33" t="s">
        <v>85</v>
      </c>
    </row>
    <row r="133" spans="1:103"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35.192</v>
      </c>
      <c r="BM133">
        <v>0</v>
      </c>
      <c r="BN133">
        <v>0</v>
      </c>
      <c r="BO133">
        <v>0</v>
      </c>
      <c r="BP133">
        <v>0</v>
      </c>
      <c r="BQ133">
        <v>0</v>
      </c>
      <c r="BR133">
        <v>0</v>
      </c>
      <c r="BS133">
        <v>0</v>
      </c>
      <c r="BT133" s="17">
        <v>1</v>
      </c>
      <c r="BU133">
        <v>0</v>
      </c>
      <c r="BV133">
        <v>1</v>
      </c>
      <c r="BW133">
        <v>0</v>
      </c>
      <c r="BX133" s="17">
        <v>0</v>
      </c>
      <c r="BY133">
        <v>0</v>
      </c>
      <c r="BZ133">
        <v>0</v>
      </c>
      <c r="CA133">
        <v>0</v>
      </c>
      <c r="CB133">
        <v>0</v>
      </c>
      <c r="CC133" s="17">
        <v>1</v>
      </c>
      <c r="CD133">
        <v>1</v>
      </c>
      <c r="CE133">
        <v>1</v>
      </c>
      <c r="CF133">
        <v>1</v>
      </c>
      <c r="CG133">
        <v>1</v>
      </c>
      <c r="CH133">
        <v>0</v>
      </c>
      <c r="CI133">
        <v>0</v>
      </c>
      <c r="CJ133">
        <v>1</v>
      </c>
      <c r="CK133">
        <v>0</v>
      </c>
      <c r="CL133">
        <v>0</v>
      </c>
      <c r="CM133">
        <v>1</v>
      </c>
      <c r="CN133" s="17">
        <v>0</v>
      </c>
      <c r="CO133">
        <v>1.7999999999999999E-2</v>
      </c>
      <c r="CP133">
        <v>23</v>
      </c>
      <c r="CQ133">
        <v>1</v>
      </c>
      <c r="CR133">
        <v>0</v>
      </c>
      <c r="CS133">
        <v>24</v>
      </c>
      <c r="CY133" s="33" t="s">
        <v>85</v>
      </c>
    </row>
    <row r="134" spans="1:103"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35.417000000000002</v>
      </c>
      <c r="BM134">
        <v>0</v>
      </c>
      <c r="BN134">
        <v>0</v>
      </c>
      <c r="BO134">
        <v>0</v>
      </c>
      <c r="BP134">
        <v>0</v>
      </c>
      <c r="BQ134">
        <v>0</v>
      </c>
      <c r="BR134">
        <v>0</v>
      </c>
      <c r="BS134">
        <v>0</v>
      </c>
      <c r="BT134" s="17">
        <v>1</v>
      </c>
      <c r="BU134">
        <v>0</v>
      </c>
      <c r="BV134">
        <v>1</v>
      </c>
      <c r="BW134">
        <v>0</v>
      </c>
      <c r="BX134" s="17">
        <v>0</v>
      </c>
      <c r="BY134">
        <v>0</v>
      </c>
      <c r="BZ134">
        <v>0</v>
      </c>
      <c r="CA134">
        <v>0</v>
      </c>
      <c r="CB134">
        <v>0</v>
      </c>
      <c r="CC134" s="17">
        <v>1</v>
      </c>
      <c r="CD134">
        <v>1</v>
      </c>
      <c r="CE134">
        <v>1</v>
      </c>
      <c r="CF134">
        <v>1</v>
      </c>
      <c r="CG134">
        <v>1</v>
      </c>
      <c r="CH134">
        <v>0</v>
      </c>
      <c r="CI134">
        <v>0</v>
      </c>
      <c r="CJ134">
        <v>1</v>
      </c>
      <c r="CK134">
        <v>0</v>
      </c>
      <c r="CL134">
        <v>0</v>
      </c>
      <c r="CM134">
        <v>1</v>
      </c>
      <c r="CN134" s="17">
        <v>0</v>
      </c>
      <c r="CO134">
        <v>1.7999999999999999E-2</v>
      </c>
      <c r="CP134">
        <v>23</v>
      </c>
      <c r="CQ134">
        <v>1</v>
      </c>
      <c r="CR134">
        <v>0</v>
      </c>
      <c r="CS134">
        <v>24</v>
      </c>
      <c r="CY134" s="33" t="s">
        <v>85</v>
      </c>
    </row>
    <row r="135" spans="1:103"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34.741</v>
      </c>
      <c r="BM135" s="50">
        <v>0</v>
      </c>
      <c r="BN135" s="50">
        <v>0</v>
      </c>
      <c r="BO135" s="50">
        <v>0</v>
      </c>
      <c r="BP135" s="50">
        <v>0</v>
      </c>
      <c r="BQ135" s="50">
        <v>0</v>
      </c>
      <c r="BR135" s="50">
        <v>0</v>
      </c>
      <c r="BS135" s="50">
        <v>0</v>
      </c>
      <c r="BT135" s="64">
        <v>1</v>
      </c>
      <c r="BU135" s="50">
        <v>0</v>
      </c>
      <c r="BV135" s="50">
        <v>1</v>
      </c>
      <c r="BW135" s="50">
        <v>0</v>
      </c>
      <c r="BX135" s="64">
        <v>0</v>
      </c>
      <c r="BY135" s="50">
        <v>0</v>
      </c>
      <c r="BZ135" s="50">
        <v>0</v>
      </c>
      <c r="CA135" s="50">
        <v>0</v>
      </c>
      <c r="CB135" s="50">
        <v>0</v>
      </c>
      <c r="CC135" s="64">
        <v>1</v>
      </c>
      <c r="CD135" s="50">
        <v>1</v>
      </c>
      <c r="CE135" s="50">
        <v>1</v>
      </c>
      <c r="CF135" s="50">
        <v>1</v>
      </c>
      <c r="CG135" s="50">
        <v>1</v>
      </c>
      <c r="CH135" s="50">
        <v>0</v>
      </c>
      <c r="CI135" s="50">
        <v>0</v>
      </c>
      <c r="CJ135" s="50">
        <v>1</v>
      </c>
      <c r="CK135" s="50">
        <v>0</v>
      </c>
      <c r="CL135" s="50">
        <v>0</v>
      </c>
      <c r="CM135" s="50">
        <v>1</v>
      </c>
      <c r="CN135" s="64">
        <v>0</v>
      </c>
      <c r="CO135">
        <v>1.7999999999999999E-2</v>
      </c>
      <c r="CP135">
        <v>23</v>
      </c>
      <c r="CQ135">
        <v>1</v>
      </c>
      <c r="CR135">
        <v>0</v>
      </c>
      <c r="CS135">
        <v>24</v>
      </c>
      <c r="CT135" s="66"/>
      <c r="CY135" s="33" t="s">
        <v>85</v>
      </c>
    </row>
    <row r="136" spans="1:103"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43</v>
      </c>
      <c r="BM136">
        <v>1</v>
      </c>
      <c r="BN136">
        <v>0</v>
      </c>
      <c r="BO136">
        <v>0</v>
      </c>
      <c r="BP136">
        <v>0</v>
      </c>
      <c r="BQ136">
        <v>0</v>
      </c>
      <c r="BR136">
        <v>0</v>
      </c>
      <c r="BS136">
        <v>0</v>
      </c>
      <c r="BT136" s="17">
        <v>0</v>
      </c>
      <c r="BU136">
        <v>0</v>
      </c>
      <c r="BV136">
        <v>0</v>
      </c>
      <c r="BW136">
        <v>1</v>
      </c>
      <c r="BX136" s="17">
        <v>0</v>
      </c>
      <c r="BY136">
        <v>0</v>
      </c>
      <c r="BZ136">
        <v>0</v>
      </c>
      <c r="CA136">
        <v>0</v>
      </c>
      <c r="CB136">
        <v>0</v>
      </c>
      <c r="CC136" s="17">
        <v>0</v>
      </c>
      <c r="CD136">
        <v>0</v>
      </c>
      <c r="CE136">
        <v>0</v>
      </c>
      <c r="CF136">
        <v>0</v>
      </c>
      <c r="CG136">
        <v>1</v>
      </c>
      <c r="CH136">
        <v>0</v>
      </c>
      <c r="CI136">
        <v>0</v>
      </c>
      <c r="CJ136">
        <v>1</v>
      </c>
      <c r="CK136">
        <v>0</v>
      </c>
      <c r="CL136">
        <v>1</v>
      </c>
      <c r="CM136">
        <v>1</v>
      </c>
      <c r="CN136" s="17">
        <v>0</v>
      </c>
      <c r="CO136">
        <v>0.21149999999999999</v>
      </c>
      <c r="CP136">
        <v>3</v>
      </c>
      <c r="CQ136">
        <v>1</v>
      </c>
      <c r="CR136">
        <v>0</v>
      </c>
      <c r="CS136">
        <v>23</v>
      </c>
      <c r="CY136" s="33" t="s">
        <v>85</v>
      </c>
    </row>
    <row r="137" spans="1:103"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43</v>
      </c>
      <c r="BM137">
        <v>1</v>
      </c>
      <c r="BN137">
        <v>0</v>
      </c>
      <c r="BO137">
        <v>0</v>
      </c>
      <c r="BP137">
        <v>0</v>
      </c>
      <c r="BQ137">
        <v>0</v>
      </c>
      <c r="BR137">
        <v>0</v>
      </c>
      <c r="BS137">
        <v>0</v>
      </c>
      <c r="BT137" s="17">
        <v>0</v>
      </c>
      <c r="BU137">
        <v>0</v>
      </c>
      <c r="BV137">
        <v>0</v>
      </c>
      <c r="BW137">
        <v>1</v>
      </c>
      <c r="BX137" s="17">
        <v>0</v>
      </c>
      <c r="BY137">
        <v>0</v>
      </c>
      <c r="BZ137">
        <v>0</v>
      </c>
      <c r="CA137">
        <v>0</v>
      </c>
      <c r="CB137">
        <v>0</v>
      </c>
      <c r="CC137" s="17">
        <v>0</v>
      </c>
      <c r="CD137">
        <v>0</v>
      </c>
      <c r="CE137">
        <v>0</v>
      </c>
      <c r="CF137">
        <v>0</v>
      </c>
      <c r="CG137">
        <v>1</v>
      </c>
      <c r="CH137">
        <v>0</v>
      </c>
      <c r="CI137">
        <v>0</v>
      </c>
      <c r="CJ137">
        <v>1</v>
      </c>
      <c r="CK137">
        <v>0</v>
      </c>
      <c r="CL137">
        <v>1</v>
      </c>
      <c r="CM137">
        <v>1</v>
      </c>
      <c r="CN137" s="17">
        <v>0</v>
      </c>
      <c r="CO137">
        <v>0.21149999999999999</v>
      </c>
      <c r="CP137">
        <v>3</v>
      </c>
      <c r="CQ137">
        <v>1</v>
      </c>
      <c r="CR137">
        <v>0</v>
      </c>
      <c r="CS137">
        <v>23</v>
      </c>
      <c r="CY137" s="33" t="s">
        <v>85</v>
      </c>
    </row>
    <row r="138" spans="1:103"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43</v>
      </c>
      <c r="BM138">
        <v>1</v>
      </c>
      <c r="BN138">
        <v>0</v>
      </c>
      <c r="BO138">
        <v>0</v>
      </c>
      <c r="BP138">
        <v>0</v>
      </c>
      <c r="BQ138">
        <v>0</v>
      </c>
      <c r="BR138">
        <v>0</v>
      </c>
      <c r="BS138">
        <v>0</v>
      </c>
      <c r="BT138" s="17">
        <v>0</v>
      </c>
      <c r="BU138">
        <v>0</v>
      </c>
      <c r="BV138">
        <v>0</v>
      </c>
      <c r="BW138">
        <v>1</v>
      </c>
      <c r="BX138" s="17">
        <v>0</v>
      </c>
      <c r="BY138">
        <v>0</v>
      </c>
      <c r="BZ138">
        <v>0</v>
      </c>
      <c r="CA138">
        <v>0</v>
      </c>
      <c r="CB138">
        <v>0</v>
      </c>
      <c r="CC138" s="17">
        <v>0</v>
      </c>
      <c r="CD138">
        <v>0</v>
      </c>
      <c r="CE138">
        <v>0</v>
      </c>
      <c r="CF138">
        <v>0</v>
      </c>
      <c r="CG138">
        <v>1</v>
      </c>
      <c r="CH138">
        <v>0</v>
      </c>
      <c r="CI138">
        <v>0</v>
      </c>
      <c r="CJ138">
        <v>1</v>
      </c>
      <c r="CK138">
        <v>0</v>
      </c>
      <c r="CL138">
        <v>1</v>
      </c>
      <c r="CM138">
        <v>1</v>
      </c>
      <c r="CN138" s="17">
        <v>0</v>
      </c>
      <c r="CO138">
        <v>0.21149999999999999</v>
      </c>
      <c r="CP138">
        <v>3</v>
      </c>
      <c r="CQ138">
        <v>1</v>
      </c>
      <c r="CR138">
        <v>0</v>
      </c>
      <c r="CS138">
        <v>23</v>
      </c>
      <c r="CY138" s="33" t="s">
        <v>85</v>
      </c>
    </row>
    <row r="139" spans="1:103"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43</v>
      </c>
      <c r="BM139">
        <v>1</v>
      </c>
      <c r="BN139">
        <v>0</v>
      </c>
      <c r="BO139">
        <v>0</v>
      </c>
      <c r="BP139">
        <v>0</v>
      </c>
      <c r="BQ139">
        <v>0</v>
      </c>
      <c r="BR139">
        <v>0</v>
      </c>
      <c r="BS139">
        <v>0</v>
      </c>
      <c r="BT139" s="17">
        <v>0</v>
      </c>
      <c r="BU139">
        <v>0</v>
      </c>
      <c r="BV139">
        <v>0</v>
      </c>
      <c r="BW139">
        <v>1</v>
      </c>
      <c r="BX139" s="17">
        <v>0</v>
      </c>
      <c r="BY139">
        <v>0</v>
      </c>
      <c r="BZ139">
        <v>0</v>
      </c>
      <c r="CA139">
        <v>0</v>
      </c>
      <c r="CB139">
        <v>0</v>
      </c>
      <c r="CC139" s="17">
        <v>0</v>
      </c>
      <c r="CD139">
        <v>0</v>
      </c>
      <c r="CE139">
        <v>0</v>
      </c>
      <c r="CF139">
        <v>0</v>
      </c>
      <c r="CG139">
        <v>1</v>
      </c>
      <c r="CH139">
        <v>0</v>
      </c>
      <c r="CI139">
        <v>0</v>
      </c>
      <c r="CJ139">
        <v>1</v>
      </c>
      <c r="CK139">
        <v>0</v>
      </c>
      <c r="CL139">
        <v>1</v>
      </c>
      <c r="CM139">
        <v>1</v>
      </c>
      <c r="CN139" s="17">
        <v>0</v>
      </c>
      <c r="CO139">
        <v>0.21149999999999999</v>
      </c>
      <c r="CP139">
        <v>3</v>
      </c>
      <c r="CQ139">
        <v>1</v>
      </c>
      <c r="CR139">
        <v>0</v>
      </c>
      <c r="CS139">
        <v>23</v>
      </c>
      <c r="CY139" s="33" t="s">
        <v>85</v>
      </c>
    </row>
    <row r="140" spans="1:103"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43</v>
      </c>
      <c r="BM140">
        <v>1</v>
      </c>
      <c r="BN140">
        <v>0</v>
      </c>
      <c r="BO140">
        <v>0</v>
      </c>
      <c r="BP140">
        <v>0</v>
      </c>
      <c r="BQ140">
        <v>0</v>
      </c>
      <c r="BR140">
        <v>0</v>
      </c>
      <c r="BS140">
        <v>0</v>
      </c>
      <c r="BT140" s="17">
        <v>0</v>
      </c>
      <c r="BU140">
        <v>0</v>
      </c>
      <c r="BV140">
        <v>0</v>
      </c>
      <c r="BW140">
        <v>1</v>
      </c>
      <c r="BX140" s="17">
        <v>0</v>
      </c>
      <c r="BY140">
        <v>0</v>
      </c>
      <c r="BZ140">
        <v>0</v>
      </c>
      <c r="CA140">
        <v>0</v>
      </c>
      <c r="CB140">
        <v>0</v>
      </c>
      <c r="CC140" s="17">
        <v>0</v>
      </c>
      <c r="CD140">
        <v>0</v>
      </c>
      <c r="CE140">
        <v>0</v>
      </c>
      <c r="CF140">
        <v>0</v>
      </c>
      <c r="CG140">
        <v>1</v>
      </c>
      <c r="CH140">
        <v>0</v>
      </c>
      <c r="CI140">
        <v>0</v>
      </c>
      <c r="CJ140">
        <v>1</v>
      </c>
      <c r="CK140">
        <v>0</v>
      </c>
      <c r="CL140">
        <v>1</v>
      </c>
      <c r="CM140">
        <v>1</v>
      </c>
      <c r="CN140" s="17">
        <v>0</v>
      </c>
      <c r="CO140">
        <v>0.21149999999999999</v>
      </c>
      <c r="CP140">
        <v>3</v>
      </c>
      <c r="CQ140">
        <v>1</v>
      </c>
      <c r="CR140">
        <v>0</v>
      </c>
      <c r="CS140">
        <v>23</v>
      </c>
      <c r="CY140" s="33" t="s">
        <v>85</v>
      </c>
    </row>
    <row r="141" spans="1:103"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43</v>
      </c>
      <c r="BM141">
        <v>1</v>
      </c>
      <c r="BN141">
        <v>0</v>
      </c>
      <c r="BO141">
        <v>0</v>
      </c>
      <c r="BP141">
        <v>0</v>
      </c>
      <c r="BQ141">
        <v>0</v>
      </c>
      <c r="BR141">
        <v>0</v>
      </c>
      <c r="BS141">
        <v>0</v>
      </c>
      <c r="BT141" s="17">
        <v>0</v>
      </c>
      <c r="BU141">
        <v>0</v>
      </c>
      <c r="BV141">
        <v>0</v>
      </c>
      <c r="BW141">
        <v>1</v>
      </c>
      <c r="BX141" s="17">
        <v>0</v>
      </c>
      <c r="BY141">
        <v>0</v>
      </c>
      <c r="BZ141">
        <v>0</v>
      </c>
      <c r="CA141">
        <v>0</v>
      </c>
      <c r="CB141">
        <v>0</v>
      </c>
      <c r="CC141" s="17">
        <v>0</v>
      </c>
      <c r="CD141">
        <v>0</v>
      </c>
      <c r="CE141">
        <v>0</v>
      </c>
      <c r="CF141">
        <v>0</v>
      </c>
      <c r="CG141">
        <v>1</v>
      </c>
      <c r="CH141">
        <v>0</v>
      </c>
      <c r="CI141">
        <v>0</v>
      </c>
      <c r="CJ141">
        <v>1</v>
      </c>
      <c r="CK141">
        <v>0</v>
      </c>
      <c r="CL141">
        <v>1</v>
      </c>
      <c r="CM141">
        <v>1</v>
      </c>
      <c r="CN141" s="17">
        <v>0</v>
      </c>
      <c r="CO141">
        <v>0.21149999999999999</v>
      </c>
      <c r="CP141">
        <v>3</v>
      </c>
      <c r="CQ141">
        <v>1</v>
      </c>
      <c r="CR141">
        <v>0</v>
      </c>
      <c r="CS141">
        <v>23</v>
      </c>
      <c r="CY141" s="33" t="s">
        <v>85</v>
      </c>
    </row>
    <row r="142" spans="1:103"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43</v>
      </c>
      <c r="BM142" s="50">
        <v>1</v>
      </c>
      <c r="BN142" s="50">
        <v>0</v>
      </c>
      <c r="BO142" s="50">
        <v>0</v>
      </c>
      <c r="BP142" s="50">
        <v>0</v>
      </c>
      <c r="BQ142" s="50">
        <v>0</v>
      </c>
      <c r="BR142" s="50">
        <v>0</v>
      </c>
      <c r="BS142" s="50">
        <v>0</v>
      </c>
      <c r="BT142" s="64">
        <v>0</v>
      </c>
      <c r="BU142" s="50">
        <v>0</v>
      </c>
      <c r="BV142" s="50">
        <v>0</v>
      </c>
      <c r="BW142" s="50">
        <v>1</v>
      </c>
      <c r="BX142" s="64">
        <v>0</v>
      </c>
      <c r="BY142" s="50">
        <v>0</v>
      </c>
      <c r="BZ142" s="50">
        <v>0</v>
      </c>
      <c r="CA142" s="50">
        <v>0</v>
      </c>
      <c r="CB142" s="50">
        <v>0</v>
      </c>
      <c r="CC142" s="64">
        <v>0</v>
      </c>
      <c r="CD142" s="50">
        <v>0</v>
      </c>
      <c r="CE142" s="50">
        <v>0</v>
      </c>
      <c r="CF142" s="50">
        <v>0</v>
      </c>
      <c r="CG142" s="50">
        <v>1</v>
      </c>
      <c r="CH142" s="50">
        <v>0</v>
      </c>
      <c r="CI142" s="50">
        <v>0</v>
      </c>
      <c r="CJ142" s="50">
        <v>1</v>
      </c>
      <c r="CK142" s="50">
        <v>0</v>
      </c>
      <c r="CL142" s="50">
        <v>1</v>
      </c>
      <c r="CM142" s="50">
        <v>1</v>
      </c>
      <c r="CN142" s="64">
        <v>0</v>
      </c>
      <c r="CO142">
        <v>0.21149999999999999</v>
      </c>
      <c r="CP142">
        <v>3</v>
      </c>
      <c r="CQ142">
        <v>1</v>
      </c>
      <c r="CR142">
        <v>0</v>
      </c>
      <c r="CS142">
        <v>23</v>
      </c>
      <c r="CT142" s="66"/>
      <c r="CY142" s="33" t="s">
        <v>85</v>
      </c>
    </row>
    <row r="143" spans="1:103"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BL143-W143-6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23130</v>
      </c>
      <c r="BL143" s="24">
        <v>44.5</v>
      </c>
      <c r="BM143">
        <v>1</v>
      </c>
      <c r="BN143">
        <v>0</v>
      </c>
      <c r="BO143">
        <v>0</v>
      </c>
      <c r="BP143">
        <v>0</v>
      </c>
      <c r="BQ143">
        <v>0</v>
      </c>
      <c r="BR143">
        <v>0</v>
      </c>
      <c r="BS143">
        <v>0</v>
      </c>
      <c r="BT143" s="17">
        <v>0</v>
      </c>
      <c r="BU143">
        <v>0</v>
      </c>
      <c r="BV143">
        <v>0</v>
      </c>
      <c r="BW143">
        <v>0</v>
      </c>
      <c r="BX143" s="17">
        <v>1</v>
      </c>
      <c r="BY143">
        <v>0</v>
      </c>
      <c r="BZ143">
        <v>0</v>
      </c>
      <c r="CA143">
        <v>0</v>
      </c>
      <c r="CB143">
        <v>0</v>
      </c>
      <c r="CC143" s="17">
        <v>0</v>
      </c>
      <c r="CD143">
        <v>0</v>
      </c>
      <c r="CE143">
        <v>0</v>
      </c>
      <c r="CF143">
        <v>1</v>
      </c>
      <c r="CG143">
        <v>1</v>
      </c>
      <c r="CH143">
        <v>0</v>
      </c>
      <c r="CI143">
        <v>0</v>
      </c>
      <c r="CJ143">
        <v>0</v>
      </c>
      <c r="CK143">
        <v>0</v>
      </c>
      <c r="CL143">
        <v>0</v>
      </c>
      <c r="CM143">
        <v>0</v>
      </c>
      <c r="CN143" s="17">
        <v>0</v>
      </c>
      <c r="CO143">
        <v>0.21149999999999999</v>
      </c>
      <c r="CP143">
        <v>5</v>
      </c>
      <c r="CQ143">
        <v>0</v>
      </c>
      <c r="CR143">
        <v>1</v>
      </c>
      <c r="CS143">
        <v>23</v>
      </c>
      <c r="CY143" s="33" t="s">
        <v>85</v>
      </c>
    </row>
    <row r="144" spans="1:103"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23130</v>
      </c>
      <c r="BL144" s="24">
        <v>44.5</v>
      </c>
      <c r="BM144">
        <v>1</v>
      </c>
      <c r="BN144">
        <v>0</v>
      </c>
      <c r="BO144">
        <v>0</v>
      </c>
      <c r="BP144">
        <v>0</v>
      </c>
      <c r="BQ144">
        <v>0</v>
      </c>
      <c r="BR144">
        <v>0</v>
      </c>
      <c r="BS144">
        <v>0</v>
      </c>
      <c r="BT144" s="17">
        <v>0</v>
      </c>
      <c r="BU144">
        <v>0</v>
      </c>
      <c r="BV144">
        <v>0</v>
      </c>
      <c r="BW144">
        <v>0</v>
      </c>
      <c r="BX144" s="17">
        <v>1</v>
      </c>
      <c r="BY144">
        <v>0</v>
      </c>
      <c r="BZ144">
        <v>0</v>
      </c>
      <c r="CA144">
        <v>0</v>
      </c>
      <c r="CB144">
        <v>0</v>
      </c>
      <c r="CC144" s="17">
        <v>0</v>
      </c>
      <c r="CD144">
        <v>0</v>
      </c>
      <c r="CE144">
        <v>0</v>
      </c>
      <c r="CF144">
        <v>1</v>
      </c>
      <c r="CG144">
        <v>1</v>
      </c>
      <c r="CH144">
        <v>0</v>
      </c>
      <c r="CI144">
        <v>0</v>
      </c>
      <c r="CJ144">
        <v>0</v>
      </c>
      <c r="CK144">
        <v>0</v>
      </c>
      <c r="CL144">
        <v>0</v>
      </c>
      <c r="CM144">
        <v>0</v>
      </c>
      <c r="CN144" s="17">
        <v>0</v>
      </c>
      <c r="CO144">
        <v>0.21149999999999999</v>
      </c>
      <c r="CP144">
        <v>5</v>
      </c>
      <c r="CQ144">
        <v>0</v>
      </c>
      <c r="CR144">
        <v>1</v>
      </c>
      <c r="CS144">
        <v>23</v>
      </c>
      <c r="CY144" s="33" t="s">
        <v>85</v>
      </c>
    </row>
    <row r="145" spans="1:103"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23130</v>
      </c>
      <c r="BL145" s="24">
        <v>44.5</v>
      </c>
      <c r="BM145">
        <v>1</v>
      </c>
      <c r="BN145">
        <v>0</v>
      </c>
      <c r="BO145">
        <v>0</v>
      </c>
      <c r="BP145">
        <v>0</v>
      </c>
      <c r="BQ145">
        <v>0</v>
      </c>
      <c r="BR145">
        <v>0</v>
      </c>
      <c r="BS145">
        <v>0</v>
      </c>
      <c r="BT145" s="17">
        <v>0</v>
      </c>
      <c r="BU145">
        <v>0</v>
      </c>
      <c r="BV145">
        <v>0</v>
      </c>
      <c r="BW145">
        <v>0</v>
      </c>
      <c r="BX145" s="17">
        <v>1</v>
      </c>
      <c r="BY145">
        <v>0</v>
      </c>
      <c r="BZ145">
        <v>0</v>
      </c>
      <c r="CA145">
        <v>0</v>
      </c>
      <c r="CB145">
        <v>0</v>
      </c>
      <c r="CC145" s="17">
        <v>0</v>
      </c>
      <c r="CD145">
        <v>0</v>
      </c>
      <c r="CE145">
        <v>0</v>
      </c>
      <c r="CF145">
        <v>1</v>
      </c>
      <c r="CG145">
        <v>1</v>
      </c>
      <c r="CH145">
        <v>0</v>
      </c>
      <c r="CI145">
        <v>0</v>
      </c>
      <c r="CJ145">
        <v>0</v>
      </c>
      <c r="CK145">
        <v>0</v>
      </c>
      <c r="CL145">
        <v>0</v>
      </c>
      <c r="CM145">
        <v>0</v>
      </c>
      <c r="CN145" s="17">
        <v>0</v>
      </c>
      <c r="CO145">
        <v>0.21149999999999999</v>
      </c>
      <c r="CP145">
        <v>5</v>
      </c>
      <c r="CQ145">
        <v>0</v>
      </c>
      <c r="CR145">
        <v>1</v>
      </c>
      <c r="CS145">
        <v>23</v>
      </c>
      <c r="CY145" s="33" t="s">
        <v>85</v>
      </c>
    </row>
    <row r="146" spans="1:103"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23130</v>
      </c>
      <c r="BL146" s="24">
        <v>44.5</v>
      </c>
      <c r="BM146">
        <v>1</v>
      </c>
      <c r="BN146">
        <v>0</v>
      </c>
      <c r="BO146">
        <v>0</v>
      </c>
      <c r="BP146">
        <v>0</v>
      </c>
      <c r="BQ146">
        <v>0</v>
      </c>
      <c r="BR146">
        <v>0</v>
      </c>
      <c r="BS146">
        <v>0</v>
      </c>
      <c r="BT146" s="17">
        <v>0</v>
      </c>
      <c r="BU146">
        <v>0</v>
      </c>
      <c r="BV146">
        <v>0</v>
      </c>
      <c r="BW146">
        <v>0</v>
      </c>
      <c r="BX146" s="17">
        <v>1</v>
      </c>
      <c r="BY146">
        <v>0</v>
      </c>
      <c r="BZ146">
        <v>0</v>
      </c>
      <c r="CA146">
        <v>0</v>
      </c>
      <c r="CB146">
        <v>0</v>
      </c>
      <c r="CC146" s="17">
        <v>0</v>
      </c>
      <c r="CD146">
        <v>0</v>
      </c>
      <c r="CE146">
        <v>0</v>
      </c>
      <c r="CF146">
        <v>1</v>
      </c>
      <c r="CG146">
        <v>1</v>
      </c>
      <c r="CH146">
        <v>0</v>
      </c>
      <c r="CI146">
        <v>0</v>
      </c>
      <c r="CJ146">
        <v>0</v>
      </c>
      <c r="CK146">
        <v>0</v>
      </c>
      <c r="CL146">
        <v>0</v>
      </c>
      <c r="CM146">
        <v>0</v>
      </c>
      <c r="CN146" s="17">
        <v>0</v>
      </c>
      <c r="CO146">
        <v>0.21149999999999999</v>
      </c>
      <c r="CP146">
        <v>5</v>
      </c>
      <c r="CQ146">
        <v>0</v>
      </c>
      <c r="CR146">
        <v>1</v>
      </c>
      <c r="CS146">
        <v>23</v>
      </c>
      <c r="CY146" s="33" t="s">
        <v>85</v>
      </c>
    </row>
    <row r="147" spans="1:103"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23130</v>
      </c>
      <c r="BL147" s="24">
        <v>44.5</v>
      </c>
      <c r="BM147">
        <v>1</v>
      </c>
      <c r="BN147">
        <v>0</v>
      </c>
      <c r="BO147">
        <v>0</v>
      </c>
      <c r="BP147">
        <v>0</v>
      </c>
      <c r="BQ147">
        <v>0</v>
      </c>
      <c r="BR147">
        <v>0</v>
      </c>
      <c r="BS147">
        <v>0</v>
      </c>
      <c r="BT147" s="17">
        <v>0</v>
      </c>
      <c r="BU147">
        <v>0</v>
      </c>
      <c r="BV147">
        <v>0</v>
      </c>
      <c r="BW147">
        <v>0</v>
      </c>
      <c r="BX147" s="17">
        <v>1</v>
      </c>
      <c r="BY147">
        <v>0</v>
      </c>
      <c r="BZ147">
        <v>0</v>
      </c>
      <c r="CA147">
        <v>0</v>
      </c>
      <c r="CB147">
        <v>0</v>
      </c>
      <c r="CC147" s="17">
        <v>0</v>
      </c>
      <c r="CD147">
        <v>0</v>
      </c>
      <c r="CE147">
        <v>0</v>
      </c>
      <c r="CF147">
        <v>1</v>
      </c>
      <c r="CG147">
        <v>1</v>
      </c>
      <c r="CH147">
        <v>0</v>
      </c>
      <c r="CI147">
        <v>0</v>
      </c>
      <c r="CJ147">
        <v>0</v>
      </c>
      <c r="CK147">
        <v>0</v>
      </c>
      <c r="CL147">
        <v>0</v>
      </c>
      <c r="CM147">
        <v>0</v>
      </c>
      <c r="CN147" s="17">
        <v>0</v>
      </c>
      <c r="CO147">
        <v>0.21149999999999999</v>
      </c>
      <c r="CP147">
        <v>5</v>
      </c>
      <c r="CQ147">
        <v>0</v>
      </c>
      <c r="CR147">
        <v>1</v>
      </c>
      <c r="CS147">
        <v>23</v>
      </c>
      <c r="CY147" s="33" t="s">
        <v>85</v>
      </c>
    </row>
    <row r="148" spans="1:103"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23130</v>
      </c>
      <c r="BL148" s="24">
        <v>44.5</v>
      </c>
      <c r="BM148">
        <v>1</v>
      </c>
      <c r="BN148">
        <v>0</v>
      </c>
      <c r="BO148">
        <v>0</v>
      </c>
      <c r="BP148">
        <v>0</v>
      </c>
      <c r="BQ148">
        <v>0</v>
      </c>
      <c r="BR148">
        <v>0</v>
      </c>
      <c r="BS148">
        <v>0</v>
      </c>
      <c r="BT148" s="17">
        <v>0</v>
      </c>
      <c r="BU148">
        <v>0</v>
      </c>
      <c r="BV148">
        <v>0</v>
      </c>
      <c r="BW148">
        <v>0</v>
      </c>
      <c r="BX148" s="17">
        <v>1</v>
      </c>
      <c r="BY148">
        <v>0</v>
      </c>
      <c r="BZ148">
        <v>0</v>
      </c>
      <c r="CA148">
        <v>0</v>
      </c>
      <c r="CB148">
        <v>0</v>
      </c>
      <c r="CC148" s="17">
        <v>0</v>
      </c>
      <c r="CD148">
        <v>0</v>
      </c>
      <c r="CE148">
        <v>0</v>
      </c>
      <c r="CF148">
        <v>1</v>
      </c>
      <c r="CG148">
        <v>1</v>
      </c>
      <c r="CH148">
        <v>0</v>
      </c>
      <c r="CI148">
        <v>0</v>
      </c>
      <c r="CJ148">
        <v>0</v>
      </c>
      <c r="CK148">
        <v>0</v>
      </c>
      <c r="CL148">
        <v>0</v>
      </c>
      <c r="CM148">
        <v>0</v>
      </c>
      <c r="CN148" s="17">
        <v>0</v>
      </c>
      <c r="CO148">
        <v>0.21149999999999999</v>
      </c>
      <c r="CP148">
        <v>5</v>
      </c>
      <c r="CQ148">
        <v>0</v>
      </c>
      <c r="CR148">
        <v>1</v>
      </c>
      <c r="CS148">
        <v>23</v>
      </c>
      <c r="CY148" s="33" t="s">
        <v>85</v>
      </c>
    </row>
    <row r="149" spans="1:103"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23130</v>
      </c>
      <c r="BL149" s="24">
        <v>44.5</v>
      </c>
      <c r="BM149">
        <v>1</v>
      </c>
      <c r="BN149">
        <v>0</v>
      </c>
      <c r="BO149">
        <v>0</v>
      </c>
      <c r="BP149">
        <v>0</v>
      </c>
      <c r="BQ149">
        <v>0</v>
      </c>
      <c r="BR149">
        <v>0</v>
      </c>
      <c r="BS149">
        <v>0</v>
      </c>
      <c r="BT149" s="17">
        <v>0</v>
      </c>
      <c r="BU149">
        <v>0</v>
      </c>
      <c r="BV149">
        <v>0</v>
      </c>
      <c r="BW149">
        <v>0</v>
      </c>
      <c r="BX149" s="17">
        <v>1</v>
      </c>
      <c r="BY149">
        <v>0</v>
      </c>
      <c r="BZ149">
        <v>0</v>
      </c>
      <c r="CA149">
        <v>0</v>
      </c>
      <c r="CB149">
        <v>0</v>
      </c>
      <c r="CC149" s="17">
        <v>0</v>
      </c>
      <c r="CD149">
        <v>0</v>
      </c>
      <c r="CE149">
        <v>0</v>
      </c>
      <c r="CF149">
        <v>1</v>
      </c>
      <c r="CG149">
        <v>1</v>
      </c>
      <c r="CH149">
        <v>0</v>
      </c>
      <c r="CI149">
        <v>0</v>
      </c>
      <c r="CJ149">
        <v>0</v>
      </c>
      <c r="CK149">
        <v>0</v>
      </c>
      <c r="CL149">
        <v>0</v>
      </c>
      <c r="CM149">
        <v>0</v>
      </c>
      <c r="CN149" s="17">
        <v>0</v>
      </c>
      <c r="CO149">
        <v>0.21149999999999999</v>
      </c>
      <c r="CP149">
        <v>5</v>
      </c>
      <c r="CQ149">
        <v>0</v>
      </c>
      <c r="CR149">
        <v>1</v>
      </c>
      <c r="CS149">
        <v>23</v>
      </c>
      <c r="CY149" s="33" t="s">
        <v>85</v>
      </c>
    </row>
    <row r="150" spans="1:103"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23130</v>
      </c>
      <c r="BL150" s="24">
        <v>44.5</v>
      </c>
      <c r="BM150">
        <v>1</v>
      </c>
      <c r="BN150">
        <v>0</v>
      </c>
      <c r="BO150">
        <v>0</v>
      </c>
      <c r="BP150">
        <v>0</v>
      </c>
      <c r="BQ150">
        <v>0</v>
      </c>
      <c r="BR150">
        <v>0</v>
      </c>
      <c r="BS150">
        <v>0</v>
      </c>
      <c r="BT150" s="17">
        <v>0</v>
      </c>
      <c r="BU150">
        <v>0</v>
      </c>
      <c r="BV150">
        <v>0</v>
      </c>
      <c r="BW150">
        <v>0</v>
      </c>
      <c r="BX150" s="17">
        <v>1</v>
      </c>
      <c r="BY150">
        <v>0</v>
      </c>
      <c r="BZ150">
        <v>0</v>
      </c>
      <c r="CA150">
        <v>0</v>
      </c>
      <c r="CB150">
        <v>0</v>
      </c>
      <c r="CC150" s="17">
        <v>0</v>
      </c>
      <c r="CD150">
        <v>0</v>
      </c>
      <c r="CE150">
        <v>0</v>
      </c>
      <c r="CF150">
        <v>1</v>
      </c>
      <c r="CG150">
        <v>1</v>
      </c>
      <c r="CH150">
        <v>0</v>
      </c>
      <c r="CI150">
        <v>0</v>
      </c>
      <c r="CJ150">
        <v>0</v>
      </c>
      <c r="CK150">
        <v>0</v>
      </c>
      <c r="CL150">
        <v>0</v>
      </c>
      <c r="CM150">
        <v>0</v>
      </c>
      <c r="CN150" s="17">
        <v>0</v>
      </c>
      <c r="CO150">
        <v>0.21149999999999999</v>
      </c>
      <c r="CP150">
        <v>5</v>
      </c>
      <c r="CQ150">
        <v>0</v>
      </c>
      <c r="CR150">
        <v>1</v>
      </c>
      <c r="CS150">
        <v>23</v>
      </c>
      <c r="CY150" s="33" t="s">
        <v>85</v>
      </c>
    </row>
    <row r="151" spans="1:103"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23130</v>
      </c>
      <c r="BL151" s="24">
        <v>44.5</v>
      </c>
      <c r="BM151">
        <v>1</v>
      </c>
      <c r="BN151">
        <v>0</v>
      </c>
      <c r="BO151">
        <v>0</v>
      </c>
      <c r="BP151">
        <v>0</v>
      </c>
      <c r="BQ151">
        <v>0</v>
      </c>
      <c r="BR151">
        <v>0</v>
      </c>
      <c r="BS151">
        <v>0</v>
      </c>
      <c r="BT151" s="17">
        <v>0</v>
      </c>
      <c r="BU151">
        <v>0</v>
      </c>
      <c r="BV151">
        <v>0</v>
      </c>
      <c r="BW151">
        <v>0</v>
      </c>
      <c r="BX151" s="17">
        <v>1</v>
      </c>
      <c r="BY151">
        <v>0</v>
      </c>
      <c r="BZ151">
        <v>0</v>
      </c>
      <c r="CA151">
        <v>0</v>
      </c>
      <c r="CB151">
        <v>0</v>
      </c>
      <c r="CC151" s="17">
        <v>0</v>
      </c>
      <c r="CD151">
        <v>0</v>
      </c>
      <c r="CE151">
        <v>0</v>
      </c>
      <c r="CF151">
        <v>1</v>
      </c>
      <c r="CG151">
        <v>1</v>
      </c>
      <c r="CH151">
        <v>0</v>
      </c>
      <c r="CI151">
        <v>0</v>
      </c>
      <c r="CJ151">
        <v>0</v>
      </c>
      <c r="CK151">
        <v>0</v>
      </c>
      <c r="CL151">
        <v>0</v>
      </c>
      <c r="CM151">
        <v>0</v>
      </c>
      <c r="CN151" s="17">
        <v>0</v>
      </c>
      <c r="CO151">
        <v>0.21149999999999999</v>
      </c>
      <c r="CP151">
        <v>5</v>
      </c>
      <c r="CQ151">
        <v>0</v>
      </c>
      <c r="CR151">
        <v>1</v>
      </c>
      <c r="CS151">
        <v>23</v>
      </c>
      <c r="CY151" s="33" t="s">
        <v>85</v>
      </c>
    </row>
    <row r="152" spans="1:103"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23130</v>
      </c>
      <c r="BL152" s="24">
        <v>44.5</v>
      </c>
      <c r="BM152">
        <v>1</v>
      </c>
      <c r="BN152">
        <v>0</v>
      </c>
      <c r="BO152">
        <v>0</v>
      </c>
      <c r="BP152">
        <v>0</v>
      </c>
      <c r="BQ152">
        <v>0</v>
      </c>
      <c r="BR152">
        <v>0</v>
      </c>
      <c r="BS152">
        <v>0</v>
      </c>
      <c r="BT152" s="17">
        <v>0</v>
      </c>
      <c r="BU152">
        <v>0</v>
      </c>
      <c r="BV152">
        <v>0</v>
      </c>
      <c r="BW152">
        <v>0</v>
      </c>
      <c r="BX152" s="17">
        <v>1</v>
      </c>
      <c r="BY152">
        <v>0</v>
      </c>
      <c r="BZ152">
        <v>0</v>
      </c>
      <c r="CA152">
        <v>0</v>
      </c>
      <c r="CB152">
        <v>0</v>
      </c>
      <c r="CC152" s="17">
        <v>0</v>
      </c>
      <c r="CD152">
        <v>0</v>
      </c>
      <c r="CE152">
        <v>0</v>
      </c>
      <c r="CF152">
        <v>1</v>
      </c>
      <c r="CG152">
        <v>1</v>
      </c>
      <c r="CH152">
        <v>0</v>
      </c>
      <c r="CI152">
        <v>0</v>
      </c>
      <c r="CJ152">
        <v>0</v>
      </c>
      <c r="CK152">
        <v>0</v>
      </c>
      <c r="CL152">
        <v>0</v>
      </c>
      <c r="CM152">
        <v>0</v>
      </c>
      <c r="CN152" s="17">
        <v>0</v>
      </c>
      <c r="CO152">
        <v>0.21149999999999999</v>
      </c>
      <c r="CP152">
        <v>5</v>
      </c>
      <c r="CQ152">
        <v>0</v>
      </c>
      <c r="CR152">
        <v>1</v>
      </c>
      <c r="CS152">
        <v>23</v>
      </c>
      <c r="CY152" s="33" t="s">
        <v>85</v>
      </c>
    </row>
    <row r="153" spans="1:103"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23130</v>
      </c>
      <c r="BL153" s="24">
        <v>44.5</v>
      </c>
      <c r="BM153">
        <v>1</v>
      </c>
      <c r="BN153">
        <v>0</v>
      </c>
      <c r="BO153">
        <v>0</v>
      </c>
      <c r="BP153">
        <v>0</v>
      </c>
      <c r="BQ153">
        <v>0</v>
      </c>
      <c r="BR153">
        <v>0</v>
      </c>
      <c r="BS153">
        <v>0</v>
      </c>
      <c r="BT153" s="17">
        <v>0</v>
      </c>
      <c r="BU153">
        <v>0</v>
      </c>
      <c r="BV153">
        <v>0</v>
      </c>
      <c r="BW153">
        <v>0</v>
      </c>
      <c r="BX153" s="17">
        <v>1</v>
      </c>
      <c r="BY153">
        <v>0</v>
      </c>
      <c r="BZ153">
        <v>0</v>
      </c>
      <c r="CA153">
        <v>0</v>
      </c>
      <c r="CB153">
        <v>0</v>
      </c>
      <c r="CC153" s="17">
        <v>0</v>
      </c>
      <c r="CD153">
        <v>0</v>
      </c>
      <c r="CE153">
        <v>0</v>
      </c>
      <c r="CF153">
        <v>1</v>
      </c>
      <c r="CG153">
        <v>1</v>
      </c>
      <c r="CH153">
        <v>0</v>
      </c>
      <c r="CI153">
        <v>0</v>
      </c>
      <c r="CJ153">
        <v>0</v>
      </c>
      <c r="CK153">
        <v>0</v>
      </c>
      <c r="CL153">
        <v>0</v>
      </c>
      <c r="CM153">
        <v>0</v>
      </c>
      <c r="CN153" s="17">
        <v>0</v>
      </c>
      <c r="CO153">
        <v>0.21149999999999999</v>
      </c>
      <c r="CP153">
        <v>5</v>
      </c>
      <c r="CQ153">
        <v>0</v>
      </c>
      <c r="CR153">
        <v>1</v>
      </c>
      <c r="CS153">
        <v>23</v>
      </c>
      <c r="CY153" s="33" t="s">
        <v>85</v>
      </c>
    </row>
    <row r="154" spans="1:103"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23130</v>
      </c>
      <c r="BL154" s="51">
        <v>44.5</v>
      </c>
      <c r="BM154" s="50">
        <v>1</v>
      </c>
      <c r="BN154" s="50">
        <v>0</v>
      </c>
      <c r="BO154" s="50">
        <v>0</v>
      </c>
      <c r="BP154" s="50">
        <v>0</v>
      </c>
      <c r="BQ154" s="50">
        <v>0</v>
      </c>
      <c r="BR154" s="50">
        <v>0</v>
      </c>
      <c r="BS154" s="50">
        <v>0</v>
      </c>
      <c r="BT154" s="64">
        <v>0</v>
      </c>
      <c r="BU154" s="50">
        <v>0</v>
      </c>
      <c r="BV154" s="50">
        <v>0</v>
      </c>
      <c r="BW154" s="50">
        <v>0</v>
      </c>
      <c r="BX154" s="64">
        <v>1</v>
      </c>
      <c r="BY154" s="50">
        <v>0</v>
      </c>
      <c r="BZ154" s="50">
        <v>0</v>
      </c>
      <c r="CA154" s="50">
        <v>0</v>
      </c>
      <c r="CB154" s="50">
        <v>0</v>
      </c>
      <c r="CC154" s="64">
        <v>0</v>
      </c>
      <c r="CD154" s="50">
        <v>0</v>
      </c>
      <c r="CE154" s="50">
        <v>0</v>
      </c>
      <c r="CF154" s="50">
        <v>1</v>
      </c>
      <c r="CG154" s="50">
        <v>1</v>
      </c>
      <c r="CH154" s="50">
        <v>0</v>
      </c>
      <c r="CI154" s="50">
        <v>0</v>
      </c>
      <c r="CJ154" s="50">
        <v>0</v>
      </c>
      <c r="CK154" s="50">
        <v>0</v>
      </c>
      <c r="CL154" s="50">
        <v>0</v>
      </c>
      <c r="CM154" s="50">
        <v>0</v>
      </c>
      <c r="CN154" s="64">
        <v>0</v>
      </c>
      <c r="CO154">
        <v>0.21149999999999999</v>
      </c>
      <c r="CP154">
        <v>5</v>
      </c>
      <c r="CQ154">
        <v>0</v>
      </c>
      <c r="CR154">
        <v>1</v>
      </c>
      <c r="CS154">
        <v>23</v>
      </c>
      <c r="CT154" s="66"/>
      <c r="CY154" s="33" t="s">
        <v>85</v>
      </c>
    </row>
    <row r="155" spans="1:103" x14ac:dyDescent="0.25">
      <c r="A155">
        <v>154</v>
      </c>
      <c r="B155">
        <v>15</v>
      </c>
      <c r="C155" s="24" t="s">
        <v>166</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35.944000000000003</v>
      </c>
      <c r="BM155">
        <v>1</v>
      </c>
      <c r="BN155">
        <v>0</v>
      </c>
      <c r="BO155">
        <v>0</v>
      </c>
      <c r="BP155">
        <v>0</v>
      </c>
      <c r="BQ155">
        <v>0</v>
      </c>
      <c r="BR155">
        <v>0</v>
      </c>
      <c r="BS155">
        <v>0</v>
      </c>
      <c r="BT155" s="17">
        <v>0</v>
      </c>
      <c r="BU155">
        <v>0</v>
      </c>
      <c r="BV155">
        <v>0</v>
      </c>
      <c r="BW155">
        <v>1</v>
      </c>
      <c r="BX155" s="17">
        <v>0</v>
      </c>
      <c r="BY155">
        <v>0</v>
      </c>
      <c r="BZ155">
        <v>0</v>
      </c>
      <c r="CA155">
        <v>0</v>
      </c>
      <c r="CB155">
        <v>0</v>
      </c>
      <c r="CC155" s="17">
        <v>0</v>
      </c>
      <c r="CD155">
        <v>0</v>
      </c>
      <c r="CE155">
        <v>0</v>
      </c>
      <c r="CF155">
        <v>1</v>
      </c>
      <c r="CG155">
        <v>1</v>
      </c>
      <c r="CH155">
        <v>0</v>
      </c>
      <c r="CI155">
        <v>0</v>
      </c>
      <c r="CJ155">
        <v>1</v>
      </c>
      <c r="CK155">
        <v>0</v>
      </c>
      <c r="CL155">
        <v>0</v>
      </c>
      <c r="CM155">
        <v>1</v>
      </c>
      <c r="CN155" s="17">
        <v>1</v>
      </c>
      <c r="CO155">
        <v>0</v>
      </c>
      <c r="CP155">
        <v>106</v>
      </c>
      <c r="CQ155">
        <v>0</v>
      </c>
      <c r="CR155">
        <v>1</v>
      </c>
      <c r="CS155">
        <v>21</v>
      </c>
      <c r="CY155" s="33" t="s">
        <v>85</v>
      </c>
    </row>
    <row r="156" spans="1:103" x14ac:dyDescent="0.25">
      <c r="A156">
        <v>155</v>
      </c>
      <c r="B156">
        <v>15</v>
      </c>
      <c r="C156" s="24" t="s">
        <v>166</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35.944000000000003</v>
      </c>
      <c r="BM156">
        <v>1</v>
      </c>
      <c r="BN156">
        <v>0</v>
      </c>
      <c r="BO156">
        <v>0</v>
      </c>
      <c r="BP156">
        <v>0</v>
      </c>
      <c r="BQ156">
        <v>0</v>
      </c>
      <c r="BR156">
        <v>0</v>
      </c>
      <c r="BS156">
        <v>0</v>
      </c>
      <c r="BT156" s="17">
        <v>0</v>
      </c>
      <c r="BU156">
        <v>0</v>
      </c>
      <c r="BV156">
        <v>0</v>
      </c>
      <c r="BW156">
        <v>1</v>
      </c>
      <c r="BX156" s="17">
        <v>0</v>
      </c>
      <c r="BY156">
        <v>0</v>
      </c>
      <c r="BZ156">
        <v>0</v>
      </c>
      <c r="CA156">
        <v>0</v>
      </c>
      <c r="CB156">
        <v>0</v>
      </c>
      <c r="CC156" s="17">
        <v>0</v>
      </c>
      <c r="CD156">
        <v>0</v>
      </c>
      <c r="CE156">
        <v>0</v>
      </c>
      <c r="CF156">
        <v>1</v>
      </c>
      <c r="CG156">
        <v>1</v>
      </c>
      <c r="CH156">
        <v>0</v>
      </c>
      <c r="CI156">
        <v>0</v>
      </c>
      <c r="CJ156">
        <v>1</v>
      </c>
      <c r="CK156">
        <v>0</v>
      </c>
      <c r="CL156">
        <v>0</v>
      </c>
      <c r="CM156">
        <v>1</v>
      </c>
      <c r="CN156" s="17">
        <v>1</v>
      </c>
      <c r="CO156">
        <v>0</v>
      </c>
      <c r="CP156">
        <v>106</v>
      </c>
      <c r="CQ156">
        <v>0</v>
      </c>
      <c r="CR156">
        <v>1</v>
      </c>
      <c r="CS156">
        <v>21</v>
      </c>
      <c r="CY156" s="33" t="s">
        <v>85</v>
      </c>
    </row>
    <row r="157" spans="1:103" x14ac:dyDescent="0.25">
      <c r="A157">
        <v>156</v>
      </c>
      <c r="B157">
        <v>15</v>
      </c>
      <c r="C157" s="24" t="s">
        <v>166</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35.944000000000003</v>
      </c>
      <c r="BM157">
        <v>1</v>
      </c>
      <c r="BN157">
        <v>0</v>
      </c>
      <c r="BO157">
        <v>0</v>
      </c>
      <c r="BP157">
        <v>0</v>
      </c>
      <c r="BQ157">
        <v>0</v>
      </c>
      <c r="BR157">
        <v>0</v>
      </c>
      <c r="BS157">
        <v>0</v>
      </c>
      <c r="BT157" s="17">
        <v>0</v>
      </c>
      <c r="BU157">
        <v>0</v>
      </c>
      <c r="BV157">
        <v>0</v>
      </c>
      <c r="BW157">
        <v>1</v>
      </c>
      <c r="BX157" s="17">
        <v>0</v>
      </c>
      <c r="BY157">
        <v>0</v>
      </c>
      <c r="BZ157">
        <v>0</v>
      </c>
      <c r="CA157">
        <v>0</v>
      </c>
      <c r="CB157">
        <v>0</v>
      </c>
      <c r="CC157" s="17">
        <v>0</v>
      </c>
      <c r="CD157">
        <v>0</v>
      </c>
      <c r="CE157">
        <v>0</v>
      </c>
      <c r="CF157">
        <v>1</v>
      </c>
      <c r="CG157">
        <v>1</v>
      </c>
      <c r="CH157">
        <v>0</v>
      </c>
      <c r="CI157">
        <v>0</v>
      </c>
      <c r="CJ157">
        <v>1</v>
      </c>
      <c r="CK157">
        <v>0</v>
      </c>
      <c r="CL157">
        <v>0</v>
      </c>
      <c r="CM157">
        <v>1</v>
      </c>
      <c r="CN157" s="17">
        <v>1</v>
      </c>
      <c r="CO157">
        <v>0</v>
      </c>
      <c r="CP157">
        <v>106</v>
      </c>
      <c r="CQ157">
        <v>0</v>
      </c>
      <c r="CR157">
        <v>1</v>
      </c>
      <c r="CS157">
        <v>21</v>
      </c>
      <c r="CY157" s="33" t="s">
        <v>85</v>
      </c>
    </row>
    <row r="158" spans="1:103" x14ac:dyDescent="0.25">
      <c r="A158">
        <v>157</v>
      </c>
      <c r="B158">
        <v>15</v>
      </c>
      <c r="C158" s="24" t="s">
        <v>166</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35.944000000000003</v>
      </c>
      <c r="BM158">
        <v>1</v>
      </c>
      <c r="BN158">
        <v>0</v>
      </c>
      <c r="BO158">
        <v>0</v>
      </c>
      <c r="BP158">
        <v>0</v>
      </c>
      <c r="BQ158">
        <v>0</v>
      </c>
      <c r="BR158">
        <v>0</v>
      </c>
      <c r="BS158">
        <v>0</v>
      </c>
      <c r="BT158" s="17">
        <v>0</v>
      </c>
      <c r="BU158">
        <v>0</v>
      </c>
      <c r="BV158">
        <v>0</v>
      </c>
      <c r="BW158">
        <v>1</v>
      </c>
      <c r="BX158" s="17">
        <v>0</v>
      </c>
      <c r="BY158">
        <v>0</v>
      </c>
      <c r="BZ158">
        <v>0</v>
      </c>
      <c r="CA158">
        <v>0</v>
      </c>
      <c r="CB158">
        <v>0</v>
      </c>
      <c r="CC158" s="17">
        <v>0</v>
      </c>
      <c r="CD158">
        <v>1</v>
      </c>
      <c r="CE158">
        <v>0</v>
      </c>
      <c r="CF158">
        <v>1</v>
      </c>
      <c r="CG158">
        <v>1</v>
      </c>
      <c r="CH158">
        <v>0</v>
      </c>
      <c r="CI158">
        <v>0</v>
      </c>
      <c r="CJ158">
        <v>1</v>
      </c>
      <c r="CK158">
        <v>0</v>
      </c>
      <c r="CL158">
        <v>0</v>
      </c>
      <c r="CM158">
        <v>1</v>
      </c>
      <c r="CN158" s="17">
        <v>1</v>
      </c>
      <c r="CO158">
        <v>0</v>
      </c>
      <c r="CP158">
        <v>106</v>
      </c>
      <c r="CQ158">
        <v>0</v>
      </c>
      <c r="CR158">
        <v>1</v>
      </c>
      <c r="CS158">
        <v>21</v>
      </c>
      <c r="CY158" s="33" t="s">
        <v>85</v>
      </c>
    </row>
    <row r="159" spans="1:103" x14ac:dyDescent="0.25">
      <c r="A159">
        <v>158</v>
      </c>
      <c r="B159">
        <v>15</v>
      </c>
      <c r="C159" s="24" t="s">
        <v>166</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35.944000000000003</v>
      </c>
      <c r="BM159">
        <v>1</v>
      </c>
      <c r="BN159">
        <v>0</v>
      </c>
      <c r="BO159">
        <v>0</v>
      </c>
      <c r="BP159">
        <v>0</v>
      </c>
      <c r="BQ159">
        <v>0</v>
      </c>
      <c r="BR159">
        <v>0</v>
      </c>
      <c r="BS159">
        <v>0</v>
      </c>
      <c r="BT159" s="17">
        <v>0</v>
      </c>
      <c r="BU159">
        <v>0</v>
      </c>
      <c r="BV159">
        <v>0</v>
      </c>
      <c r="BW159">
        <v>1</v>
      </c>
      <c r="BX159" s="17">
        <v>0</v>
      </c>
      <c r="BY159">
        <v>0</v>
      </c>
      <c r="BZ159">
        <v>0</v>
      </c>
      <c r="CA159">
        <v>0</v>
      </c>
      <c r="CB159">
        <v>0</v>
      </c>
      <c r="CC159" s="17">
        <v>0</v>
      </c>
      <c r="CD159">
        <v>0</v>
      </c>
      <c r="CE159">
        <v>0</v>
      </c>
      <c r="CF159">
        <v>1</v>
      </c>
      <c r="CG159">
        <v>1</v>
      </c>
      <c r="CH159">
        <v>0</v>
      </c>
      <c r="CI159">
        <v>0</v>
      </c>
      <c r="CJ159">
        <v>1</v>
      </c>
      <c r="CK159">
        <v>0</v>
      </c>
      <c r="CL159">
        <v>0</v>
      </c>
      <c r="CM159">
        <v>1</v>
      </c>
      <c r="CN159" s="17">
        <v>1</v>
      </c>
      <c r="CO159">
        <v>0</v>
      </c>
      <c r="CP159">
        <v>106</v>
      </c>
      <c r="CQ159">
        <v>0</v>
      </c>
      <c r="CR159">
        <v>1</v>
      </c>
      <c r="CS159">
        <v>21</v>
      </c>
      <c r="CY159" s="33" t="s">
        <v>85</v>
      </c>
    </row>
    <row r="160" spans="1:103" x14ac:dyDescent="0.25">
      <c r="A160">
        <v>159</v>
      </c>
      <c r="B160">
        <v>15</v>
      </c>
      <c r="C160" s="24" t="s">
        <v>166</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35.944000000000003</v>
      </c>
      <c r="BM160">
        <v>0</v>
      </c>
      <c r="BN160">
        <v>0</v>
      </c>
      <c r="BO160">
        <v>0</v>
      </c>
      <c r="BP160">
        <v>0</v>
      </c>
      <c r="BQ160">
        <v>0</v>
      </c>
      <c r="BR160">
        <v>1</v>
      </c>
      <c r="BS160">
        <v>0</v>
      </c>
      <c r="BT160" s="17">
        <v>0</v>
      </c>
      <c r="BU160">
        <v>0</v>
      </c>
      <c r="BV160">
        <v>0</v>
      </c>
      <c r="BW160">
        <v>1</v>
      </c>
      <c r="BX160" s="17">
        <v>0</v>
      </c>
      <c r="BY160">
        <v>0</v>
      </c>
      <c r="BZ160">
        <v>0</v>
      </c>
      <c r="CA160">
        <v>0</v>
      </c>
      <c r="CB160">
        <v>0</v>
      </c>
      <c r="CC160" s="17">
        <v>0</v>
      </c>
      <c r="CD160">
        <v>0</v>
      </c>
      <c r="CE160">
        <v>0</v>
      </c>
      <c r="CF160">
        <v>1</v>
      </c>
      <c r="CG160">
        <v>1</v>
      </c>
      <c r="CH160">
        <v>0</v>
      </c>
      <c r="CI160">
        <v>0</v>
      </c>
      <c r="CJ160">
        <v>1</v>
      </c>
      <c r="CK160">
        <v>0</v>
      </c>
      <c r="CL160">
        <v>0</v>
      </c>
      <c r="CM160">
        <v>1</v>
      </c>
      <c r="CN160" s="17">
        <v>1</v>
      </c>
      <c r="CO160">
        <v>0</v>
      </c>
      <c r="CP160">
        <v>106</v>
      </c>
      <c r="CQ160">
        <v>0</v>
      </c>
      <c r="CR160">
        <v>1</v>
      </c>
      <c r="CS160">
        <v>21</v>
      </c>
      <c r="CY160" s="33" t="s">
        <v>85</v>
      </c>
    </row>
    <row r="161" spans="1:103" x14ac:dyDescent="0.25">
      <c r="A161">
        <v>160</v>
      </c>
      <c r="B161">
        <v>15</v>
      </c>
      <c r="C161" s="24" t="s">
        <v>166</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33.494</v>
      </c>
      <c r="BM161">
        <v>0</v>
      </c>
      <c r="BN161">
        <v>0</v>
      </c>
      <c r="BO161">
        <v>0</v>
      </c>
      <c r="BP161">
        <v>0</v>
      </c>
      <c r="BQ161">
        <v>0</v>
      </c>
      <c r="BR161">
        <v>1</v>
      </c>
      <c r="BS161">
        <v>0</v>
      </c>
      <c r="BT161" s="17">
        <v>0</v>
      </c>
      <c r="BU161">
        <v>0</v>
      </c>
      <c r="BV161">
        <v>0</v>
      </c>
      <c r="BW161">
        <v>1</v>
      </c>
      <c r="BX161" s="17">
        <v>0</v>
      </c>
      <c r="BY161">
        <v>0</v>
      </c>
      <c r="BZ161">
        <v>0</v>
      </c>
      <c r="CA161">
        <v>0</v>
      </c>
      <c r="CB161">
        <v>0</v>
      </c>
      <c r="CC161" s="17">
        <v>0</v>
      </c>
      <c r="CD161">
        <v>0</v>
      </c>
      <c r="CE161">
        <v>0</v>
      </c>
      <c r="CF161">
        <v>1</v>
      </c>
      <c r="CG161">
        <v>1</v>
      </c>
      <c r="CH161">
        <v>0</v>
      </c>
      <c r="CI161">
        <v>0</v>
      </c>
      <c r="CJ161">
        <v>1</v>
      </c>
      <c r="CK161">
        <v>0</v>
      </c>
      <c r="CL161">
        <v>0</v>
      </c>
      <c r="CM161">
        <v>1</v>
      </c>
      <c r="CN161" s="17">
        <v>1</v>
      </c>
      <c r="CO161">
        <v>0</v>
      </c>
      <c r="CP161">
        <v>106</v>
      </c>
      <c r="CQ161">
        <v>0</v>
      </c>
      <c r="CR161">
        <v>1</v>
      </c>
      <c r="CS161">
        <v>21</v>
      </c>
      <c r="CY161" s="33" t="s">
        <v>85</v>
      </c>
    </row>
    <row r="162" spans="1:103" x14ac:dyDescent="0.25">
      <c r="A162">
        <v>161</v>
      </c>
      <c r="B162">
        <v>15</v>
      </c>
      <c r="C162" s="24" t="s">
        <v>166</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33.494</v>
      </c>
      <c r="BM162">
        <v>0</v>
      </c>
      <c r="BN162">
        <v>0</v>
      </c>
      <c r="BO162">
        <v>0</v>
      </c>
      <c r="BP162">
        <v>0</v>
      </c>
      <c r="BQ162">
        <v>0</v>
      </c>
      <c r="BR162">
        <v>1</v>
      </c>
      <c r="BS162">
        <v>0</v>
      </c>
      <c r="BT162" s="17">
        <v>0</v>
      </c>
      <c r="BU162">
        <v>0</v>
      </c>
      <c r="BV162">
        <v>0</v>
      </c>
      <c r="BW162">
        <v>1</v>
      </c>
      <c r="BX162" s="17">
        <v>0</v>
      </c>
      <c r="BY162">
        <v>0</v>
      </c>
      <c r="BZ162">
        <v>0</v>
      </c>
      <c r="CA162">
        <v>0</v>
      </c>
      <c r="CB162">
        <v>0</v>
      </c>
      <c r="CC162" s="17">
        <v>0</v>
      </c>
      <c r="CD162">
        <v>0</v>
      </c>
      <c r="CE162">
        <v>0</v>
      </c>
      <c r="CF162">
        <v>1</v>
      </c>
      <c r="CG162">
        <v>1</v>
      </c>
      <c r="CH162">
        <v>0</v>
      </c>
      <c r="CI162">
        <v>0</v>
      </c>
      <c r="CJ162">
        <v>1</v>
      </c>
      <c r="CK162">
        <v>0</v>
      </c>
      <c r="CL162">
        <v>0</v>
      </c>
      <c r="CM162">
        <v>1</v>
      </c>
      <c r="CN162" s="17">
        <v>1</v>
      </c>
      <c r="CO162">
        <v>0</v>
      </c>
      <c r="CP162">
        <v>106</v>
      </c>
      <c r="CQ162">
        <v>0</v>
      </c>
      <c r="CR162">
        <v>1</v>
      </c>
      <c r="CS162">
        <v>21</v>
      </c>
      <c r="CY162" s="33" t="s">
        <v>85</v>
      </c>
    </row>
    <row r="163" spans="1:103" x14ac:dyDescent="0.25">
      <c r="A163">
        <v>162</v>
      </c>
      <c r="B163">
        <v>15</v>
      </c>
      <c r="C163" s="24" t="s">
        <v>166</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33.494</v>
      </c>
      <c r="BM163">
        <v>0</v>
      </c>
      <c r="BN163">
        <v>0</v>
      </c>
      <c r="BO163">
        <v>0</v>
      </c>
      <c r="BP163">
        <v>0</v>
      </c>
      <c r="BQ163">
        <v>0</v>
      </c>
      <c r="BR163">
        <v>1</v>
      </c>
      <c r="BS163">
        <v>0</v>
      </c>
      <c r="BT163" s="17">
        <v>0</v>
      </c>
      <c r="BU163">
        <v>0</v>
      </c>
      <c r="BV163">
        <v>0</v>
      </c>
      <c r="BW163">
        <v>1</v>
      </c>
      <c r="BX163" s="17">
        <v>0</v>
      </c>
      <c r="BY163">
        <v>0</v>
      </c>
      <c r="BZ163">
        <v>0</v>
      </c>
      <c r="CA163">
        <v>0</v>
      </c>
      <c r="CB163">
        <v>0</v>
      </c>
      <c r="CC163" s="17">
        <v>0</v>
      </c>
      <c r="CD163">
        <v>0</v>
      </c>
      <c r="CE163">
        <v>0</v>
      </c>
      <c r="CF163">
        <v>1</v>
      </c>
      <c r="CG163">
        <v>1</v>
      </c>
      <c r="CH163">
        <v>0</v>
      </c>
      <c r="CI163">
        <v>0</v>
      </c>
      <c r="CJ163">
        <v>1</v>
      </c>
      <c r="CK163">
        <v>0</v>
      </c>
      <c r="CL163">
        <v>0</v>
      </c>
      <c r="CM163">
        <v>1</v>
      </c>
      <c r="CN163" s="17">
        <v>1</v>
      </c>
      <c r="CO163">
        <v>0</v>
      </c>
      <c r="CP163">
        <v>106</v>
      </c>
      <c r="CQ163">
        <v>0</v>
      </c>
      <c r="CR163">
        <v>1</v>
      </c>
      <c r="CS163">
        <v>21</v>
      </c>
      <c r="CY163" s="33" t="s">
        <v>85</v>
      </c>
    </row>
    <row r="164" spans="1:103" x14ac:dyDescent="0.25">
      <c r="A164">
        <v>163</v>
      </c>
      <c r="B164">
        <v>15</v>
      </c>
      <c r="C164" s="24" t="s">
        <v>166</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33.494</v>
      </c>
      <c r="BM164">
        <v>0</v>
      </c>
      <c r="BN164">
        <v>0</v>
      </c>
      <c r="BO164">
        <v>0</v>
      </c>
      <c r="BP164">
        <v>0</v>
      </c>
      <c r="BQ164">
        <v>0</v>
      </c>
      <c r="BR164">
        <v>1</v>
      </c>
      <c r="BS164">
        <v>0</v>
      </c>
      <c r="BT164" s="17">
        <v>0</v>
      </c>
      <c r="BU164">
        <v>0</v>
      </c>
      <c r="BV164">
        <v>0</v>
      </c>
      <c r="BW164">
        <v>1</v>
      </c>
      <c r="BX164" s="17">
        <v>0</v>
      </c>
      <c r="BY164">
        <v>0</v>
      </c>
      <c r="BZ164">
        <v>0</v>
      </c>
      <c r="CA164">
        <v>0</v>
      </c>
      <c r="CB164">
        <v>0</v>
      </c>
      <c r="CC164" s="17">
        <v>0</v>
      </c>
      <c r="CD164">
        <v>0</v>
      </c>
      <c r="CE164">
        <v>0</v>
      </c>
      <c r="CF164">
        <v>1</v>
      </c>
      <c r="CG164">
        <v>1</v>
      </c>
      <c r="CH164">
        <v>0</v>
      </c>
      <c r="CI164">
        <v>0</v>
      </c>
      <c r="CJ164">
        <v>1</v>
      </c>
      <c r="CK164">
        <v>0</v>
      </c>
      <c r="CL164">
        <v>0</v>
      </c>
      <c r="CM164">
        <v>1</v>
      </c>
      <c r="CN164" s="17">
        <v>1</v>
      </c>
      <c r="CO164">
        <v>0</v>
      </c>
      <c r="CP164">
        <v>106</v>
      </c>
      <c r="CQ164">
        <v>0</v>
      </c>
      <c r="CR164">
        <v>1</v>
      </c>
      <c r="CS164">
        <v>21</v>
      </c>
      <c r="CY164" s="33" t="s">
        <v>85</v>
      </c>
    </row>
    <row r="165" spans="1:103" x14ac:dyDescent="0.25">
      <c r="A165">
        <v>164</v>
      </c>
      <c r="B165">
        <v>15</v>
      </c>
      <c r="C165" s="24" t="s">
        <v>166</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33.494</v>
      </c>
      <c r="BM165">
        <v>0</v>
      </c>
      <c r="BN165">
        <v>0</v>
      </c>
      <c r="BO165">
        <v>0</v>
      </c>
      <c r="BP165">
        <v>0</v>
      </c>
      <c r="BQ165">
        <v>0</v>
      </c>
      <c r="BR165">
        <v>1</v>
      </c>
      <c r="BS165">
        <v>0</v>
      </c>
      <c r="BT165" s="17">
        <v>0</v>
      </c>
      <c r="BU165">
        <v>0</v>
      </c>
      <c r="BV165">
        <v>0</v>
      </c>
      <c r="BW165">
        <v>1</v>
      </c>
      <c r="BX165" s="17">
        <v>0</v>
      </c>
      <c r="BY165">
        <v>0</v>
      </c>
      <c r="BZ165">
        <v>0</v>
      </c>
      <c r="CA165">
        <v>0</v>
      </c>
      <c r="CB165">
        <v>0</v>
      </c>
      <c r="CC165" s="17">
        <v>0</v>
      </c>
      <c r="CD165">
        <v>0</v>
      </c>
      <c r="CE165">
        <v>0</v>
      </c>
      <c r="CF165">
        <v>1</v>
      </c>
      <c r="CG165">
        <v>1</v>
      </c>
      <c r="CH165">
        <v>0</v>
      </c>
      <c r="CI165">
        <v>0</v>
      </c>
      <c r="CJ165">
        <v>1</v>
      </c>
      <c r="CK165">
        <v>0</v>
      </c>
      <c r="CL165">
        <v>0</v>
      </c>
      <c r="CM165">
        <v>0</v>
      </c>
      <c r="CN165" s="17">
        <v>1</v>
      </c>
      <c r="CO165">
        <v>0</v>
      </c>
      <c r="CP165">
        <v>106</v>
      </c>
      <c r="CQ165">
        <v>0</v>
      </c>
      <c r="CR165">
        <v>1</v>
      </c>
      <c r="CS165">
        <v>21</v>
      </c>
      <c r="CY165" s="33" t="s">
        <v>85</v>
      </c>
    </row>
    <row r="166" spans="1:103" x14ac:dyDescent="0.25">
      <c r="A166">
        <v>165</v>
      </c>
      <c r="B166">
        <v>15</v>
      </c>
      <c r="C166" s="24" t="s">
        <v>166</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33.494</v>
      </c>
      <c r="BM166">
        <v>0</v>
      </c>
      <c r="BN166">
        <v>0</v>
      </c>
      <c r="BO166">
        <v>0</v>
      </c>
      <c r="BP166">
        <v>0</v>
      </c>
      <c r="BQ166">
        <v>0</v>
      </c>
      <c r="BR166">
        <v>1</v>
      </c>
      <c r="BS166">
        <v>0</v>
      </c>
      <c r="BT166" s="17">
        <v>0</v>
      </c>
      <c r="BU166">
        <v>0</v>
      </c>
      <c r="BV166">
        <v>0</v>
      </c>
      <c r="BW166">
        <v>1</v>
      </c>
      <c r="BX166" s="17">
        <v>0</v>
      </c>
      <c r="BY166">
        <v>0</v>
      </c>
      <c r="BZ166">
        <v>0</v>
      </c>
      <c r="CA166">
        <v>0</v>
      </c>
      <c r="CB166">
        <v>0</v>
      </c>
      <c r="CC166" s="17">
        <v>0</v>
      </c>
      <c r="CD166">
        <v>0</v>
      </c>
      <c r="CE166">
        <v>0</v>
      </c>
      <c r="CF166">
        <v>1</v>
      </c>
      <c r="CG166">
        <v>1</v>
      </c>
      <c r="CH166">
        <v>0</v>
      </c>
      <c r="CI166">
        <v>0</v>
      </c>
      <c r="CJ166">
        <v>1</v>
      </c>
      <c r="CK166">
        <v>0</v>
      </c>
      <c r="CL166">
        <v>0</v>
      </c>
      <c r="CM166">
        <v>0</v>
      </c>
      <c r="CN166" s="17">
        <v>1</v>
      </c>
      <c r="CO166">
        <v>0</v>
      </c>
      <c r="CP166">
        <v>106</v>
      </c>
      <c r="CQ166">
        <v>0</v>
      </c>
      <c r="CR166">
        <v>1</v>
      </c>
      <c r="CS166">
        <v>21</v>
      </c>
      <c r="CY166" s="33" t="s">
        <v>85</v>
      </c>
    </row>
    <row r="167" spans="1:103" x14ac:dyDescent="0.25">
      <c r="A167">
        <v>166</v>
      </c>
      <c r="B167">
        <v>15</v>
      </c>
      <c r="C167" s="24" t="s">
        <v>166</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33.494</v>
      </c>
      <c r="BM167">
        <v>0</v>
      </c>
      <c r="BN167">
        <v>0</v>
      </c>
      <c r="BO167">
        <v>0</v>
      </c>
      <c r="BP167">
        <v>0</v>
      </c>
      <c r="BQ167">
        <v>0</v>
      </c>
      <c r="BR167">
        <v>1</v>
      </c>
      <c r="BS167">
        <v>0</v>
      </c>
      <c r="BT167" s="17">
        <v>0</v>
      </c>
      <c r="BU167">
        <v>0</v>
      </c>
      <c r="BV167">
        <v>0</v>
      </c>
      <c r="BW167">
        <v>1</v>
      </c>
      <c r="BX167" s="17">
        <v>0</v>
      </c>
      <c r="BY167">
        <v>0</v>
      </c>
      <c r="BZ167">
        <v>0</v>
      </c>
      <c r="CA167">
        <v>0</v>
      </c>
      <c r="CB167">
        <v>0</v>
      </c>
      <c r="CC167" s="17">
        <v>0</v>
      </c>
      <c r="CD167">
        <v>0</v>
      </c>
      <c r="CE167">
        <v>0</v>
      </c>
      <c r="CF167">
        <v>1</v>
      </c>
      <c r="CG167">
        <v>1</v>
      </c>
      <c r="CH167">
        <v>0</v>
      </c>
      <c r="CI167">
        <v>0</v>
      </c>
      <c r="CJ167">
        <v>1</v>
      </c>
      <c r="CK167">
        <v>0</v>
      </c>
      <c r="CL167">
        <v>0</v>
      </c>
      <c r="CM167">
        <v>0</v>
      </c>
      <c r="CN167" s="17">
        <v>1</v>
      </c>
      <c r="CO167">
        <v>0</v>
      </c>
      <c r="CP167">
        <v>106</v>
      </c>
      <c r="CQ167">
        <v>0</v>
      </c>
      <c r="CR167">
        <v>1</v>
      </c>
      <c r="CS167">
        <v>21</v>
      </c>
      <c r="CY167" s="33" t="s">
        <v>85</v>
      </c>
    </row>
    <row r="168" spans="1:103" x14ac:dyDescent="0.25">
      <c r="A168">
        <v>167</v>
      </c>
      <c r="B168">
        <v>15</v>
      </c>
      <c r="C168" s="24" t="s">
        <v>166</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33.494</v>
      </c>
      <c r="BM168">
        <v>0</v>
      </c>
      <c r="BN168">
        <v>0</v>
      </c>
      <c r="BO168">
        <v>0</v>
      </c>
      <c r="BP168">
        <v>0</v>
      </c>
      <c r="BQ168">
        <v>0</v>
      </c>
      <c r="BR168">
        <v>1</v>
      </c>
      <c r="BS168">
        <v>0</v>
      </c>
      <c r="BT168" s="17">
        <v>0</v>
      </c>
      <c r="BU168">
        <v>0</v>
      </c>
      <c r="BV168">
        <v>0</v>
      </c>
      <c r="BW168">
        <v>1</v>
      </c>
      <c r="BX168" s="17">
        <v>0</v>
      </c>
      <c r="BY168">
        <v>0</v>
      </c>
      <c r="BZ168">
        <v>0</v>
      </c>
      <c r="CA168">
        <v>0</v>
      </c>
      <c r="CB168">
        <v>0</v>
      </c>
      <c r="CC168" s="17">
        <v>0</v>
      </c>
      <c r="CD168">
        <v>0</v>
      </c>
      <c r="CE168">
        <v>0</v>
      </c>
      <c r="CF168">
        <v>1</v>
      </c>
      <c r="CG168">
        <v>1</v>
      </c>
      <c r="CH168">
        <v>0</v>
      </c>
      <c r="CI168">
        <v>0</v>
      </c>
      <c r="CJ168">
        <v>1</v>
      </c>
      <c r="CK168">
        <v>0</v>
      </c>
      <c r="CL168">
        <v>0</v>
      </c>
      <c r="CM168">
        <v>0</v>
      </c>
      <c r="CN168" s="17">
        <v>1</v>
      </c>
      <c r="CO168">
        <v>0</v>
      </c>
      <c r="CP168">
        <v>106</v>
      </c>
      <c r="CQ168">
        <v>0</v>
      </c>
      <c r="CR168">
        <v>1</v>
      </c>
      <c r="CS168">
        <v>21</v>
      </c>
      <c r="CY168" s="33" t="s">
        <v>85</v>
      </c>
    </row>
    <row r="169" spans="1:103" x14ac:dyDescent="0.25">
      <c r="A169">
        <v>168</v>
      </c>
      <c r="B169">
        <v>15</v>
      </c>
      <c r="C169" s="24" t="s">
        <v>166</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33.494</v>
      </c>
      <c r="BM169">
        <v>0</v>
      </c>
      <c r="BN169">
        <v>0</v>
      </c>
      <c r="BO169">
        <v>0</v>
      </c>
      <c r="BP169">
        <v>0</v>
      </c>
      <c r="BQ169">
        <v>0</v>
      </c>
      <c r="BR169">
        <v>1</v>
      </c>
      <c r="BS169">
        <v>0</v>
      </c>
      <c r="BT169" s="17">
        <v>0</v>
      </c>
      <c r="BU169">
        <v>0</v>
      </c>
      <c r="BV169">
        <v>0</v>
      </c>
      <c r="BW169">
        <v>1</v>
      </c>
      <c r="BX169" s="17">
        <v>0</v>
      </c>
      <c r="BY169">
        <v>0</v>
      </c>
      <c r="BZ169">
        <v>0</v>
      </c>
      <c r="CA169">
        <v>0</v>
      </c>
      <c r="CB169">
        <v>0</v>
      </c>
      <c r="CC169" s="17">
        <v>0</v>
      </c>
      <c r="CD169">
        <v>0</v>
      </c>
      <c r="CE169">
        <v>0</v>
      </c>
      <c r="CF169">
        <v>1</v>
      </c>
      <c r="CG169">
        <v>1</v>
      </c>
      <c r="CH169">
        <v>0</v>
      </c>
      <c r="CI169">
        <v>0</v>
      </c>
      <c r="CJ169">
        <v>1</v>
      </c>
      <c r="CK169">
        <v>0</v>
      </c>
      <c r="CL169">
        <v>0</v>
      </c>
      <c r="CM169">
        <v>0</v>
      </c>
      <c r="CN169" s="17">
        <v>1</v>
      </c>
      <c r="CO169">
        <v>0</v>
      </c>
      <c r="CP169">
        <v>106</v>
      </c>
      <c r="CQ169">
        <v>0</v>
      </c>
      <c r="CR169">
        <v>1</v>
      </c>
      <c r="CS169">
        <v>21</v>
      </c>
      <c r="CY169" s="33" t="s">
        <v>85</v>
      </c>
    </row>
    <row r="170" spans="1:103" x14ac:dyDescent="0.25">
      <c r="A170">
        <v>169</v>
      </c>
      <c r="B170">
        <v>15</v>
      </c>
      <c r="C170" s="24" t="s">
        <v>166</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33.494</v>
      </c>
      <c r="BM170">
        <v>0</v>
      </c>
      <c r="BN170">
        <v>0</v>
      </c>
      <c r="BO170">
        <v>0</v>
      </c>
      <c r="BP170">
        <v>0</v>
      </c>
      <c r="BQ170">
        <v>0</v>
      </c>
      <c r="BR170">
        <v>1</v>
      </c>
      <c r="BS170">
        <v>0</v>
      </c>
      <c r="BT170" s="17">
        <v>0</v>
      </c>
      <c r="BU170">
        <v>0</v>
      </c>
      <c r="BV170">
        <v>0</v>
      </c>
      <c r="BW170">
        <v>1</v>
      </c>
      <c r="BX170" s="17">
        <v>0</v>
      </c>
      <c r="BY170">
        <v>0</v>
      </c>
      <c r="BZ170">
        <v>0</v>
      </c>
      <c r="CA170">
        <v>0</v>
      </c>
      <c r="CB170">
        <v>0</v>
      </c>
      <c r="CC170" s="17">
        <v>0</v>
      </c>
      <c r="CD170">
        <v>0</v>
      </c>
      <c r="CE170">
        <v>0</v>
      </c>
      <c r="CF170">
        <v>1</v>
      </c>
      <c r="CG170">
        <v>1</v>
      </c>
      <c r="CH170">
        <v>0</v>
      </c>
      <c r="CI170">
        <v>0</v>
      </c>
      <c r="CJ170">
        <v>1</v>
      </c>
      <c r="CK170">
        <v>0</v>
      </c>
      <c r="CL170">
        <v>0</v>
      </c>
      <c r="CM170">
        <v>0</v>
      </c>
      <c r="CN170" s="17">
        <v>1</v>
      </c>
      <c r="CO170">
        <v>0</v>
      </c>
      <c r="CP170">
        <v>106</v>
      </c>
      <c r="CQ170">
        <v>0</v>
      </c>
      <c r="CR170">
        <v>1</v>
      </c>
      <c r="CS170">
        <v>21</v>
      </c>
      <c r="CY170" s="33" t="s">
        <v>85</v>
      </c>
    </row>
    <row r="171" spans="1:103" x14ac:dyDescent="0.25">
      <c r="A171">
        <v>170</v>
      </c>
      <c r="B171">
        <v>15</v>
      </c>
      <c r="C171" s="24" t="s">
        <v>166</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33.494</v>
      </c>
      <c r="BM171">
        <v>0</v>
      </c>
      <c r="BN171">
        <v>0</v>
      </c>
      <c r="BO171">
        <v>0</v>
      </c>
      <c r="BP171">
        <v>0</v>
      </c>
      <c r="BQ171">
        <v>0</v>
      </c>
      <c r="BR171">
        <v>1</v>
      </c>
      <c r="BS171">
        <v>0</v>
      </c>
      <c r="BT171" s="17">
        <v>0</v>
      </c>
      <c r="BU171">
        <v>0</v>
      </c>
      <c r="BV171">
        <v>0</v>
      </c>
      <c r="BW171">
        <v>1</v>
      </c>
      <c r="BX171" s="17">
        <v>0</v>
      </c>
      <c r="BY171">
        <v>0</v>
      </c>
      <c r="BZ171">
        <v>0</v>
      </c>
      <c r="CA171">
        <v>0</v>
      </c>
      <c r="CB171">
        <v>0</v>
      </c>
      <c r="CC171" s="17">
        <v>0</v>
      </c>
      <c r="CD171">
        <v>0</v>
      </c>
      <c r="CE171">
        <v>0</v>
      </c>
      <c r="CF171">
        <v>1</v>
      </c>
      <c r="CG171">
        <v>1</v>
      </c>
      <c r="CH171">
        <v>0</v>
      </c>
      <c r="CI171">
        <v>0</v>
      </c>
      <c r="CJ171">
        <v>1</v>
      </c>
      <c r="CK171">
        <v>0</v>
      </c>
      <c r="CL171">
        <v>0</v>
      </c>
      <c r="CM171">
        <v>0</v>
      </c>
      <c r="CN171" s="17">
        <v>1</v>
      </c>
      <c r="CO171">
        <v>0</v>
      </c>
      <c r="CP171">
        <v>106</v>
      </c>
      <c r="CQ171">
        <v>0</v>
      </c>
      <c r="CR171">
        <v>1</v>
      </c>
      <c r="CS171">
        <v>21</v>
      </c>
      <c r="CY171" s="33" t="s">
        <v>85</v>
      </c>
    </row>
    <row r="172" spans="1:103" x14ac:dyDescent="0.25">
      <c r="A172">
        <v>171</v>
      </c>
      <c r="B172">
        <v>15</v>
      </c>
      <c r="C172" s="24" t="s">
        <v>166</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33.494</v>
      </c>
      <c r="BM172">
        <v>0</v>
      </c>
      <c r="BN172">
        <v>0</v>
      </c>
      <c r="BO172">
        <v>0</v>
      </c>
      <c r="BP172">
        <v>0</v>
      </c>
      <c r="BQ172">
        <v>0</v>
      </c>
      <c r="BR172">
        <v>1</v>
      </c>
      <c r="BS172">
        <v>0</v>
      </c>
      <c r="BT172" s="17">
        <v>0</v>
      </c>
      <c r="BU172">
        <v>0</v>
      </c>
      <c r="BV172">
        <v>0</v>
      </c>
      <c r="BW172">
        <v>1</v>
      </c>
      <c r="BX172" s="17">
        <v>0</v>
      </c>
      <c r="BY172">
        <v>0</v>
      </c>
      <c r="BZ172">
        <v>0</v>
      </c>
      <c r="CA172">
        <v>0</v>
      </c>
      <c r="CB172">
        <v>0</v>
      </c>
      <c r="CC172" s="17">
        <v>0</v>
      </c>
      <c r="CD172">
        <v>0</v>
      </c>
      <c r="CE172">
        <v>0</v>
      </c>
      <c r="CF172">
        <v>1</v>
      </c>
      <c r="CG172">
        <v>1</v>
      </c>
      <c r="CH172">
        <v>0</v>
      </c>
      <c r="CI172">
        <v>0</v>
      </c>
      <c r="CJ172">
        <v>1</v>
      </c>
      <c r="CK172">
        <v>0</v>
      </c>
      <c r="CL172">
        <v>0</v>
      </c>
      <c r="CM172">
        <v>0</v>
      </c>
      <c r="CN172" s="17">
        <v>1</v>
      </c>
      <c r="CO172">
        <v>0</v>
      </c>
      <c r="CP172">
        <v>106</v>
      </c>
      <c r="CQ172">
        <v>0</v>
      </c>
      <c r="CR172">
        <v>1</v>
      </c>
      <c r="CS172">
        <v>21</v>
      </c>
      <c r="CY172" s="33" t="s">
        <v>85</v>
      </c>
    </row>
    <row r="173" spans="1:103" x14ac:dyDescent="0.25">
      <c r="A173">
        <v>172</v>
      </c>
      <c r="B173">
        <v>15</v>
      </c>
      <c r="C173" s="24" t="s">
        <v>166</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33.494</v>
      </c>
      <c r="BM173">
        <v>0</v>
      </c>
      <c r="BN173">
        <v>0</v>
      </c>
      <c r="BO173">
        <v>0</v>
      </c>
      <c r="BP173">
        <v>0</v>
      </c>
      <c r="BQ173">
        <v>0</v>
      </c>
      <c r="BR173">
        <v>1</v>
      </c>
      <c r="BS173">
        <v>0</v>
      </c>
      <c r="BT173" s="17">
        <v>0</v>
      </c>
      <c r="BU173">
        <v>0</v>
      </c>
      <c r="BV173">
        <v>0</v>
      </c>
      <c r="BW173">
        <v>1</v>
      </c>
      <c r="BX173" s="17">
        <v>0</v>
      </c>
      <c r="BY173">
        <v>0</v>
      </c>
      <c r="BZ173">
        <v>0</v>
      </c>
      <c r="CA173">
        <v>0</v>
      </c>
      <c r="CB173">
        <v>0</v>
      </c>
      <c r="CC173" s="17">
        <v>0</v>
      </c>
      <c r="CD173">
        <v>0</v>
      </c>
      <c r="CE173">
        <v>0</v>
      </c>
      <c r="CF173">
        <v>1</v>
      </c>
      <c r="CG173">
        <v>1</v>
      </c>
      <c r="CH173">
        <v>0</v>
      </c>
      <c r="CI173">
        <v>0</v>
      </c>
      <c r="CJ173">
        <v>1</v>
      </c>
      <c r="CK173">
        <v>0</v>
      </c>
      <c r="CL173">
        <v>0</v>
      </c>
      <c r="CM173">
        <v>0</v>
      </c>
      <c r="CN173" s="17">
        <v>1</v>
      </c>
      <c r="CO173">
        <v>0</v>
      </c>
      <c r="CP173">
        <v>106</v>
      </c>
      <c r="CQ173">
        <v>0</v>
      </c>
      <c r="CR173">
        <v>1</v>
      </c>
      <c r="CS173">
        <v>21</v>
      </c>
      <c r="CY173" s="33" t="s">
        <v>85</v>
      </c>
    </row>
    <row r="174" spans="1:103" s="50" customFormat="1" x14ac:dyDescent="0.25">
      <c r="A174" s="50">
        <v>173</v>
      </c>
      <c r="B174" s="50">
        <v>15</v>
      </c>
      <c r="C174" s="51" t="s">
        <v>166</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33.494</v>
      </c>
      <c r="BM174" s="50">
        <v>0</v>
      </c>
      <c r="BN174" s="50">
        <v>0</v>
      </c>
      <c r="BO174" s="50">
        <v>0</v>
      </c>
      <c r="BP174" s="50">
        <v>0</v>
      </c>
      <c r="BQ174" s="50">
        <v>0</v>
      </c>
      <c r="BR174" s="50">
        <v>1</v>
      </c>
      <c r="BS174" s="50">
        <v>0</v>
      </c>
      <c r="BT174" s="64">
        <v>0</v>
      </c>
      <c r="BU174" s="50">
        <v>0</v>
      </c>
      <c r="BV174" s="50">
        <v>0</v>
      </c>
      <c r="BW174" s="50">
        <v>1</v>
      </c>
      <c r="BX174" s="64">
        <v>0</v>
      </c>
      <c r="BY174" s="50">
        <v>0</v>
      </c>
      <c r="BZ174" s="50">
        <v>0</v>
      </c>
      <c r="CA174" s="50">
        <v>0</v>
      </c>
      <c r="CB174" s="50">
        <v>0</v>
      </c>
      <c r="CC174" s="64">
        <v>0</v>
      </c>
      <c r="CD174" s="50">
        <v>0</v>
      </c>
      <c r="CE174" s="50">
        <v>0</v>
      </c>
      <c r="CF174" s="50">
        <v>1</v>
      </c>
      <c r="CG174" s="50">
        <v>1</v>
      </c>
      <c r="CH174" s="50">
        <v>0</v>
      </c>
      <c r="CI174" s="50">
        <v>0</v>
      </c>
      <c r="CJ174" s="50">
        <v>1</v>
      </c>
      <c r="CK174" s="50">
        <v>0</v>
      </c>
      <c r="CL174" s="50">
        <v>0</v>
      </c>
      <c r="CM174" s="50">
        <v>0</v>
      </c>
      <c r="CN174" s="64">
        <v>1</v>
      </c>
      <c r="CO174">
        <v>0</v>
      </c>
      <c r="CP174">
        <v>106</v>
      </c>
      <c r="CQ174">
        <v>0</v>
      </c>
      <c r="CR174">
        <v>1</v>
      </c>
      <c r="CS174">
        <v>21</v>
      </c>
      <c r="CT174" s="66"/>
      <c r="CY174" s="33" t="s">
        <v>85</v>
      </c>
    </row>
    <row r="175" spans="1:103" x14ac:dyDescent="0.25">
      <c r="A175">
        <v>174</v>
      </c>
      <c r="B175">
        <v>16</v>
      </c>
      <c r="C175" s="24" t="s">
        <v>192</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BL175-W175-6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40</v>
      </c>
      <c r="BM175">
        <v>1</v>
      </c>
      <c r="BN175">
        <v>0</v>
      </c>
      <c r="BO175">
        <v>0</v>
      </c>
      <c r="BP175">
        <v>0</v>
      </c>
      <c r="BQ175">
        <v>0</v>
      </c>
      <c r="BR175">
        <v>0</v>
      </c>
      <c r="BS175">
        <v>0</v>
      </c>
      <c r="BT175" s="17">
        <v>0</v>
      </c>
      <c r="BU175">
        <v>0</v>
      </c>
      <c r="BV175">
        <v>0</v>
      </c>
      <c r="BW175">
        <v>1</v>
      </c>
      <c r="BX175" s="17">
        <v>0</v>
      </c>
      <c r="BY175">
        <v>0</v>
      </c>
      <c r="BZ175">
        <v>0</v>
      </c>
      <c r="CA175">
        <v>0</v>
      </c>
      <c r="CB175">
        <v>0</v>
      </c>
      <c r="CC175" s="17">
        <v>0</v>
      </c>
      <c r="CD175">
        <v>0</v>
      </c>
      <c r="CE175">
        <v>0</v>
      </c>
      <c r="CF175">
        <v>1</v>
      </c>
      <c r="CG175">
        <v>1</v>
      </c>
      <c r="CH175">
        <v>0</v>
      </c>
      <c r="CI175">
        <v>0</v>
      </c>
      <c r="CJ175">
        <v>0</v>
      </c>
      <c r="CK175">
        <v>0</v>
      </c>
      <c r="CL175">
        <v>0</v>
      </c>
      <c r="CM175">
        <v>1</v>
      </c>
      <c r="CN175" s="17">
        <v>0</v>
      </c>
      <c r="CO175">
        <v>0</v>
      </c>
      <c r="CP175">
        <v>30</v>
      </c>
      <c r="CQ175">
        <v>0</v>
      </c>
      <c r="CR175">
        <v>1</v>
      </c>
      <c r="CS175">
        <v>17</v>
      </c>
      <c r="CY175" s="33" t="s">
        <v>85</v>
      </c>
    </row>
    <row r="176" spans="1:103" x14ac:dyDescent="0.25">
      <c r="A176">
        <v>175</v>
      </c>
      <c r="B176">
        <v>16</v>
      </c>
      <c r="C176" s="24" t="s">
        <v>192</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40</v>
      </c>
      <c r="BM176">
        <v>1</v>
      </c>
      <c r="BN176">
        <v>0</v>
      </c>
      <c r="BO176">
        <v>0</v>
      </c>
      <c r="BP176">
        <v>0</v>
      </c>
      <c r="BQ176">
        <v>0</v>
      </c>
      <c r="BR176">
        <v>0</v>
      </c>
      <c r="BS176">
        <v>0</v>
      </c>
      <c r="BT176" s="17">
        <v>0</v>
      </c>
      <c r="BU176">
        <v>0</v>
      </c>
      <c r="BV176">
        <v>0</v>
      </c>
      <c r="BW176">
        <v>1</v>
      </c>
      <c r="BX176" s="17">
        <v>0</v>
      </c>
      <c r="BY176">
        <v>0</v>
      </c>
      <c r="BZ176">
        <v>0</v>
      </c>
      <c r="CA176">
        <v>0</v>
      </c>
      <c r="CB176">
        <v>0</v>
      </c>
      <c r="CC176" s="17">
        <v>0</v>
      </c>
      <c r="CD176">
        <v>0</v>
      </c>
      <c r="CE176">
        <v>0</v>
      </c>
      <c r="CF176">
        <v>1</v>
      </c>
      <c r="CG176">
        <v>1</v>
      </c>
      <c r="CH176">
        <v>0</v>
      </c>
      <c r="CI176">
        <v>0</v>
      </c>
      <c r="CJ176">
        <v>0</v>
      </c>
      <c r="CK176">
        <v>0</v>
      </c>
      <c r="CL176">
        <v>0</v>
      </c>
      <c r="CM176">
        <v>1</v>
      </c>
      <c r="CN176" s="17">
        <v>0</v>
      </c>
      <c r="CO176">
        <v>0</v>
      </c>
      <c r="CP176">
        <v>30</v>
      </c>
      <c r="CQ176">
        <v>0</v>
      </c>
      <c r="CR176">
        <v>1</v>
      </c>
      <c r="CS176">
        <v>17</v>
      </c>
      <c r="CY176" s="33" t="s">
        <v>85</v>
      </c>
    </row>
    <row r="177" spans="1:103" x14ac:dyDescent="0.25">
      <c r="A177">
        <v>176</v>
      </c>
      <c r="B177">
        <v>16</v>
      </c>
      <c r="C177" s="24" t="s">
        <v>192</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40</v>
      </c>
      <c r="BM177">
        <v>1</v>
      </c>
      <c r="BN177">
        <v>0</v>
      </c>
      <c r="BO177">
        <v>0</v>
      </c>
      <c r="BP177">
        <v>0</v>
      </c>
      <c r="BQ177">
        <v>0</v>
      </c>
      <c r="BR177">
        <v>0</v>
      </c>
      <c r="BS177">
        <v>0</v>
      </c>
      <c r="BT177" s="17">
        <v>0</v>
      </c>
      <c r="BU177">
        <v>0</v>
      </c>
      <c r="BV177">
        <v>0</v>
      </c>
      <c r="BW177">
        <v>1</v>
      </c>
      <c r="BX177" s="17">
        <v>0</v>
      </c>
      <c r="BY177">
        <v>0</v>
      </c>
      <c r="BZ177">
        <v>0</v>
      </c>
      <c r="CA177">
        <v>0</v>
      </c>
      <c r="CB177">
        <v>0</v>
      </c>
      <c r="CC177" s="17">
        <v>0</v>
      </c>
      <c r="CD177">
        <v>0</v>
      </c>
      <c r="CE177">
        <v>0</v>
      </c>
      <c r="CF177">
        <v>1</v>
      </c>
      <c r="CG177">
        <v>1</v>
      </c>
      <c r="CH177">
        <v>0</v>
      </c>
      <c r="CI177">
        <v>0</v>
      </c>
      <c r="CJ177">
        <v>0</v>
      </c>
      <c r="CK177">
        <v>0</v>
      </c>
      <c r="CL177">
        <v>0</v>
      </c>
      <c r="CM177">
        <v>1</v>
      </c>
      <c r="CN177" s="17">
        <v>0</v>
      </c>
      <c r="CO177">
        <v>0</v>
      </c>
      <c r="CP177">
        <v>30</v>
      </c>
      <c r="CQ177">
        <v>0</v>
      </c>
      <c r="CR177">
        <v>1</v>
      </c>
      <c r="CS177">
        <v>17</v>
      </c>
      <c r="CY177" s="33" t="s">
        <v>85</v>
      </c>
    </row>
    <row r="178" spans="1:103" x14ac:dyDescent="0.25">
      <c r="A178">
        <v>177</v>
      </c>
      <c r="B178">
        <v>16</v>
      </c>
      <c r="C178" s="24" t="s">
        <v>192</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40</v>
      </c>
      <c r="BM178">
        <v>1</v>
      </c>
      <c r="BN178">
        <v>0</v>
      </c>
      <c r="BO178">
        <v>0</v>
      </c>
      <c r="BP178">
        <v>0</v>
      </c>
      <c r="BQ178">
        <v>0</v>
      </c>
      <c r="BR178">
        <v>0</v>
      </c>
      <c r="BS178">
        <v>0</v>
      </c>
      <c r="BT178" s="17">
        <v>0</v>
      </c>
      <c r="BU178">
        <v>0</v>
      </c>
      <c r="BV178">
        <v>0</v>
      </c>
      <c r="BW178">
        <v>1</v>
      </c>
      <c r="BX178" s="17">
        <v>0</v>
      </c>
      <c r="BY178">
        <v>0</v>
      </c>
      <c r="BZ178">
        <v>0</v>
      </c>
      <c r="CA178">
        <v>0</v>
      </c>
      <c r="CB178">
        <v>0</v>
      </c>
      <c r="CC178" s="17">
        <v>0</v>
      </c>
      <c r="CD178">
        <v>0</v>
      </c>
      <c r="CE178">
        <v>0</v>
      </c>
      <c r="CF178">
        <v>1</v>
      </c>
      <c r="CG178">
        <v>1</v>
      </c>
      <c r="CH178">
        <v>0</v>
      </c>
      <c r="CI178">
        <v>0</v>
      </c>
      <c r="CJ178">
        <v>0</v>
      </c>
      <c r="CK178">
        <v>0</v>
      </c>
      <c r="CL178">
        <v>0</v>
      </c>
      <c r="CM178">
        <v>1</v>
      </c>
      <c r="CN178" s="17">
        <v>0</v>
      </c>
      <c r="CO178">
        <v>0</v>
      </c>
      <c r="CP178">
        <v>30</v>
      </c>
      <c r="CQ178">
        <v>0</v>
      </c>
      <c r="CR178">
        <v>1</v>
      </c>
      <c r="CS178">
        <v>17</v>
      </c>
      <c r="CY178" s="33" t="s">
        <v>85</v>
      </c>
    </row>
    <row r="179" spans="1:103" x14ac:dyDescent="0.25">
      <c r="A179">
        <v>178</v>
      </c>
      <c r="B179">
        <v>16</v>
      </c>
      <c r="C179" s="24" t="s">
        <v>192</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40</v>
      </c>
      <c r="BM179">
        <v>1</v>
      </c>
      <c r="BN179">
        <v>0</v>
      </c>
      <c r="BO179">
        <v>0</v>
      </c>
      <c r="BP179">
        <v>0</v>
      </c>
      <c r="BQ179">
        <v>0</v>
      </c>
      <c r="BR179">
        <v>0</v>
      </c>
      <c r="BS179">
        <v>0</v>
      </c>
      <c r="BT179" s="17">
        <v>0</v>
      </c>
      <c r="BU179">
        <v>0</v>
      </c>
      <c r="BV179">
        <v>0</v>
      </c>
      <c r="BW179">
        <v>1</v>
      </c>
      <c r="BX179" s="17">
        <v>0</v>
      </c>
      <c r="BY179">
        <v>0</v>
      </c>
      <c r="BZ179">
        <v>0</v>
      </c>
      <c r="CA179">
        <v>0</v>
      </c>
      <c r="CB179">
        <v>0</v>
      </c>
      <c r="CC179" s="17">
        <v>0</v>
      </c>
      <c r="CD179">
        <v>0</v>
      </c>
      <c r="CE179">
        <v>0</v>
      </c>
      <c r="CF179">
        <v>1</v>
      </c>
      <c r="CG179">
        <v>1</v>
      </c>
      <c r="CH179">
        <v>0</v>
      </c>
      <c r="CI179">
        <v>0</v>
      </c>
      <c r="CJ179">
        <v>0</v>
      </c>
      <c r="CK179">
        <v>0</v>
      </c>
      <c r="CL179">
        <v>0</v>
      </c>
      <c r="CM179">
        <v>1</v>
      </c>
      <c r="CN179" s="17">
        <v>0</v>
      </c>
      <c r="CO179">
        <v>0</v>
      </c>
      <c r="CP179">
        <v>30</v>
      </c>
      <c r="CQ179">
        <v>0</v>
      </c>
      <c r="CR179">
        <v>1</v>
      </c>
      <c r="CS179">
        <v>17</v>
      </c>
      <c r="CY179" s="33" t="s">
        <v>85</v>
      </c>
    </row>
    <row r="180" spans="1:103" x14ac:dyDescent="0.25">
      <c r="A180">
        <v>179</v>
      </c>
      <c r="B180">
        <v>16</v>
      </c>
      <c r="C180" s="24" t="s">
        <v>192</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40</v>
      </c>
      <c r="BM180">
        <v>1</v>
      </c>
      <c r="BN180">
        <v>0</v>
      </c>
      <c r="BO180">
        <v>0</v>
      </c>
      <c r="BP180">
        <v>0</v>
      </c>
      <c r="BQ180">
        <v>0</v>
      </c>
      <c r="BR180">
        <v>0</v>
      </c>
      <c r="BS180">
        <v>0</v>
      </c>
      <c r="BT180" s="17">
        <v>0</v>
      </c>
      <c r="BU180">
        <v>0</v>
      </c>
      <c r="BV180">
        <v>0</v>
      </c>
      <c r="BW180">
        <v>1</v>
      </c>
      <c r="BX180" s="17">
        <v>0</v>
      </c>
      <c r="BY180">
        <v>0</v>
      </c>
      <c r="BZ180">
        <v>0</v>
      </c>
      <c r="CA180">
        <v>0</v>
      </c>
      <c r="CB180">
        <v>0</v>
      </c>
      <c r="CC180" s="17">
        <v>0</v>
      </c>
      <c r="CD180">
        <v>0</v>
      </c>
      <c r="CE180">
        <v>0</v>
      </c>
      <c r="CF180">
        <v>1</v>
      </c>
      <c r="CG180">
        <v>1</v>
      </c>
      <c r="CH180">
        <v>0</v>
      </c>
      <c r="CI180">
        <v>0</v>
      </c>
      <c r="CJ180">
        <v>0</v>
      </c>
      <c r="CK180">
        <v>0</v>
      </c>
      <c r="CL180">
        <v>0</v>
      </c>
      <c r="CM180">
        <v>1</v>
      </c>
      <c r="CN180" s="17">
        <v>0</v>
      </c>
      <c r="CO180">
        <v>0</v>
      </c>
      <c r="CP180">
        <v>30</v>
      </c>
      <c r="CQ180">
        <v>0</v>
      </c>
      <c r="CR180">
        <v>1</v>
      </c>
      <c r="CS180">
        <v>17</v>
      </c>
      <c r="CY180" s="33" t="s">
        <v>85</v>
      </c>
    </row>
    <row r="181" spans="1:103" x14ac:dyDescent="0.25">
      <c r="A181">
        <v>180</v>
      </c>
      <c r="B181">
        <v>16</v>
      </c>
      <c r="C181" s="24" t="s">
        <v>192</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40</v>
      </c>
      <c r="BM181">
        <v>1</v>
      </c>
      <c r="BN181">
        <v>0</v>
      </c>
      <c r="BO181">
        <v>0</v>
      </c>
      <c r="BP181">
        <v>0</v>
      </c>
      <c r="BQ181">
        <v>0</v>
      </c>
      <c r="BR181">
        <v>0</v>
      </c>
      <c r="BS181">
        <v>0</v>
      </c>
      <c r="BT181" s="17">
        <v>0</v>
      </c>
      <c r="BU181">
        <v>0</v>
      </c>
      <c r="BV181">
        <v>0</v>
      </c>
      <c r="BW181">
        <v>1</v>
      </c>
      <c r="BX181" s="17">
        <v>0</v>
      </c>
      <c r="BY181">
        <v>0</v>
      </c>
      <c r="BZ181">
        <v>0</v>
      </c>
      <c r="CA181">
        <v>0</v>
      </c>
      <c r="CB181">
        <v>0</v>
      </c>
      <c r="CC181" s="17">
        <v>0</v>
      </c>
      <c r="CD181">
        <v>0</v>
      </c>
      <c r="CE181">
        <v>0</v>
      </c>
      <c r="CF181">
        <v>1</v>
      </c>
      <c r="CG181">
        <v>1</v>
      </c>
      <c r="CH181">
        <v>0</v>
      </c>
      <c r="CI181">
        <v>0</v>
      </c>
      <c r="CJ181">
        <v>0</v>
      </c>
      <c r="CK181">
        <v>0</v>
      </c>
      <c r="CL181">
        <v>0</v>
      </c>
      <c r="CM181">
        <v>1</v>
      </c>
      <c r="CN181" s="17">
        <v>0</v>
      </c>
      <c r="CO181">
        <v>0</v>
      </c>
      <c r="CP181">
        <v>30</v>
      </c>
      <c r="CQ181">
        <v>0</v>
      </c>
      <c r="CR181">
        <v>1</v>
      </c>
      <c r="CS181">
        <v>17</v>
      </c>
      <c r="CY181" s="33" t="s">
        <v>85</v>
      </c>
    </row>
    <row r="182" spans="1:103" x14ac:dyDescent="0.25">
      <c r="A182">
        <v>181</v>
      </c>
      <c r="B182">
        <v>16</v>
      </c>
      <c r="C182" s="24" t="s">
        <v>192</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40</v>
      </c>
      <c r="BM182">
        <v>1</v>
      </c>
      <c r="BN182">
        <v>0</v>
      </c>
      <c r="BO182">
        <v>0</v>
      </c>
      <c r="BP182">
        <v>0</v>
      </c>
      <c r="BQ182">
        <v>0</v>
      </c>
      <c r="BR182">
        <v>0</v>
      </c>
      <c r="BS182">
        <v>0</v>
      </c>
      <c r="BT182" s="17">
        <v>0</v>
      </c>
      <c r="BU182">
        <v>0</v>
      </c>
      <c r="BV182">
        <v>0</v>
      </c>
      <c r="BW182">
        <v>1</v>
      </c>
      <c r="BX182" s="17">
        <v>0</v>
      </c>
      <c r="BY182">
        <v>0</v>
      </c>
      <c r="BZ182">
        <v>0</v>
      </c>
      <c r="CA182">
        <v>0</v>
      </c>
      <c r="CB182">
        <v>0</v>
      </c>
      <c r="CC182" s="17">
        <v>0</v>
      </c>
      <c r="CD182">
        <v>0</v>
      </c>
      <c r="CE182">
        <v>0</v>
      </c>
      <c r="CF182">
        <v>1</v>
      </c>
      <c r="CG182">
        <v>1</v>
      </c>
      <c r="CH182">
        <v>0</v>
      </c>
      <c r="CI182">
        <v>0</v>
      </c>
      <c r="CJ182">
        <v>0</v>
      </c>
      <c r="CK182">
        <v>0</v>
      </c>
      <c r="CL182">
        <v>0</v>
      </c>
      <c r="CM182">
        <v>1</v>
      </c>
      <c r="CN182" s="17">
        <v>0</v>
      </c>
      <c r="CO182">
        <v>0</v>
      </c>
      <c r="CP182">
        <v>30</v>
      </c>
      <c r="CQ182">
        <v>0</v>
      </c>
      <c r="CR182">
        <v>1</v>
      </c>
      <c r="CS182">
        <v>17</v>
      </c>
      <c r="CY182" s="33" t="s">
        <v>85</v>
      </c>
    </row>
    <row r="183" spans="1:103" x14ac:dyDescent="0.25">
      <c r="A183">
        <v>182</v>
      </c>
      <c r="B183">
        <v>16</v>
      </c>
      <c r="C183" s="24" t="s">
        <v>192</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40</v>
      </c>
      <c r="BM183">
        <v>1</v>
      </c>
      <c r="BN183">
        <v>0</v>
      </c>
      <c r="BO183">
        <v>0</v>
      </c>
      <c r="BP183">
        <v>0</v>
      </c>
      <c r="BQ183">
        <v>0</v>
      </c>
      <c r="BR183">
        <v>0</v>
      </c>
      <c r="BS183">
        <v>0</v>
      </c>
      <c r="BT183" s="17">
        <v>0</v>
      </c>
      <c r="BU183">
        <v>0</v>
      </c>
      <c r="BV183">
        <v>0</v>
      </c>
      <c r="BW183">
        <v>1</v>
      </c>
      <c r="BX183" s="17">
        <v>0</v>
      </c>
      <c r="BY183">
        <v>0</v>
      </c>
      <c r="BZ183">
        <v>0</v>
      </c>
      <c r="CA183">
        <v>0</v>
      </c>
      <c r="CB183">
        <v>0</v>
      </c>
      <c r="CC183" s="17">
        <v>0</v>
      </c>
      <c r="CD183">
        <v>0</v>
      </c>
      <c r="CE183">
        <v>0</v>
      </c>
      <c r="CF183">
        <v>1</v>
      </c>
      <c r="CG183">
        <v>1</v>
      </c>
      <c r="CH183">
        <v>0</v>
      </c>
      <c r="CI183">
        <v>0</v>
      </c>
      <c r="CJ183">
        <v>0</v>
      </c>
      <c r="CK183">
        <v>0</v>
      </c>
      <c r="CL183">
        <v>0</v>
      </c>
      <c r="CM183">
        <v>1</v>
      </c>
      <c r="CN183" s="17">
        <v>0</v>
      </c>
      <c r="CO183">
        <v>0</v>
      </c>
      <c r="CP183">
        <v>30</v>
      </c>
      <c r="CQ183">
        <v>0</v>
      </c>
      <c r="CR183">
        <v>1</v>
      </c>
      <c r="CS183">
        <v>17</v>
      </c>
      <c r="CY183" s="33" t="s">
        <v>85</v>
      </c>
    </row>
    <row r="184" spans="1:103" x14ac:dyDescent="0.25">
      <c r="A184">
        <v>183</v>
      </c>
      <c r="B184">
        <v>16</v>
      </c>
      <c r="C184" s="24" t="s">
        <v>192</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40</v>
      </c>
      <c r="BM184">
        <v>1</v>
      </c>
      <c r="BN184">
        <v>0</v>
      </c>
      <c r="BO184">
        <v>0</v>
      </c>
      <c r="BP184">
        <v>0</v>
      </c>
      <c r="BQ184">
        <v>0</v>
      </c>
      <c r="BR184">
        <v>0</v>
      </c>
      <c r="BS184">
        <v>0</v>
      </c>
      <c r="BT184" s="17">
        <v>0</v>
      </c>
      <c r="BU184">
        <v>0</v>
      </c>
      <c r="BV184">
        <v>0</v>
      </c>
      <c r="BW184">
        <v>1</v>
      </c>
      <c r="BX184" s="17">
        <v>0</v>
      </c>
      <c r="BY184">
        <v>0</v>
      </c>
      <c r="BZ184">
        <v>0</v>
      </c>
      <c r="CA184">
        <v>0</v>
      </c>
      <c r="CB184">
        <v>0</v>
      </c>
      <c r="CC184" s="17">
        <v>0</v>
      </c>
      <c r="CD184">
        <v>0</v>
      </c>
      <c r="CE184">
        <v>0</v>
      </c>
      <c r="CF184">
        <v>1</v>
      </c>
      <c r="CG184">
        <v>1</v>
      </c>
      <c r="CH184">
        <v>0</v>
      </c>
      <c r="CI184">
        <v>0</v>
      </c>
      <c r="CJ184">
        <v>0</v>
      </c>
      <c r="CK184">
        <v>0</v>
      </c>
      <c r="CL184">
        <v>0</v>
      </c>
      <c r="CM184">
        <v>1</v>
      </c>
      <c r="CN184" s="17">
        <v>0</v>
      </c>
      <c r="CO184">
        <v>0</v>
      </c>
      <c r="CP184">
        <v>30</v>
      </c>
      <c r="CQ184">
        <v>0</v>
      </c>
      <c r="CR184">
        <v>1</v>
      </c>
      <c r="CS184">
        <v>17</v>
      </c>
      <c r="CY184" s="33" t="s">
        <v>85</v>
      </c>
    </row>
    <row r="185" spans="1:103" x14ac:dyDescent="0.25">
      <c r="A185">
        <v>184</v>
      </c>
      <c r="B185">
        <v>16</v>
      </c>
      <c r="C185" s="24" t="s">
        <v>192</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40</v>
      </c>
      <c r="BM185">
        <v>1</v>
      </c>
      <c r="BN185">
        <v>0</v>
      </c>
      <c r="BO185">
        <v>0</v>
      </c>
      <c r="BP185">
        <v>0</v>
      </c>
      <c r="BQ185">
        <v>0</v>
      </c>
      <c r="BR185">
        <v>0</v>
      </c>
      <c r="BS185">
        <v>0</v>
      </c>
      <c r="BT185" s="17">
        <v>0</v>
      </c>
      <c r="BU185">
        <v>0</v>
      </c>
      <c r="BV185">
        <v>0</v>
      </c>
      <c r="BW185">
        <v>1</v>
      </c>
      <c r="BX185" s="17">
        <v>0</v>
      </c>
      <c r="BY185">
        <v>0</v>
      </c>
      <c r="BZ185">
        <v>0</v>
      </c>
      <c r="CA185">
        <v>0</v>
      </c>
      <c r="CB185">
        <v>0</v>
      </c>
      <c r="CC185" s="17">
        <v>0</v>
      </c>
      <c r="CD185">
        <v>0</v>
      </c>
      <c r="CE185">
        <v>0</v>
      </c>
      <c r="CF185">
        <v>1</v>
      </c>
      <c r="CG185">
        <v>1</v>
      </c>
      <c r="CH185">
        <v>0</v>
      </c>
      <c r="CI185">
        <v>0</v>
      </c>
      <c r="CJ185">
        <v>0</v>
      </c>
      <c r="CK185">
        <v>0</v>
      </c>
      <c r="CL185">
        <v>0</v>
      </c>
      <c r="CM185">
        <v>1</v>
      </c>
      <c r="CN185" s="17">
        <v>0</v>
      </c>
      <c r="CO185">
        <v>0</v>
      </c>
      <c r="CP185">
        <v>30</v>
      </c>
      <c r="CQ185">
        <v>0</v>
      </c>
      <c r="CR185">
        <v>1</v>
      </c>
      <c r="CS185">
        <v>17</v>
      </c>
      <c r="CY185" s="33" t="s">
        <v>85</v>
      </c>
    </row>
    <row r="186" spans="1:103" x14ac:dyDescent="0.25">
      <c r="A186">
        <v>185</v>
      </c>
      <c r="B186">
        <v>16</v>
      </c>
      <c r="C186" s="24" t="s">
        <v>192</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40</v>
      </c>
      <c r="BM186">
        <v>1</v>
      </c>
      <c r="BN186">
        <v>0</v>
      </c>
      <c r="BO186">
        <v>0</v>
      </c>
      <c r="BP186">
        <v>0</v>
      </c>
      <c r="BQ186">
        <v>0</v>
      </c>
      <c r="BR186">
        <v>0</v>
      </c>
      <c r="BS186">
        <v>0</v>
      </c>
      <c r="BT186" s="17">
        <v>0</v>
      </c>
      <c r="BU186">
        <v>0</v>
      </c>
      <c r="BV186">
        <v>0</v>
      </c>
      <c r="BW186">
        <v>1</v>
      </c>
      <c r="BX186" s="17">
        <v>0</v>
      </c>
      <c r="BY186">
        <v>0</v>
      </c>
      <c r="BZ186">
        <v>0</v>
      </c>
      <c r="CA186">
        <v>0</v>
      </c>
      <c r="CB186">
        <v>0</v>
      </c>
      <c r="CC186" s="17">
        <v>0</v>
      </c>
      <c r="CD186">
        <v>0</v>
      </c>
      <c r="CE186">
        <v>0</v>
      </c>
      <c r="CF186">
        <v>1</v>
      </c>
      <c r="CG186">
        <v>1</v>
      </c>
      <c r="CH186">
        <v>0</v>
      </c>
      <c r="CI186">
        <v>0</v>
      </c>
      <c r="CJ186">
        <v>0</v>
      </c>
      <c r="CK186">
        <v>0</v>
      </c>
      <c r="CL186">
        <v>0</v>
      </c>
      <c r="CM186">
        <v>1</v>
      </c>
      <c r="CN186" s="17">
        <v>0</v>
      </c>
      <c r="CO186">
        <v>0</v>
      </c>
      <c r="CP186">
        <v>30</v>
      </c>
      <c r="CQ186">
        <v>0</v>
      </c>
      <c r="CR186">
        <v>1</v>
      </c>
      <c r="CS186">
        <v>17</v>
      </c>
      <c r="CY186" s="33" t="s">
        <v>85</v>
      </c>
    </row>
    <row r="187" spans="1:103" x14ac:dyDescent="0.25">
      <c r="A187">
        <v>186</v>
      </c>
      <c r="B187">
        <v>16</v>
      </c>
      <c r="C187" s="24" t="s">
        <v>192</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40</v>
      </c>
      <c r="BM187">
        <v>1</v>
      </c>
      <c r="BN187">
        <v>0</v>
      </c>
      <c r="BO187">
        <v>0</v>
      </c>
      <c r="BP187">
        <v>0</v>
      </c>
      <c r="BQ187">
        <v>0</v>
      </c>
      <c r="BR187">
        <v>0</v>
      </c>
      <c r="BS187">
        <v>0</v>
      </c>
      <c r="BT187" s="17">
        <v>0</v>
      </c>
      <c r="BU187">
        <v>0</v>
      </c>
      <c r="BV187">
        <v>0</v>
      </c>
      <c r="BW187">
        <v>1</v>
      </c>
      <c r="BX187" s="17">
        <v>0</v>
      </c>
      <c r="BY187">
        <v>0</v>
      </c>
      <c r="BZ187">
        <v>0</v>
      </c>
      <c r="CA187">
        <v>0</v>
      </c>
      <c r="CB187">
        <v>0</v>
      </c>
      <c r="CC187" s="17">
        <v>0</v>
      </c>
      <c r="CD187">
        <v>0</v>
      </c>
      <c r="CE187">
        <v>0</v>
      </c>
      <c r="CF187">
        <v>1</v>
      </c>
      <c r="CG187">
        <v>1</v>
      </c>
      <c r="CH187">
        <v>0</v>
      </c>
      <c r="CI187">
        <v>0</v>
      </c>
      <c r="CJ187">
        <v>0</v>
      </c>
      <c r="CK187">
        <v>0</v>
      </c>
      <c r="CL187">
        <v>0</v>
      </c>
      <c r="CM187">
        <v>1</v>
      </c>
      <c r="CN187" s="17">
        <v>0</v>
      </c>
      <c r="CO187">
        <v>0</v>
      </c>
      <c r="CP187">
        <v>30</v>
      </c>
      <c r="CQ187">
        <v>0</v>
      </c>
      <c r="CR187">
        <v>1</v>
      </c>
      <c r="CS187">
        <v>17</v>
      </c>
      <c r="CY187" s="33" t="s">
        <v>85</v>
      </c>
    </row>
    <row r="188" spans="1:103" x14ac:dyDescent="0.25">
      <c r="A188">
        <v>187</v>
      </c>
      <c r="B188">
        <v>16</v>
      </c>
      <c r="C188" s="24" t="s">
        <v>192</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40</v>
      </c>
      <c r="BM188">
        <v>1</v>
      </c>
      <c r="BN188">
        <v>0</v>
      </c>
      <c r="BO188">
        <v>0</v>
      </c>
      <c r="BP188">
        <v>0</v>
      </c>
      <c r="BQ188">
        <v>0</v>
      </c>
      <c r="BR188">
        <v>0</v>
      </c>
      <c r="BS188">
        <v>0</v>
      </c>
      <c r="BT188" s="17">
        <v>0</v>
      </c>
      <c r="BU188">
        <v>0</v>
      </c>
      <c r="BV188">
        <v>0</v>
      </c>
      <c r="BW188">
        <v>1</v>
      </c>
      <c r="BX188" s="17">
        <v>0</v>
      </c>
      <c r="BY188">
        <v>0</v>
      </c>
      <c r="BZ188">
        <v>0</v>
      </c>
      <c r="CA188">
        <v>0</v>
      </c>
      <c r="CB188">
        <v>0</v>
      </c>
      <c r="CC188" s="17">
        <v>0</v>
      </c>
      <c r="CD188">
        <v>0</v>
      </c>
      <c r="CE188">
        <v>0</v>
      </c>
      <c r="CF188">
        <v>1</v>
      </c>
      <c r="CG188">
        <v>1</v>
      </c>
      <c r="CH188">
        <v>0</v>
      </c>
      <c r="CI188">
        <v>0</v>
      </c>
      <c r="CJ188">
        <v>0</v>
      </c>
      <c r="CK188">
        <v>0</v>
      </c>
      <c r="CL188">
        <v>0</v>
      </c>
      <c r="CM188">
        <v>1</v>
      </c>
      <c r="CN188" s="17">
        <v>0</v>
      </c>
      <c r="CO188">
        <v>0</v>
      </c>
      <c r="CP188">
        <v>30</v>
      </c>
      <c r="CQ188">
        <v>0</v>
      </c>
      <c r="CR188">
        <v>1</v>
      </c>
      <c r="CS188">
        <v>17</v>
      </c>
      <c r="CY188" s="33" t="s">
        <v>85</v>
      </c>
    </row>
    <row r="189" spans="1:103" x14ac:dyDescent="0.25">
      <c r="A189">
        <v>188</v>
      </c>
      <c r="B189">
        <v>16</v>
      </c>
      <c r="C189" s="24" t="s">
        <v>192</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40</v>
      </c>
      <c r="BM189">
        <v>1</v>
      </c>
      <c r="BN189">
        <v>0</v>
      </c>
      <c r="BO189">
        <v>0</v>
      </c>
      <c r="BP189">
        <v>0</v>
      </c>
      <c r="BQ189">
        <v>0</v>
      </c>
      <c r="BR189">
        <v>0</v>
      </c>
      <c r="BS189">
        <v>0</v>
      </c>
      <c r="BT189" s="17">
        <v>0</v>
      </c>
      <c r="BU189">
        <v>0</v>
      </c>
      <c r="BV189">
        <v>0</v>
      </c>
      <c r="BW189">
        <v>1</v>
      </c>
      <c r="BX189" s="17">
        <v>0</v>
      </c>
      <c r="BY189">
        <v>0</v>
      </c>
      <c r="BZ189">
        <v>0</v>
      </c>
      <c r="CA189">
        <v>0</v>
      </c>
      <c r="CB189">
        <v>0</v>
      </c>
      <c r="CC189" s="17">
        <v>0</v>
      </c>
      <c r="CD189">
        <v>0</v>
      </c>
      <c r="CE189">
        <v>0</v>
      </c>
      <c r="CF189">
        <v>1</v>
      </c>
      <c r="CG189">
        <v>1</v>
      </c>
      <c r="CH189">
        <v>0</v>
      </c>
      <c r="CI189">
        <v>0</v>
      </c>
      <c r="CJ189">
        <v>0</v>
      </c>
      <c r="CK189">
        <v>0</v>
      </c>
      <c r="CL189">
        <v>0</v>
      </c>
      <c r="CM189">
        <v>1</v>
      </c>
      <c r="CN189" s="17">
        <v>0</v>
      </c>
      <c r="CO189">
        <v>0</v>
      </c>
      <c r="CP189">
        <v>30</v>
      </c>
      <c r="CQ189">
        <v>0</v>
      </c>
      <c r="CR189">
        <v>1</v>
      </c>
      <c r="CS189">
        <v>17</v>
      </c>
      <c r="CY189" s="33" t="s">
        <v>85</v>
      </c>
    </row>
    <row r="190" spans="1:103" x14ac:dyDescent="0.25">
      <c r="A190">
        <v>189</v>
      </c>
      <c r="B190">
        <v>16</v>
      </c>
      <c r="C190" s="24" t="s">
        <v>192</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40</v>
      </c>
      <c r="BM190">
        <v>1</v>
      </c>
      <c r="BN190">
        <v>0</v>
      </c>
      <c r="BO190">
        <v>0</v>
      </c>
      <c r="BP190">
        <v>0</v>
      </c>
      <c r="BQ190">
        <v>0</v>
      </c>
      <c r="BR190">
        <v>0</v>
      </c>
      <c r="BS190">
        <v>0</v>
      </c>
      <c r="BT190" s="17">
        <v>0</v>
      </c>
      <c r="BU190">
        <v>0</v>
      </c>
      <c r="BV190">
        <v>0</v>
      </c>
      <c r="BW190">
        <v>1</v>
      </c>
      <c r="BX190" s="17">
        <v>0</v>
      </c>
      <c r="BY190">
        <v>0</v>
      </c>
      <c r="BZ190">
        <v>0</v>
      </c>
      <c r="CA190">
        <v>0</v>
      </c>
      <c r="CB190">
        <v>0</v>
      </c>
      <c r="CC190" s="17">
        <v>0</v>
      </c>
      <c r="CD190">
        <v>0</v>
      </c>
      <c r="CE190">
        <v>0</v>
      </c>
      <c r="CF190">
        <v>1</v>
      </c>
      <c r="CG190">
        <v>1</v>
      </c>
      <c r="CH190">
        <v>0</v>
      </c>
      <c r="CI190">
        <v>0</v>
      </c>
      <c r="CJ190">
        <v>0</v>
      </c>
      <c r="CK190">
        <v>0</v>
      </c>
      <c r="CL190">
        <v>0</v>
      </c>
      <c r="CM190">
        <v>1</v>
      </c>
      <c r="CN190" s="17">
        <v>0</v>
      </c>
      <c r="CO190">
        <v>0</v>
      </c>
      <c r="CP190">
        <v>30</v>
      </c>
      <c r="CQ190">
        <v>0</v>
      </c>
      <c r="CR190">
        <v>1</v>
      </c>
      <c r="CS190">
        <v>17</v>
      </c>
      <c r="CY190" s="33" t="s">
        <v>85</v>
      </c>
    </row>
    <row r="191" spans="1:103" x14ac:dyDescent="0.25">
      <c r="A191">
        <v>190</v>
      </c>
      <c r="B191">
        <v>16</v>
      </c>
      <c r="C191" s="24" t="s">
        <v>192</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40</v>
      </c>
      <c r="BM191">
        <v>1</v>
      </c>
      <c r="BN191">
        <v>0</v>
      </c>
      <c r="BO191">
        <v>0</v>
      </c>
      <c r="BP191">
        <v>0</v>
      </c>
      <c r="BQ191">
        <v>0</v>
      </c>
      <c r="BR191">
        <v>0</v>
      </c>
      <c r="BS191">
        <v>0</v>
      </c>
      <c r="BT191" s="17">
        <v>0</v>
      </c>
      <c r="BU191">
        <v>0</v>
      </c>
      <c r="BV191">
        <v>1</v>
      </c>
      <c r="BW191">
        <v>0</v>
      </c>
      <c r="BX191" s="17">
        <v>0</v>
      </c>
      <c r="BY191">
        <v>1</v>
      </c>
      <c r="BZ191">
        <v>0</v>
      </c>
      <c r="CA191">
        <v>0</v>
      </c>
      <c r="CB191">
        <v>0</v>
      </c>
      <c r="CC191" s="17">
        <v>0</v>
      </c>
      <c r="CD191">
        <v>0</v>
      </c>
      <c r="CE191">
        <v>0</v>
      </c>
      <c r="CF191">
        <v>1</v>
      </c>
      <c r="CG191">
        <v>1</v>
      </c>
      <c r="CH191">
        <v>0</v>
      </c>
      <c r="CI191">
        <v>0</v>
      </c>
      <c r="CJ191">
        <v>0</v>
      </c>
      <c r="CK191">
        <v>0</v>
      </c>
      <c r="CL191">
        <v>0</v>
      </c>
      <c r="CM191">
        <v>1</v>
      </c>
      <c r="CN191" s="17">
        <v>0</v>
      </c>
      <c r="CO191">
        <v>0</v>
      </c>
      <c r="CP191">
        <v>30</v>
      </c>
      <c r="CQ191">
        <v>0</v>
      </c>
      <c r="CR191">
        <v>1</v>
      </c>
      <c r="CS191">
        <v>17</v>
      </c>
      <c r="CY191" s="33" t="s">
        <v>85</v>
      </c>
    </row>
    <row r="192" spans="1:103" x14ac:dyDescent="0.25">
      <c r="A192">
        <v>191</v>
      </c>
      <c r="B192">
        <v>16</v>
      </c>
      <c r="C192" s="24" t="s">
        <v>192</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40</v>
      </c>
      <c r="BM192">
        <v>1</v>
      </c>
      <c r="BN192">
        <v>0</v>
      </c>
      <c r="BO192">
        <v>0</v>
      </c>
      <c r="BP192">
        <v>0</v>
      </c>
      <c r="BQ192">
        <v>0</v>
      </c>
      <c r="BR192">
        <v>0</v>
      </c>
      <c r="BS192">
        <v>0</v>
      </c>
      <c r="BT192" s="17">
        <v>0</v>
      </c>
      <c r="BU192">
        <v>0</v>
      </c>
      <c r="BV192">
        <v>1</v>
      </c>
      <c r="BW192">
        <v>0</v>
      </c>
      <c r="BX192" s="17">
        <v>0</v>
      </c>
      <c r="BY192">
        <v>1</v>
      </c>
      <c r="BZ192">
        <v>0</v>
      </c>
      <c r="CA192">
        <v>0</v>
      </c>
      <c r="CB192">
        <v>0</v>
      </c>
      <c r="CC192" s="17">
        <v>0</v>
      </c>
      <c r="CD192">
        <v>0</v>
      </c>
      <c r="CE192">
        <v>0</v>
      </c>
      <c r="CF192">
        <v>1</v>
      </c>
      <c r="CG192">
        <v>1</v>
      </c>
      <c r="CH192">
        <v>0</v>
      </c>
      <c r="CI192">
        <v>0</v>
      </c>
      <c r="CJ192">
        <v>0</v>
      </c>
      <c r="CK192">
        <v>0</v>
      </c>
      <c r="CL192">
        <v>0</v>
      </c>
      <c r="CM192">
        <v>1</v>
      </c>
      <c r="CN192" s="17">
        <v>0</v>
      </c>
      <c r="CO192">
        <v>0</v>
      </c>
      <c r="CP192">
        <v>30</v>
      </c>
      <c r="CQ192">
        <v>0</v>
      </c>
      <c r="CR192">
        <v>1</v>
      </c>
      <c r="CS192">
        <v>17</v>
      </c>
      <c r="CY192" s="33" t="s">
        <v>85</v>
      </c>
    </row>
    <row r="193" spans="1:103" x14ac:dyDescent="0.25">
      <c r="A193">
        <v>192</v>
      </c>
      <c r="B193">
        <v>16</v>
      </c>
      <c r="C193" s="24" t="s">
        <v>192</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40</v>
      </c>
      <c r="BM193">
        <v>1</v>
      </c>
      <c r="BN193">
        <v>0</v>
      </c>
      <c r="BO193">
        <v>0</v>
      </c>
      <c r="BP193">
        <v>0</v>
      </c>
      <c r="BQ193">
        <v>0</v>
      </c>
      <c r="BR193">
        <v>0</v>
      </c>
      <c r="BS193">
        <v>0</v>
      </c>
      <c r="BT193" s="17">
        <v>0</v>
      </c>
      <c r="BU193">
        <v>0</v>
      </c>
      <c r="BV193">
        <v>1</v>
      </c>
      <c r="BW193">
        <v>0</v>
      </c>
      <c r="BX193" s="17">
        <v>0</v>
      </c>
      <c r="BY193">
        <v>1</v>
      </c>
      <c r="BZ193">
        <v>0</v>
      </c>
      <c r="CA193">
        <v>0</v>
      </c>
      <c r="CB193">
        <v>0</v>
      </c>
      <c r="CC193" s="17">
        <v>0</v>
      </c>
      <c r="CD193">
        <v>0</v>
      </c>
      <c r="CE193">
        <v>0</v>
      </c>
      <c r="CF193">
        <v>1</v>
      </c>
      <c r="CG193">
        <v>1</v>
      </c>
      <c r="CH193">
        <v>0</v>
      </c>
      <c r="CI193">
        <v>0</v>
      </c>
      <c r="CJ193">
        <v>0</v>
      </c>
      <c r="CK193">
        <v>0</v>
      </c>
      <c r="CL193">
        <v>0</v>
      </c>
      <c r="CM193">
        <v>1</v>
      </c>
      <c r="CN193" s="17">
        <v>0</v>
      </c>
      <c r="CO193">
        <v>0</v>
      </c>
      <c r="CP193">
        <v>30</v>
      </c>
      <c r="CQ193">
        <v>0</v>
      </c>
      <c r="CR193">
        <v>1</v>
      </c>
      <c r="CS193">
        <v>17</v>
      </c>
      <c r="CY193" s="33" t="s">
        <v>85</v>
      </c>
    </row>
    <row r="194" spans="1:103" x14ac:dyDescent="0.25">
      <c r="A194">
        <v>193</v>
      </c>
      <c r="B194">
        <v>16</v>
      </c>
      <c r="C194" s="24" t="s">
        <v>192</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40</v>
      </c>
      <c r="BM194">
        <v>1</v>
      </c>
      <c r="BN194">
        <v>0</v>
      </c>
      <c r="BO194">
        <v>0</v>
      </c>
      <c r="BP194">
        <v>0</v>
      </c>
      <c r="BQ194">
        <v>0</v>
      </c>
      <c r="BR194">
        <v>0</v>
      </c>
      <c r="BS194">
        <v>0</v>
      </c>
      <c r="BT194" s="17">
        <v>0</v>
      </c>
      <c r="BU194">
        <v>0</v>
      </c>
      <c r="BV194">
        <v>1</v>
      </c>
      <c r="BW194">
        <v>0</v>
      </c>
      <c r="BX194" s="17">
        <v>0</v>
      </c>
      <c r="BY194">
        <v>1</v>
      </c>
      <c r="BZ194">
        <v>0</v>
      </c>
      <c r="CA194">
        <v>0</v>
      </c>
      <c r="CB194">
        <v>0</v>
      </c>
      <c r="CC194" s="17">
        <v>0</v>
      </c>
      <c r="CD194">
        <v>0</v>
      </c>
      <c r="CE194">
        <v>0</v>
      </c>
      <c r="CF194">
        <v>1</v>
      </c>
      <c r="CG194">
        <v>1</v>
      </c>
      <c r="CH194">
        <v>0</v>
      </c>
      <c r="CI194">
        <v>0</v>
      </c>
      <c r="CJ194">
        <v>0</v>
      </c>
      <c r="CK194">
        <v>0</v>
      </c>
      <c r="CL194">
        <v>0</v>
      </c>
      <c r="CM194">
        <v>1</v>
      </c>
      <c r="CN194" s="17">
        <v>0</v>
      </c>
      <c r="CO194">
        <v>0</v>
      </c>
      <c r="CP194">
        <v>30</v>
      </c>
      <c r="CQ194">
        <v>0</v>
      </c>
      <c r="CR194">
        <v>1</v>
      </c>
      <c r="CS194">
        <v>17</v>
      </c>
      <c r="CY194" s="33" t="s">
        <v>85</v>
      </c>
    </row>
    <row r="195" spans="1:103" x14ac:dyDescent="0.25">
      <c r="A195">
        <v>194</v>
      </c>
      <c r="B195">
        <v>16</v>
      </c>
      <c r="C195" s="24" t="s">
        <v>192</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40</v>
      </c>
      <c r="BM195">
        <v>1</v>
      </c>
      <c r="BN195">
        <v>0</v>
      </c>
      <c r="BO195">
        <v>0</v>
      </c>
      <c r="BP195">
        <v>0</v>
      </c>
      <c r="BQ195">
        <v>0</v>
      </c>
      <c r="BR195">
        <v>0</v>
      </c>
      <c r="BS195">
        <v>0</v>
      </c>
      <c r="BT195" s="17">
        <v>0</v>
      </c>
      <c r="BU195">
        <v>0</v>
      </c>
      <c r="BV195">
        <v>1</v>
      </c>
      <c r="BW195">
        <v>0</v>
      </c>
      <c r="BX195" s="17">
        <v>0</v>
      </c>
      <c r="BY195">
        <v>1</v>
      </c>
      <c r="BZ195">
        <v>0</v>
      </c>
      <c r="CA195">
        <v>0</v>
      </c>
      <c r="CB195">
        <v>0</v>
      </c>
      <c r="CC195" s="17">
        <v>0</v>
      </c>
      <c r="CD195">
        <v>0</v>
      </c>
      <c r="CE195">
        <v>0</v>
      </c>
      <c r="CF195">
        <v>1</v>
      </c>
      <c r="CG195">
        <v>1</v>
      </c>
      <c r="CH195">
        <v>0</v>
      </c>
      <c r="CI195">
        <v>0</v>
      </c>
      <c r="CJ195">
        <v>0</v>
      </c>
      <c r="CK195">
        <v>0</v>
      </c>
      <c r="CL195">
        <v>0</v>
      </c>
      <c r="CM195">
        <v>1</v>
      </c>
      <c r="CN195" s="17">
        <v>0</v>
      </c>
      <c r="CO195">
        <v>0</v>
      </c>
      <c r="CP195">
        <v>30</v>
      </c>
      <c r="CQ195">
        <v>0</v>
      </c>
      <c r="CR195">
        <v>1</v>
      </c>
      <c r="CS195">
        <v>17</v>
      </c>
      <c r="CY195" s="33" t="s">
        <v>85</v>
      </c>
    </row>
    <row r="196" spans="1:103" x14ac:dyDescent="0.25">
      <c r="A196">
        <v>195</v>
      </c>
      <c r="B196">
        <v>16</v>
      </c>
      <c r="C196" s="24" t="s">
        <v>192</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40</v>
      </c>
      <c r="BM196">
        <v>1</v>
      </c>
      <c r="BN196">
        <v>0</v>
      </c>
      <c r="BO196">
        <v>0</v>
      </c>
      <c r="BP196">
        <v>0</v>
      </c>
      <c r="BQ196">
        <v>0</v>
      </c>
      <c r="BR196">
        <v>0</v>
      </c>
      <c r="BS196">
        <v>0</v>
      </c>
      <c r="BT196" s="17">
        <v>0</v>
      </c>
      <c r="BU196">
        <v>0</v>
      </c>
      <c r="BV196">
        <v>1</v>
      </c>
      <c r="BW196">
        <v>0</v>
      </c>
      <c r="BX196" s="17">
        <v>0</v>
      </c>
      <c r="BY196">
        <v>1</v>
      </c>
      <c r="BZ196">
        <v>0</v>
      </c>
      <c r="CA196">
        <v>0</v>
      </c>
      <c r="CB196">
        <v>0</v>
      </c>
      <c r="CC196" s="17">
        <v>0</v>
      </c>
      <c r="CD196">
        <v>0</v>
      </c>
      <c r="CE196">
        <v>0</v>
      </c>
      <c r="CF196">
        <v>1</v>
      </c>
      <c r="CG196">
        <v>1</v>
      </c>
      <c r="CH196">
        <v>0</v>
      </c>
      <c r="CI196">
        <v>0</v>
      </c>
      <c r="CJ196">
        <v>0</v>
      </c>
      <c r="CK196">
        <v>0</v>
      </c>
      <c r="CL196">
        <v>0</v>
      </c>
      <c r="CM196">
        <v>1</v>
      </c>
      <c r="CN196" s="17">
        <v>0</v>
      </c>
      <c r="CO196">
        <v>0</v>
      </c>
      <c r="CP196">
        <v>30</v>
      </c>
      <c r="CQ196">
        <v>0</v>
      </c>
      <c r="CR196">
        <v>1</v>
      </c>
      <c r="CS196">
        <v>17</v>
      </c>
      <c r="CY196" s="33" t="s">
        <v>85</v>
      </c>
    </row>
    <row r="197" spans="1:103" x14ac:dyDescent="0.25">
      <c r="A197">
        <v>196</v>
      </c>
      <c r="B197">
        <v>16</v>
      </c>
      <c r="C197" s="24" t="s">
        <v>192</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40</v>
      </c>
      <c r="BM197">
        <v>1</v>
      </c>
      <c r="BN197">
        <v>0</v>
      </c>
      <c r="BO197">
        <v>0</v>
      </c>
      <c r="BP197">
        <v>0</v>
      </c>
      <c r="BQ197">
        <v>0</v>
      </c>
      <c r="BR197">
        <v>0</v>
      </c>
      <c r="BS197">
        <v>0</v>
      </c>
      <c r="BT197" s="17">
        <v>0</v>
      </c>
      <c r="BU197">
        <v>0</v>
      </c>
      <c r="BV197">
        <v>1</v>
      </c>
      <c r="BW197">
        <v>0</v>
      </c>
      <c r="BX197" s="17">
        <v>0</v>
      </c>
      <c r="BY197">
        <v>1</v>
      </c>
      <c r="BZ197">
        <v>0</v>
      </c>
      <c r="CA197">
        <v>0</v>
      </c>
      <c r="CB197">
        <v>0</v>
      </c>
      <c r="CC197" s="17">
        <v>0</v>
      </c>
      <c r="CD197">
        <v>0</v>
      </c>
      <c r="CE197">
        <v>0</v>
      </c>
      <c r="CF197">
        <v>1</v>
      </c>
      <c r="CG197">
        <v>1</v>
      </c>
      <c r="CH197">
        <v>0</v>
      </c>
      <c r="CI197">
        <v>0</v>
      </c>
      <c r="CJ197">
        <v>0</v>
      </c>
      <c r="CK197">
        <v>0</v>
      </c>
      <c r="CL197">
        <v>0</v>
      </c>
      <c r="CM197">
        <v>1</v>
      </c>
      <c r="CN197" s="17">
        <v>0</v>
      </c>
      <c r="CO197">
        <v>0</v>
      </c>
      <c r="CP197">
        <v>30</v>
      </c>
      <c r="CQ197">
        <v>0</v>
      </c>
      <c r="CR197">
        <v>1</v>
      </c>
      <c r="CS197">
        <v>17</v>
      </c>
      <c r="CY197" s="33" t="s">
        <v>85</v>
      </c>
    </row>
    <row r="198" spans="1:103" x14ac:dyDescent="0.25">
      <c r="A198">
        <v>197</v>
      </c>
      <c r="B198">
        <v>16</v>
      </c>
      <c r="C198" s="24" t="s">
        <v>192</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40</v>
      </c>
      <c r="BM198">
        <v>1</v>
      </c>
      <c r="BN198">
        <v>0</v>
      </c>
      <c r="BO198">
        <v>0</v>
      </c>
      <c r="BP198">
        <v>0</v>
      </c>
      <c r="BQ198">
        <v>0</v>
      </c>
      <c r="BR198">
        <v>0</v>
      </c>
      <c r="BS198">
        <v>0</v>
      </c>
      <c r="BT198" s="17">
        <v>0</v>
      </c>
      <c r="BU198">
        <v>0</v>
      </c>
      <c r="BV198">
        <v>1</v>
      </c>
      <c r="BW198">
        <v>0</v>
      </c>
      <c r="BX198" s="17">
        <v>0</v>
      </c>
      <c r="BY198">
        <v>1</v>
      </c>
      <c r="BZ198">
        <v>0</v>
      </c>
      <c r="CA198">
        <v>0</v>
      </c>
      <c r="CB198">
        <v>0</v>
      </c>
      <c r="CC198" s="17">
        <v>0</v>
      </c>
      <c r="CD198">
        <v>0</v>
      </c>
      <c r="CE198">
        <v>0</v>
      </c>
      <c r="CF198">
        <v>1</v>
      </c>
      <c r="CG198">
        <v>1</v>
      </c>
      <c r="CH198">
        <v>0</v>
      </c>
      <c r="CI198">
        <v>0</v>
      </c>
      <c r="CJ198">
        <v>0</v>
      </c>
      <c r="CK198">
        <v>0</v>
      </c>
      <c r="CL198">
        <v>0</v>
      </c>
      <c r="CM198">
        <v>1</v>
      </c>
      <c r="CN198" s="17">
        <v>0</v>
      </c>
      <c r="CO198">
        <v>0</v>
      </c>
      <c r="CP198">
        <v>30</v>
      </c>
      <c r="CQ198">
        <v>0</v>
      </c>
      <c r="CR198">
        <v>1</v>
      </c>
      <c r="CS198">
        <v>17</v>
      </c>
      <c r="CY198" s="33" t="s">
        <v>85</v>
      </c>
    </row>
    <row r="199" spans="1:103" x14ac:dyDescent="0.25">
      <c r="A199">
        <v>198</v>
      </c>
      <c r="B199">
        <v>16</v>
      </c>
      <c r="C199" s="24" t="s">
        <v>192</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40</v>
      </c>
      <c r="BM199">
        <v>1</v>
      </c>
      <c r="BN199">
        <v>0</v>
      </c>
      <c r="BO199">
        <v>0</v>
      </c>
      <c r="BP199">
        <v>0</v>
      </c>
      <c r="BQ199">
        <v>0</v>
      </c>
      <c r="BR199">
        <v>0</v>
      </c>
      <c r="BS199">
        <v>0</v>
      </c>
      <c r="BT199" s="17">
        <v>0</v>
      </c>
      <c r="BU199">
        <v>0</v>
      </c>
      <c r="BV199">
        <v>1</v>
      </c>
      <c r="BW199">
        <v>0</v>
      </c>
      <c r="BX199" s="17">
        <v>0</v>
      </c>
      <c r="BY199">
        <v>1</v>
      </c>
      <c r="BZ199">
        <v>0</v>
      </c>
      <c r="CA199">
        <v>0</v>
      </c>
      <c r="CB199">
        <v>0</v>
      </c>
      <c r="CC199" s="17">
        <v>0</v>
      </c>
      <c r="CD199">
        <v>0</v>
      </c>
      <c r="CE199">
        <v>0</v>
      </c>
      <c r="CF199">
        <v>1</v>
      </c>
      <c r="CG199">
        <v>1</v>
      </c>
      <c r="CH199">
        <v>0</v>
      </c>
      <c r="CI199">
        <v>0</v>
      </c>
      <c r="CJ199">
        <v>0</v>
      </c>
      <c r="CK199">
        <v>0</v>
      </c>
      <c r="CL199">
        <v>0</v>
      </c>
      <c r="CM199">
        <v>1</v>
      </c>
      <c r="CN199" s="17">
        <v>0</v>
      </c>
      <c r="CO199">
        <v>0</v>
      </c>
      <c r="CP199">
        <v>30</v>
      </c>
      <c r="CQ199">
        <v>0</v>
      </c>
      <c r="CR199">
        <v>1</v>
      </c>
      <c r="CS199">
        <v>17</v>
      </c>
      <c r="CY199" s="33" t="s">
        <v>85</v>
      </c>
    </row>
    <row r="200" spans="1:103" x14ac:dyDescent="0.25">
      <c r="A200">
        <v>199</v>
      </c>
      <c r="B200">
        <v>16</v>
      </c>
      <c r="C200" s="24" t="s">
        <v>192</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40</v>
      </c>
      <c r="BM200">
        <v>1</v>
      </c>
      <c r="BN200">
        <v>0</v>
      </c>
      <c r="BO200">
        <v>0</v>
      </c>
      <c r="BP200">
        <v>0</v>
      </c>
      <c r="BQ200">
        <v>0</v>
      </c>
      <c r="BR200">
        <v>0</v>
      </c>
      <c r="BS200">
        <v>0</v>
      </c>
      <c r="BT200" s="17">
        <v>0</v>
      </c>
      <c r="BU200">
        <v>0</v>
      </c>
      <c r="BV200">
        <v>1</v>
      </c>
      <c r="BW200">
        <v>0</v>
      </c>
      <c r="BX200" s="17">
        <v>0</v>
      </c>
      <c r="BY200">
        <v>1</v>
      </c>
      <c r="BZ200">
        <v>0</v>
      </c>
      <c r="CA200">
        <v>0</v>
      </c>
      <c r="CB200">
        <v>0</v>
      </c>
      <c r="CC200" s="17">
        <v>0</v>
      </c>
      <c r="CD200">
        <v>0</v>
      </c>
      <c r="CE200">
        <v>0</v>
      </c>
      <c r="CF200">
        <v>1</v>
      </c>
      <c r="CG200">
        <v>1</v>
      </c>
      <c r="CH200">
        <v>0</v>
      </c>
      <c r="CI200">
        <v>0</v>
      </c>
      <c r="CJ200">
        <v>0</v>
      </c>
      <c r="CK200">
        <v>0</v>
      </c>
      <c r="CL200">
        <v>0</v>
      </c>
      <c r="CM200">
        <v>1</v>
      </c>
      <c r="CN200" s="17">
        <v>0</v>
      </c>
      <c r="CO200">
        <v>0</v>
      </c>
      <c r="CP200">
        <v>30</v>
      </c>
      <c r="CQ200">
        <v>0</v>
      </c>
      <c r="CR200">
        <v>1</v>
      </c>
      <c r="CS200">
        <v>17</v>
      </c>
      <c r="CY200" s="33" t="s">
        <v>85</v>
      </c>
    </row>
    <row r="201" spans="1:103" x14ac:dyDescent="0.25">
      <c r="A201">
        <v>200</v>
      </c>
      <c r="B201">
        <v>16</v>
      </c>
      <c r="C201" s="24" t="s">
        <v>192</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40</v>
      </c>
      <c r="BM201">
        <v>1</v>
      </c>
      <c r="BN201">
        <v>0</v>
      </c>
      <c r="BO201">
        <v>0</v>
      </c>
      <c r="BP201">
        <v>0</v>
      </c>
      <c r="BQ201">
        <v>0</v>
      </c>
      <c r="BR201">
        <v>0</v>
      </c>
      <c r="BS201">
        <v>0</v>
      </c>
      <c r="BT201" s="17">
        <v>0</v>
      </c>
      <c r="BU201">
        <v>0</v>
      </c>
      <c r="BV201">
        <v>1</v>
      </c>
      <c r="BW201">
        <v>0</v>
      </c>
      <c r="BX201" s="17">
        <v>0</v>
      </c>
      <c r="BY201">
        <v>1</v>
      </c>
      <c r="BZ201">
        <v>0</v>
      </c>
      <c r="CA201">
        <v>0</v>
      </c>
      <c r="CB201">
        <v>0</v>
      </c>
      <c r="CC201" s="17">
        <v>0</v>
      </c>
      <c r="CD201">
        <v>0</v>
      </c>
      <c r="CE201">
        <v>0</v>
      </c>
      <c r="CF201">
        <v>1</v>
      </c>
      <c r="CG201">
        <v>1</v>
      </c>
      <c r="CH201">
        <v>0</v>
      </c>
      <c r="CI201">
        <v>0</v>
      </c>
      <c r="CJ201">
        <v>0</v>
      </c>
      <c r="CK201">
        <v>0</v>
      </c>
      <c r="CL201">
        <v>0</v>
      </c>
      <c r="CM201">
        <v>1</v>
      </c>
      <c r="CN201" s="17">
        <v>0</v>
      </c>
      <c r="CO201">
        <v>0</v>
      </c>
      <c r="CP201">
        <v>30</v>
      </c>
      <c r="CQ201">
        <v>0</v>
      </c>
      <c r="CR201">
        <v>1</v>
      </c>
      <c r="CS201">
        <v>17</v>
      </c>
      <c r="CY201" s="33" t="s">
        <v>85</v>
      </c>
    </row>
    <row r="202" spans="1:103" x14ac:dyDescent="0.25">
      <c r="A202">
        <v>201</v>
      </c>
      <c r="B202">
        <v>16</v>
      </c>
      <c r="C202" s="24" t="s">
        <v>192</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40</v>
      </c>
      <c r="BM202">
        <v>1</v>
      </c>
      <c r="BN202">
        <v>0</v>
      </c>
      <c r="BO202">
        <v>0</v>
      </c>
      <c r="BP202">
        <v>0</v>
      </c>
      <c r="BQ202">
        <v>0</v>
      </c>
      <c r="BR202">
        <v>0</v>
      </c>
      <c r="BS202">
        <v>0</v>
      </c>
      <c r="BT202" s="17">
        <v>0</v>
      </c>
      <c r="BU202">
        <v>0</v>
      </c>
      <c r="BV202">
        <v>1</v>
      </c>
      <c r="BW202">
        <v>0</v>
      </c>
      <c r="BX202" s="17">
        <v>0</v>
      </c>
      <c r="BY202">
        <v>1</v>
      </c>
      <c r="BZ202">
        <v>0</v>
      </c>
      <c r="CA202">
        <v>0</v>
      </c>
      <c r="CB202">
        <v>0</v>
      </c>
      <c r="CC202" s="17">
        <v>0</v>
      </c>
      <c r="CD202">
        <v>0</v>
      </c>
      <c r="CE202">
        <v>0</v>
      </c>
      <c r="CF202">
        <v>1</v>
      </c>
      <c r="CG202">
        <v>1</v>
      </c>
      <c r="CH202">
        <v>0</v>
      </c>
      <c r="CI202">
        <v>0</v>
      </c>
      <c r="CJ202">
        <v>0</v>
      </c>
      <c r="CK202">
        <v>0</v>
      </c>
      <c r="CL202">
        <v>0</v>
      </c>
      <c r="CM202">
        <v>1</v>
      </c>
      <c r="CN202" s="17">
        <v>0</v>
      </c>
      <c r="CO202">
        <v>0</v>
      </c>
      <c r="CP202">
        <v>30</v>
      </c>
      <c r="CQ202">
        <v>0</v>
      </c>
      <c r="CR202">
        <v>1</v>
      </c>
      <c r="CS202">
        <v>17</v>
      </c>
      <c r="CY202" s="33" t="s">
        <v>85</v>
      </c>
    </row>
    <row r="203" spans="1:103" x14ac:dyDescent="0.25">
      <c r="A203">
        <v>202</v>
      </c>
      <c r="B203">
        <v>16</v>
      </c>
      <c r="C203" s="24" t="s">
        <v>192</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40</v>
      </c>
      <c r="BM203">
        <v>1</v>
      </c>
      <c r="BN203">
        <v>0</v>
      </c>
      <c r="BO203">
        <v>0</v>
      </c>
      <c r="BP203">
        <v>0</v>
      </c>
      <c r="BQ203">
        <v>0</v>
      </c>
      <c r="BR203">
        <v>0</v>
      </c>
      <c r="BS203">
        <v>0</v>
      </c>
      <c r="BT203" s="17">
        <v>0</v>
      </c>
      <c r="BU203">
        <v>0</v>
      </c>
      <c r="BV203">
        <v>1</v>
      </c>
      <c r="BW203">
        <v>0</v>
      </c>
      <c r="BX203" s="17">
        <v>0</v>
      </c>
      <c r="BY203">
        <v>1</v>
      </c>
      <c r="BZ203">
        <v>0</v>
      </c>
      <c r="CA203">
        <v>0</v>
      </c>
      <c r="CB203">
        <v>0</v>
      </c>
      <c r="CC203" s="17">
        <v>0</v>
      </c>
      <c r="CD203">
        <v>0</v>
      </c>
      <c r="CE203">
        <v>0</v>
      </c>
      <c r="CF203">
        <v>1</v>
      </c>
      <c r="CG203">
        <v>1</v>
      </c>
      <c r="CH203">
        <v>0</v>
      </c>
      <c r="CI203">
        <v>0</v>
      </c>
      <c r="CJ203">
        <v>0</v>
      </c>
      <c r="CK203">
        <v>0</v>
      </c>
      <c r="CL203">
        <v>0</v>
      </c>
      <c r="CM203">
        <v>1</v>
      </c>
      <c r="CN203" s="17">
        <v>0</v>
      </c>
      <c r="CO203">
        <v>0</v>
      </c>
      <c r="CP203">
        <v>30</v>
      </c>
      <c r="CQ203">
        <v>0</v>
      </c>
      <c r="CR203">
        <v>1</v>
      </c>
      <c r="CS203">
        <v>17</v>
      </c>
      <c r="CY203" s="33" t="s">
        <v>85</v>
      </c>
    </row>
    <row r="204" spans="1:103" x14ac:dyDescent="0.25">
      <c r="A204">
        <v>203</v>
      </c>
      <c r="B204">
        <v>16</v>
      </c>
      <c r="C204" s="24" t="s">
        <v>192</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40</v>
      </c>
      <c r="BM204">
        <v>1</v>
      </c>
      <c r="BN204">
        <v>0</v>
      </c>
      <c r="BO204">
        <v>0</v>
      </c>
      <c r="BP204">
        <v>0</v>
      </c>
      <c r="BQ204">
        <v>0</v>
      </c>
      <c r="BR204">
        <v>0</v>
      </c>
      <c r="BS204">
        <v>0</v>
      </c>
      <c r="BT204" s="17">
        <v>0</v>
      </c>
      <c r="BU204">
        <v>0</v>
      </c>
      <c r="BV204">
        <v>1</v>
      </c>
      <c r="BW204">
        <v>0</v>
      </c>
      <c r="BX204" s="17">
        <v>0</v>
      </c>
      <c r="BY204">
        <v>1</v>
      </c>
      <c r="BZ204">
        <v>0</v>
      </c>
      <c r="CA204">
        <v>0</v>
      </c>
      <c r="CB204">
        <v>0</v>
      </c>
      <c r="CC204" s="17">
        <v>0</v>
      </c>
      <c r="CD204">
        <v>0</v>
      </c>
      <c r="CE204">
        <v>0</v>
      </c>
      <c r="CF204">
        <v>1</v>
      </c>
      <c r="CG204">
        <v>1</v>
      </c>
      <c r="CH204">
        <v>0</v>
      </c>
      <c r="CI204">
        <v>0</v>
      </c>
      <c r="CJ204">
        <v>0</v>
      </c>
      <c r="CK204">
        <v>0</v>
      </c>
      <c r="CL204">
        <v>0</v>
      </c>
      <c r="CM204">
        <v>1</v>
      </c>
      <c r="CN204" s="17">
        <v>0</v>
      </c>
      <c r="CO204">
        <v>0</v>
      </c>
      <c r="CP204">
        <v>30</v>
      </c>
      <c r="CQ204">
        <v>0</v>
      </c>
      <c r="CR204">
        <v>1</v>
      </c>
      <c r="CS204">
        <v>17</v>
      </c>
      <c r="CY204" s="33" t="s">
        <v>85</v>
      </c>
    </row>
    <row r="205" spans="1:103" x14ac:dyDescent="0.25">
      <c r="A205">
        <v>204</v>
      </c>
      <c r="B205">
        <v>16</v>
      </c>
      <c r="C205" s="24" t="s">
        <v>192</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40</v>
      </c>
      <c r="BM205">
        <v>1</v>
      </c>
      <c r="BN205">
        <v>0</v>
      </c>
      <c r="BO205">
        <v>0</v>
      </c>
      <c r="BP205">
        <v>0</v>
      </c>
      <c r="BQ205">
        <v>0</v>
      </c>
      <c r="BR205">
        <v>0</v>
      </c>
      <c r="BS205">
        <v>0</v>
      </c>
      <c r="BT205" s="17">
        <v>0</v>
      </c>
      <c r="BU205">
        <v>0</v>
      </c>
      <c r="BV205">
        <v>1</v>
      </c>
      <c r="BW205">
        <v>0</v>
      </c>
      <c r="BX205" s="17">
        <v>0</v>
      </c>
      <c r="BY205">
        <v>1</v>
      </c>
      <c r="BZ205">
        <v>0</v>
      </c>
      <c r="CA205">
        <v>0</v>
      </c>
      <c r="CB205">
        <v>0</v>
      </c>
      <c r="CC205" s="17">
        <v>0</v>
      </c>
      <c r="CD205">
        <v>0</v>
      </c>
      <c r="CE205">
        <v>0</v>
      </c>
      <c r="CF205">
        <v>1</v>
      </c>
      <c r="CG205">
        <v>1</v>
      </c>
      <c r="CH205">
        <v>0</v>
      </c>
      <c r="CI205">
        <v>0</v>
      </c>
      <c r="CJ205">
        <v>0</v>
      </c>
      <c r="CK205">
        <v>0</v>
      </c>
      <c r="CL205">
        <v>0</v>
      </c>
      <c r="CM205">
        <v>1</v>
      </c>
      <c r="CN205" s="17">
        <v>0</v>
      </c>
      <c r="CO205">
        <v>0</v>
      </c>
      <c r="CP205">
        <v>30</v>
      </c>
      <c r="CQ205">
        <v>0</v>
      </c>
      <c r="CR205">
        <v>1</v>
      </c>
      <c r="CS205">
        <v>17</v>
      </c>
      <c r="CY205" s="33" t="s">
        <v>85</v>
      </c>
    </row>
    <row r="206" spans="1:103" x14ac:dyDescent="0.25">
      <c r="A206">
        <v>205</v>
      </c>
      <c r="B206">
        <v>16</v>
      </c>
      <c r="C206" s="24" t="s">
        <v>192</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40</v>
      </c>
      <c r="BM206">
        <v>1</v>
      </c>
      <c r="BN206">
        <v>0</v>
      </c>
      <c r="BO206">
        <v>0</v>
      </c>
      <c r="BP206">
        <v>0</v>
      </c>
      <c r="BQ206">
        <v>0</v>
      </c>
      <c r="BR206">
        <v>0</v>
      </c>
      <c r="BS206">
        <v>0</v>
      </c>
      <c r="BT206" s="17">
        <v>0</v>
      </c>
      <c r="BU206">
        <v>0</v>
      </c>
      <c r="BV206">
        <v>1</v>
      </c>
      <c r="BW206">
        <v>0</v>
      </c>
      <c r="BX206" s="17">
        <v>0</v>
      </c>
      <c r="BY206">
        <v>1</v>
      </c>
      <c r="BZ206">
        <v>0</v>
      </c>
      <c r="CA206">
        <v>0</v>
      </c>
      <c r="CB206">
        <v>0</v>
      </c>
      <c r="CC206" s="17">
        <v>0</v>
      </c>
      <c r="CD206">
        <v>0</v>
      </c>
      <c r="CE206">
        <v>0</v>
      </c>
      <c r="CF206">
        <v>1</v>
      </c>
      <c r="CG206">
        <v>1</v>
      </c>
      <c r="CH206">
        <v>0</v>
      </c>
      <c r="CI206">
        <v>0</v>
      </c>
      <c r="CJ206">
        <v>0</v>
      </c>
      <c r="CK206">
        <v>0</v>
      </c>
      <c r="CL206">
        <v>0</v>
      </c>
      <c r="CM206">
        <v>1</v>
      </c>
      <c r="CN206" s="17">
        <v>0</v>
      </c>
      <c r="CO206">
        <v>0</v>
      </c>
      <c r="CP206">
        <v>30</v>
      </c>
      <c r="CQ206">
        <v>0</v>
      </c>
      <c r="CR206">
        <v>1</v>
      </c>
      <c r="CS206">
        <v>17</v>
      </c>
      <c r="CY206" s="33" t="s">
        <v>85</v>
      </c>
    </row>
    <row r="207" spans="1:103" x14ac:dyDescent="0.25">
      <c r="A207">
        <v>206</v>
      </c>
      <c r="B207">
        <v>16</v>
      </c>
      <c r="C207" s="24" t="s">
        <v>192</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40</v>
      </c>
      <c r="BM207">
        <v>1</v>
      </c>
      <c r="BN207">
        <v>0</v>
      </c>
      <c r="BO207">
        <v>0</v>
      </c>
      <c r="BP207">
        <v>0</v>
      </c>
      <c r="BQ207">
        <v>0</v>
      </c>
      <c r="BR207">
        <v>0</v>
      </c>
      <c r="BS207">
        <v>0</v>
      </c>
      <c r="BT207" s="17">
        <v>0</v>
      </c>
      <c r="BU207">
        <v>0</v>
      </c>
      <c r="BV207">
        <v>1</v>
      </c>
      <c r="BW207">
        <v>0</v>
      </c>
      <c r="BX207" s="17">
        <v>0</v>
      </c>
      <c r="BY207">
        <v>1</v>
      </c>
      <c r="BZ207">
        <v>0</v>
      </c>
      <c r="CA207">
        <v>0</v>
      </c>
      <c r="CB207">
        <v>0</v>
      </c>
      <c r="CC207" s="17">
        <v>0</v>
      </c>
      <c r="CD207">
        <v>0</v>
      </c>
      <c r="CE207">
        <v>0</v>
      </c>
      <c r="CF207">
        <v>1</v>
      </c>
      <c r="CG207">
        <v>1</v>
      </c>
      <c r="CH207">
        <v>0</v>
      </c>
      <c r="CI207">
        <v>0</v>
      </c>
      <c r="CJ207">
        <v>0</v>
      </c>
      <c r="CK207">
        <v>0</v>
      </c>
      <c r="CL207">
        <v>0</v>
      </c>
      <c r="CM207">
        <v>1</v>
      </c>
      <c r="CN207" s="17">
        <v>0</v>
      </c>
      <c r="CO207">
        <v>0</v>
      </c>
      <c r="CP207">
        <v>30</v>
      </c>
      <c r="CQ207">
        <v>0</v>
      </c>
      <c r="CR207">
        <v>1</v>
      </c>
      <c r="CS207">
        <v>17</v>
      </c>
      <c r="CY207" s="33" t="s">
        <v>85</v>
      </c>
    </row>
    <row r="208" spans="1:103" x14ac:dyDescent="0.25">
      <c r="A208">
        <v>207</v>
      </c>
      <c r="B208">
        <v>16</v>
      </c>
      <c r="C208" s="24" t="s">
        <v>192</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40</v>
      </c>
      <c r="BM208">
        <v>1</v>
      </c>
      <c r="BN208">
        <v>0</v>
      </c>
      <c r="BO208">
        <v>0</v>
      </c>
      <c r="BP208">
        <v>0</v>
      </c>
      <c r="BQ208">
        <v>0</v>
      </c>
      <c r="BR208">
        <v>0</v>
      </c>
      <c r="BS208">
        <v>0</v>
      </c>
      <c r="BT208" s="17">
        <v>0</v>
      </c>
      <c r="BU208">
        <v>0</v>
      </c>
      <c r="BV208">
        <v>1</v>
      </c>
      <c r="BW208">
        <v>0</v>
      </c>
      <c r="BX208" s="17">
        <v>0</v>
      </c>
      <c r="BY208">
        <v>1</v>
      </c>
      <c r="BZ208">
        <v>0</v>
      </c>
      <c r="CA208">
        <v>0</v>
      </c>
      <c r="CB208">
        <v>0</v>
      </c>
      <c r="CC208" s="17">
        <v>0</v>
      </c>
      <c r="CD208">
        <v>0</v>
      </c>
      <c r="CE208">
        <v>0</v>
      </c>
      <c r="CF208">
        <v>1</v>
      </c>
      <c r="CG208">
        <v>1</v>
      </c>
      <c r="CH208">
        <v>0</v>
      </c>
      <c r="CI208">
        <v>0</v>
      </c>
      <c r="CJ208">
        <v>0</v>
      </c>
      <c r="CK208">
        <v>0</v>
      </c>
      <c r="CL208">
        <v>0</v>
      </c>
      <c r="CM208">
        <v>1</v>
      </c>
      <c r="CN208" s="17">
        <v>0</v>
      </c>
      <c r="CO208">
        <v>0</v>
      </c>
      <c r="CP208">
        <v>30</v>
      </c>
      <c r="CQ208">
        <v>0</v>
      </c>
      <c r="CR208">
        <v>1</v>
      </c>
      <c r="CS208">
        <v>17</v>
      </c>
      <c r="CY208" s="33" t="s">
        <v>85</v>
      </c>
    </row>
    <row r="209" spans="1:103" x14ac:dyDescent="0.25">
      <c r="A209">
        <v>208</v>
      </c>
      <c r="B209">
        <v>16</v>
      </c>
      <c r="C209" s="24" t="s">
        <v>192</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40</v>
      </c>
      <c r="BM209">
        <v>1</v>
      </c>
      <c r="BN209">
        <v>0</v>
      </c>
      <c r="BO209">
        <v>0</v>
      </c>
      <c r="BP209">
        <v>0</v>
      </c>
      <c r="BQ209">
        <v>0</v>
      </c>
      <c r="BR209">
        <v>0</v>
      </c>
      <c r="BS209">
        <v>0</v>
      </c>
      <c r="BT209" s="17">
        <v>0</v>
      </c>
      <c r="BU209">
        <v>0</v>
      </c>
      <c r="BV209">
        <v>1</v>
      </c>
      <c r="BW209">
        <v>0</v>
      </c>
      <c r="BX209" s="17">
        <v>0</v>
      </c>
      <c r="BY209">
        <v>1</v>
      </c>
      <c r="BZ209">
        <v>0</v>
      </c>
      <c r="CA209">
        <v>0</v>
      </c>
      <c r="CB209">
        <v>0</v>
      </c>
      <c r="CC209" s="17">
        <v>0</v>
      </c>
      <c r="CD209">
        <v>0</v>
      </c>
      <c r="CE209">
        <v>0</v>
      </c>
      <c r="CF209">
        <v>1</v>
      </c>
      <c r="CG209">
        <v>1</v>
      </c>
      <c r="CH209">
        <v>0</v>
      </c>
      <c r="CI209">
        <v>0</v>
      </c>
      <c r="CJ209">
        <v>0</v>
      </c>
      <c r="CK209">
        <v>0</v>
      </c>
      <c r="CL209">
        <v>0</v>
      </c>
      <c r="CM209">
        <v>1</v>
      </c>
      <c r="CN209" s="17">
        <v>0</v>
      </c>
      <c r="CO209">
        <v>0</v>
      </c>
      <c r="CP209">
        <v>30</v>
      </c>
      <c r="CQ209">
        <v>0</v>
      </c>
      <c r="CR209">
        <v>1</v>
      </c>
      <c r="CS209">
        <v>17</v>
      </c>
      <c r="CY209" s="33" t="s">
        <v>85</v>
      </c>
    </row>
    <row r="210" spans="1:103" x14ac:dyDescent="0.25">
      <c r="A210">
        <v>209</v>
      </c>
      <c r="B210">
        <v>16</v>
      </c>
      <c r="C210" s="24" t="s">
        <v>192</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40</v>
      </c>
      <c r="BM210">
        <v>1</v>
      </c>
      <c r="BN210">
        <v>0</v>
      </c>
      <c r="BO210">
        <v>0</v>
      </c>
      <c r="BP210">
        <v>0</v>
      </c>
      <c r="BQ210">
        <v>0</v>
      </c>
      <c r="BR210">
        <v>0</v>
      </c>
      <c r="BS210">
        <v>0</v>
      </c>
      <c r="BT210" s="17">
        <v>0</v>
      </c>
      <c r="BU210">
        <v>0</v>
      </c>
      <c r="BV210">
        <v>1</v>
      </c>
      <c r="BW210">
        <v>0</v>
      </c>
      <c r="BX210" s="17">
        <v>0</v>
      </c>
      <c r="BY210">
        <v>1</v>
      </c>
      <c r="BZ210">
        <v>0</v>
      </c>
      <c r="CA210">
        <v>0</v>
      </c>
      <c r="CB210">
        <v>0</v>
      </c>
      <c r="CC210" s="17">
        <v>0</v>
      </c>
      <c r="CD210">
        <v>0</v>
      </c>
      <c r="CE210">
        <v>0</v>
      </c>
      <c r="CF210">
        <v>1</v>
      </c>
      <c r="CG210">
        <v>1</v>
      </c>
      <c r="CH210">
        <v>0</v>
      </c>
      <c r="CI210">
        <v>0</v>
      </c>
      <c r="CJ210">
        <v>0</v>
      </c>
      <c r="CK210">
        <v>0</v>
      </c>
      <c r="CL210">
        <v>0</v>
      </c>
      <c r="CM210">
        <v>1</v>
      </c>
      <c r="CN210" s="17">
        <v>0</v>
      </c>
      <c r="CO210">
        <v>0</v>
      </c>
      <c r="CP210">
        <v>30</v>
      </c>
      <c r="CQ210">
        <v>0</v>
      </c>
      <c r="CR210">
        <v>1</v>
      </c>
      <c r="CS210">
        <v>17</v>
      </c>
      <c r="CY210" s="33" t="s">
        <v>85</v>
      </c>
    </row>
    <row r="211" spans="1:103" x14ac:dyDescent="0.25">
      <c r="A211">
        <v>210</v>
      </c>
      <c r="B211">
        <v>16</v>
      </c>
      <c r="C211" s="24" t="s">
        <v>192</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40</v>
      </c>
      <c r="BM211">
        <v>1</v>
      </c>
      <c r="BN211">
        <v>0</v>
      </c>
      <c r="BO211">
        <v>0</v>
      </c>
      <c r="BP211">
        <v>0</v>
      </c>
      <c r="BQ211">
        <v>0</v>
      </c>
      <c r="BR211">
        <v>0</v>
      </c>
      <c r="BS211">
        <v>0</v>
      </c>
      <c r="BT211" s="17">
        <v>0</v>
      </c>
      <c r="BU211">
        <v>0</v>
      </c>
      <c r="BV211">
        <v>1</v>
      </c>
      <c r="BW211">
        <v>0</v>
      </c>
      <c r="BX211" s="17">
        <v>0</v>
      </c>
      <c r="BY211">
        <v>1</v>
      </c>
      <c r="BZ211">
        <v>0</v>
      </c>
      <c r="CA211">
        <v>0</v>
      </c>
      <c r="CB211">
        <v>0</v>
      </c>
      <c r="CC211" s="17">
        <v>0</v>
      </c>
      <c r="CD211">
        <v>0</v>
      </c>
      <c r="CE211">
        <v>0</v>
      </c>
      <c r="CF211">
        <v>1</v>
      </c>
      <c r="CG211">
        <v>1</v>
      </c>
      <c r="CH211">
        <v>0</v>
      </c>
      <c r="CI211">
        <v>0</v>
      </c>
      <c r="CJ211">
        <v>0</v>
      </c>
      <c r="CK211">
        <v>0</v>
      </c>
      <c r="CL211">
        <v>0</v>
      </c>
      <c r="CM211">
        <v>1</v>
      </c>
      <c r="CN211" s="17">
        <v>0</v>
      </c>
      <c r="CO211">
        <v>0</v>
      </c>
      <c r="CP211">
        <v>30</v>
      </c>
      <c r="CQ211">
        <v>0</v>
      </c>
      <c r="CR211">
        <v>1</v>
      </c>
      <c r="CS211">
        <v>17</v>
      </c>
      <c r="CY211" s="33" t="s">
        <v>85</v>
      </c>
    </row>
    <row r="212" spans="1:103" x14ac:dyDescent="0.25">
      <c r="A212">
        <v>211</v>
      </c>
      <c r="B212">
        <v>16</v>
      </c>
      <c r="C212" s="24" t="s">
        <v>192</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40</v>
      </c>
      <c r="BM212">
        <v>1</v>
      </c>
      <c r="BN212">
        <v>0</v>
      </c>
      <c r="BO212">
        <v>0</v>
      </c>
      <c r="BP212">
        <v>0</v>
      </c>
      <c r="BQ212">
        <v>0</v>
      </c>
      <c r="BR212">
        <v>0</v>
      </c>
      <c r="BS212">
        <v>0</v>
      </c>
      <c r="BT212" s="17">
        <v>0</v>
      </c>
      <c r="BU212">
        <v>0</v>
      </c>
      <c r="BV212">
        <v>1</v>
      </c>
      <c r="BW212">
        <v>0</v>
      </c>
      <c r="BX212" s="17">
        <v>0</v>
      </c>
      <c r="BY212">
        <v>1</v>
      </c>
      <c r="BZ212">
        <v>0</v>
      </c>
      <c r="CA212">
        <v>0</v>
      </c>
      <c r="CB212">
        <v>0</v>
      </c>
      <c r="CC212" s="17">
        <v>0</v>
      </c>
      <c r="CD212">
        <v>0</v>
      </c>
      <c r="CE212">
        <v>0</v>
      </c>
      <c r="CF212">
        <v>1</v>
      </c>
      <c r="CG212">
        <v>1</v>
      </c>
      <c r="CH212">
        <v>0</v>
      </c>
      <c r="CI212">
        <v>0</v>
      </c>
      <c r="CJ212">
        <v>0</v>
      </c>
      <c r="CK212">
        <v>0</v>
      </c>
      <c r="CL212">
        <v>0</v>
      </c>
      <c r="CM212">
        <v>1</v>
      </c>
      <c r="CN212" s="17">
        <v>0</v>
      </c>
      <c r="CO212">
        <v>0</v>
      </c>
      <c r="CP212">
        <v>30</v>
      </c>
      <c r="CQ212">
        <v>0</v>
      </c>
      <c r="CR212">
        <v>1</v>
      </c>
      <c r="CS212">
        <v>17</v>
      </c>
      <c r="CY212" s="33" t="s">
        <v>85</v>
      </c>
    </row>
    <row r="213" spans="1:103" x14ac:dyDescent="0.25">
      <c r="A213">
        <v>212</v>
      </c>
      <c r="B213">
        <v>16</v>
      </c>
      <c r="C213" s="24" t="s">
        <v>192</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40</v>
      </c>
      <c r="BM213">
        <v>1</v>
      </c>
      <c r="BN213">
        <v>0</v>
      </c>
      <c r="BO213">
        <v>0</v>
      </c>
      <c r="BP213">
        <v>0</v>
      </c>
      <c r="BQ213">
        <v>0</v>
      </c>
      <c r="BR213">
        <v>0</v>
      </c>
      <c r="BS213">
        <v>0</v>
      </c>
      <c r="BT213" s="17">
        <v>0</v>
      </c>
      <c r="BU213">
        <v>0</v>
      </c>
      <c r="BV213">
        <v>1</v>
      </c>
      <c r="BW213">
        <v>0</v>
      </c>
      <c r="BX213" s="17">
        <v>0</v>
      </c>
      <c r="BY213">
        <v>1</v>
      </c>
      <c r="BZ213">
        <v>0</v>
      </c>
      <c r="CA213">
        <v>0</v>
      </c>
      <c r="CB213">
        <v>0</v>
      </c>
      <c r="CC213" s="17">
        <v>0</v>
      </c>
      <c r="CD213">
        <v>0</v>
      </c>
      <c r="CE213">
        <v>0</v>
      </c>
      <c r="CF213">
        <v>1</v>
      </c>
      <c r="CG213">
        <v>1</v>
      </c>
      <c r="CH213">
        <v>0</v>
      </c>
      <c r="CI213">
        <v>0</v>
      </c>
      <c r="CJ213">
        <v>0</v>
      </c>
      <c r="CK213">
        <v>0</v>
      </c>
      <c r="CL213">
        <v>0</v>
      </c>
      <c r="CM213">
        <v>1</v>
      </c>
      <c r="CN213" s="17">
        <v>0</v>
      </c>
      <c r="CO213">
        <v>0</v>
      </c>
      <c r="CP213">
        <v>30</v>
      </c>
      <c r="CQ213">
        <v>0</v>
      </c>
      <c r="CR213">
        <v>1</v>
      </c>
      <c r="CS213">
        <v>17</v>
      </c>
      <c r="CY213" s="33" t="s">
        <v>85</v>
      </c>
    </row>
    <row r="214" spans="1:103" x14ac:dyDescent="0.25">
      <c r="A214">
        <v>213</v>
      </c>
      <c r="B214">
        <v>16</v>
      </c>
      <c r="C214" s="24" t="s">
        <v>192</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40</v>
      </c>
      <c r="BM214">
        <v>1</v>
      </c>
      <c r="BN214">
        <v>0</v>
      </c>
      <c r="BO214">
        <v>0</v>
      </c>
      <c r="BP214">
        <v>0</v>
      </c>
      <c r="BQ214">
        <v>0</v>
      </c>
      <c r="BR214">
        <v>0</v>
      </c>
      <c r="BS214">
        <v>0</v>
      </c>
      <c r="BT214" s="17">
        <v>0</v>
      </c>
      <c r="BU214">
        <v>0</v>
      </c>
      <c r="BV214">
        <v>1</v>
      </c>
      <c r="BW214">
        <v>0</v>
      </c>
      <c r="BX214" s="17">
        <v>0</v>
      </c>
      <c r="BY214">
        <v>1</v>
      </c>
      <c r="BZ214">
        <v>0</v>
      </c>
      <c r="CA214">
        <v>0</v>
      </c>
      <c r="CB214">
        <v>0</v>
      </c>
      <c r="CC214" s="17">
        <v>0</v>
      </c>
      <c r="CD214">
        <v>0</v>
      </c>
      <c r="CE214">
        <v>0</v>
      </c>
      <c r="CF214">
        <v>1</v>
      </c>
      <c r="CG214">
        <v>1</v>
      </c>
      <c r="CH214">
        <v>0</v>
      </c>
      <c r="CI214">
        <v>0</v>
      </c>
      <c r="CJ214">
        <v>0</v>
      </c>
      <c r="CK214">
        <v>0</v>
      </c>
      <c r="CL214">
        <v>0</v>
      </c>
      <c r="CM214">
        <v>1</v>
      </c>
      <c r="CN214" s="17">
        <v>0</v>
      </c>
      <c r="CO214">
        <v>0</v>
      </c>
      <c r="CP214">
        <v>30</v>
      </c>
      <c r="CQ214">
        <v>0</v>
      </c>
      <c r="CR214">
        <v>1</v>
      </c>
      <c r="CS214">
        <v>17</v>
      </c>
      <c r="CY214" s="33" t="s">
        <v>85</v>
      </c>
    </row>
    <row r="215" spans="1:103" x14ac:dyDescent="0.25">
      <c r="A215">
        <v>214</v>
      </c>
      <c r="B215">
        <v>16</v>
      </c>
      <c r="C215" s="24" t="s">
        <v>192</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40</v>
      </c>
      <c r="BM215">
        <v>1</v>
      </c>
      <c r="BN215">
        <v>0</v>
      </c>
      <c r="BO215">
        <v>0</v>
      </c>
      <c r="BP215">
        <v>0</v>
      </c>
      <c r="BQ215">
        <v>0</v>
      </c>
      <c r="BR215">
        <v>0</v>
      </c>
      <c r="BS215">
        <v>0</v>
      </c>
      <c r="BT215" s="17">
        <v>0</v>
      </c>
      <c r="BU215">
        <v>0</v>
      </c>
      <c r="BV215">
        <v>1</v>
      </c>
      <c r="BW215">
        <v>0</v>
      </c>
      <c r="BX215" s="17">
        <v>0</v>
      </c>
      <c r="BY215">
        <v>1</v>
      </c>
      <c r="BZ215">
        <v>0</v>
      </c>
      <c r="CA215">
        <v>0</v>
      </c>
      <c r="CB215">
        <v>0</v>
      </c>
      <c r="CC215" s="17">
        <v>0</v>
      </c>
      <c r="CD215">
        <v>0</v>
      </c>
      <c r="CE215">
        <v>0</v>
      </c>
      <c r="CF215">
        <v>1</v>
      </c>
      <c r="CG215">
        <v>1</v>
      </c>
      <c r="CH215">
        <v>0</v>
      </c>
      <c r="CI215">
        <v>0</v>
      </c>
      <c r="CJ215">
        <v>0</v>
      </c>
      <c r="CK215">
        <v>0</v>
      </c>
      <c r="CL215">
        <v>0</v>
      </c>
      <c r="CM215">
        <v>1</v>
      </c>
      <c r="CN215" s="17">
        <v>0</v>
      </c>
      <c r="CO215">
        <v>0</v>
      </c>
      <c r="CP215">
        <v>30</v>
      </c>
      <c r="CQ215">
        <v>0</v>
      </c>
      <c r="CR215">
        <v>1</v>
      </c>
      <c r="CS215">
        <v>17</v>
      </c>
      <c r="CY215" s="33" t="s">
        <v>85</v>
      </c>
    </row>
    <row r="216" spans="1:103" x14ac:dyDescent="0.25">
      <c r="A216">
        <v>215</v>
      </c>
      <c r="B216">
        <v>16</v>
      </c>
      <c r="C216" s="24" t="s">
        <v>192</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40</v>
      </c>
      <c r="BM216">
        <v>1</v>
      </c>
      <c r="BN216">
        <v>0</v>
      </c>
      <c r="BO216">
        <v>0</v>
      </c>
      <c r="BP216">
        <v>0</v>
      </c>
      <c r="BQ216">
        <v>0</v>
      </c>
      <c r="BR216">
        <v>0</v>
      </c>
      <c r="BS216">
        <v>0</v>
      </c>
      <c r="BT216" s="17">
        <v>0</v>
      </c>
      <c r="BU216">
        <v>0</v>
      </c>
      <c r="BV216">
        <v>1</v>
      </c>
      <c r="BW216">
        <v>0</v>
      </c>
      <c r="BX216" s="17">
        <v>0</v>
      </c>
      <c r="BY216">
        <v>1</v>
      </c>
      <c r="BZ216">
        <v>0</v>
      </c>
      <c r="CA216">
        <v>0</v>
      </c>
      <c r="CB216">
        <v>0</v>
      </c>
      <c r="CC216" s="17">
        <v>0</v>
      </c>
      <c r="CD216">
        <v>0</v>
      </c>
      <c r="CE216">
        <v>0</v>
      </c>
      <c r="CF216">
        <v>1</v>
      </c>
      <c r="CG216">
        <v>1</v>
      </c>
      <c r="CH216">
        <v>0</v>
      </c>
      <c r="CI216">
        <v>0</v>
      </c>
      <c r="CJ216">
        <v>0</v>
      </c>
      <c r="CK216">
        <v>0</v>
      </c>
      <c r="CL216">
        <v>0</v>
      </c>
      <c r="CM216">
        <v>1</v>
      </c>
      <c r="CN216" s="17">
        <v>0</v>
      </c>
      <c r="CO216">
        <v>0</v>
      </c>
      <c r="CP216">
        <v>30</v>
      </c>
      <c r="CQ216">
        <v>0</v>
      </c>
      <c r="CR216">
        <v>1</v>
      </c>
      <c r="CS216">
        <v>17</v>
      </c>
      <c r="CY216" s="33" t="s">
        <v>85</v>
      </c>
    </row>
    <row r="217" spans="1:103" x14ac:dyDescent="0.25">
      <c r="A217">
        <v>216</v>
      </c>
      <c r="B217">
        <v>16</v>
      </c>
      <c r="C217" s="24" t="s">
        <v>192</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40</v>
      </c>
      <c r="BM217">
        <v>1</v>
      </c>
      <c r="BN217">
        <v>0</v>
      </c>
      <c r="BO217">
        <v>0</v>
      </c>
      <c r="BP217">
        <v>0</v>
      </c>
      <c r="BQ217">
        <v>0</v>
      </c>
      <c r="BR217">
        <v>0</v>
      </c>
      <c r="BS217">
        <v>0</v>
      </c>
      <c r="BT217" s="17">
        <v>0</v>
      </c>
      <c r="BU217">
        <v>0</v>
      </c>
      <c r="BV217">
        <v>1</v>
      </c>
      <c r="BW217">
        <v>0</v>
      </c>
      <c r="BX217" s="17">
        <v>0</v>
      </c>
      <c r="BY217">
        <v>1</v>
      </c>
      <c r="BZ217">
        <v>0</v>
      </c>
      <c r="CA217">
        <v>0</v>
      </c>
      <c r="CB217">
        <v>0</v>
      </c>
      <c r="CC217" s="17">
        <v>0</v>
      </c>
      <c r="CD217">
        <v>0</v>
      </c>
      <c r="CE217">
        <v>0</v>
      </c>
      <c r="CF217">
        <v>1</v>
      </c>
      <c r="CG217">
        <v>1</v>
      </c>
      <c r="CH217">
        <v>0</v>
      </c>
      <c r="CI217">
        <v>0</v>
      </c>
      <c r="CJ217">
        <v>0</v>
      </c>
      <c r="CK217">
        <v>0</v>
      </c>
      <c r="CL217">
        <v>0</v>
      </c>
      <c r="CM217">
        <v>1</v>
      </c>
      <c r="CN217" s="17">
        <v>0</v>
      </c>
      <c r="CO217">
        <v>0</v>
      </c>
      <c r="CP217">
        <v>30</v>
      </c>
      <c r="CQ217">
        <v>0</v>
      </c>
      <c r="CR217">
        <v>1</v>
      </c>
      <c r="CS217">
        <v>17</v>
      </c>
      <c r="CY217" s="33" t="s">
        <v>85</v>
      </c>
    </row>
    <row r="218" spans="1:103" x14ac:dyDescent="0.25">
      <c r="A218">
        <v>217</v>
      </c>
      <c r="B218">
        <v>16</v>
      </c>
      <c r="C218" s="24" t="s">
        <v>192</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40</v>
      </c>
      <c r="BM218">
        <v>1</v>
      </c>
      <c r="BN218">
        <v>0</v>
      </c>
      <c r="BO218">
        <v>0</v>
      </c>
      <c r="BP218">
        <v>0</v>
      </c>
      <c r="BQ218">
        <v>0</v>
      </c>
      <c r="BR218">
        <v>0</v>
      </c>
      <c r="BS218">
        <v>0</v>
      </c>
      <c r="BT218" s="17">
        <v>0</v>
      </c>
      <c r="BU218">
        <v>0</v>
      </c>
      <c r="BV218">
        <v>1</v>
      </c>
      <c r="BW218">
        <v>0</v>
      </c>
      <c r="BX218" s="17">
        <v>0</v>
      </c>
      <c r="BY218">
        <v>1</v>
      </c>
      <c r="BZ218">
        <v>0</v>
      </c>
      <c r="CA218">
        <v>0</v>
      </c>
      <c r="CB218">
        <v>0</v>
      </c>
      <c r="CC218" s="17">
        <v>0</v>
      </c>
      <c r="CD218">
        <v>0</v>
      </c>
      <c r="CE218">
        <v>0</v>
      </c>
      <c r="CF218">
        <v>1</v>
      </c>
      <c r="CG218">
        <v>1</v>
      </c>
      <c r="CH218">
        <v>0</v>
      </c>
      <c r="CI218">
        <v>0</v>
      </c>
      <c r="CJ218">
        <v>0</v>
      </c>
      <c r="CK218">
        <v>0</v>
      </c>
      <c r="CL218">
        <v>0</v>
      </c>
      <c r="CM218">
        <v>1</v>
      </c>
      <c r="CN218" s="17">
        <v>0</v>
      </c>
      <c r="CO218">
        <v>0</v>
      </c>
      <c r="CP218">
        <v>30</v>
      </c>
      <c r="CQ218">
        <v>0</v>
      </c>
      <c r="CR218">
        <v>1</v>
      </c>
      <c r="CS218">
        <v>17</v>
      </c>
      <c r="CY218" s="33" t="s">
        <v>85</v>
      </c>
    </row>
    <row r="219" spans="1:103" x14ac:dyDescent="0.25">
      <c r="A219">
        <v>218</v>
      </c>
      <c r="B219">
        <v>16</v>
      </c>
      <c r="C219" s="24" t="s">
        <v>192</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40</v>
      </c>
      <c r="BM219">
        <v>1</v>
      </c>
      <c r="BN219">
        <v>0</v>
      </c>
      <c r="BO219">
        <v>0</v>
      </c>
      <c r="BP219">
        <v>0</v>
      </c>
      <c r="BQ219">
        <v>0</v>
      </c>
      <c r="BR219">
        <v>0</v>
      </c>
      <c r="BS219">
        <v>0</v>
      </c>
      <c r="BT219" s="17">
        <v>0</v>
      </c>
      <c r="BU219">
        <v>0</v>
      </c>
      <c r="BV219">
        <v>1</v>
      </c>
      <c r="BW219">
        <v>0</v>
      </c>
      <c r="BX219" s="17">
        <v>0</v>
      </c>
      <c r="BY219">
        <v>1</v>
      </c>
      <c r="BZ219">
        <v>0</v>
      </c>
      <c r="CA219">
        <v>0</v>
      </c>
      <c r="CB219">
        <v>0</v>
      </c>
      <c r="CC219" s="17">
        <v>0</v>
      </c>
      <c r="CD219">
        <v>0</v>
      </c>
      <c r="CE219">
        <v>0</v>
      </c>
      <c r="CF219">
        <v>1</v>
      </c>
      <c r="CG219">
        <v>1</v>
      </c>
      <c r="CH219">
        <v>0</v>
      </c>
      <c r="CI219">
        <v>0</v>
      </c>
      <c r="CJ219">
        <v>0</v>
      </c>
      <c r="CK219">
        <v>0</v>
      </c>
      <c r="CL219">
        <v>0</v>
      </c>
      <c r="CM219">
        <v>1</v>
      </c>
      <c r="CN219" s="17">
        <v>0</v>
      </c>
      <c r="CO219">
        <v>0</v>
      </c>
      <c r="CP219">
        <v>30</v>
      </c>
      <c r="CQ219">
        <v>0</v>
      </c>
      <c r="CR219">
        <v>1</v>
      </c>
      <c r="CS219">
        <v>17</v>
      </c>
      <c r="CY219" s="33" t="s">
        <v>85</v>
      </c>
    </row>
    <row r="220" spans="1:103" x14ac:dyDescent="0.25">
      <c r="A220">
        <v>219</v>
      </c>
      <c r="B220">
        <v>16</v>
      </c>
      <c r="C220" s="24" t="s">
        <v>192</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40</v>
      </c>
      <c r="BM220">
        <v>1</v>
      </c>
      <c r="BN220">
        <v>0</v>
      </c>
      <c r="BO220">
        <v>0</v>
      </c>
      <c r="BP220">
        <v>0</v>
      </c>
      <c r="BQ220">
        <v>0</v>
      </c>
      <c r="BR220">
        <v>0</v>
      </c>
      <c r="BS220">
        <v>0</v>
      </c>
      <c r="BT220" s="17">
        <v>0</v>
      </c>
      <c r="BU220">
        <v>0</v>
      </c>
      <c r="BV220">
        <v>1</v>
      </c>
      <c r="BW220">
        <v>0</v>
      </c>
      <c r="BX220" s="17">
        <v>0</v>
      </c>
      <c r="BY220">
        <v>1</v>
      </c>
      <c r="BZ220">
        <v>0</v>
      </c>
      <c r="CA220">
        <v>0</v>
      </c>
      <c r="CB220">
        <v>0</v>
      </c>
      <c r="CC220" s="17">
        <v>0</v>
      </c>
      <c r="CD220">
        <v>0</v>
      </c>
      <c r="CE220">
        <v>0</v>
      </c>
      <c r="CF220">
        <v>1</v>
      </c>
      <c r="CG220">
        <v>1</v>
      </c>
      <c r="CH220">
        <v>0</v>
      </c>
      <c r="CI220">
        <v>0</v>
      </c>
      <c r="CJ220">
        <v>0</v>
      </c>
      <c r="CK220">
        <v>0</v>
      </c>
      <c r="CL220">
        <v>0</v>
      </c>
      <c r="CM220">
        <v>1</v>
      </c>
      <c r="CN220" s="17">
        <v>0</v>
      </c>
      <c r="CO220">
        <v>0</v>
      </c>
      <c r="CP220">
        <v>30</v>
      </c>
      <c r="CQ220">
        <v>0</v>
      </c>
      <c r="CR220">
        <v>1</v>
      </c>
      <c r="CS220">
        <v>17</v>
      </c>
      <c r="CY220" s="33" t="s">
        <v>85</v>
      </c>
    </row>
    <row r="221" spans="1:103" x14ac:dyDescent="0.25">
      <c r="A221">
        <v>220</v>
      </c>
      <c r="B221">
        <v>16</v>
      </c>
      <c r="C221" s="24" t="s">
        <v>192</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40</v>
      </c>
      <c r="BM221">
        <v>1</v>
      </c>
      <c r="BN221">
        <v>0</v>
      </c>
      <c r="BO221">
        <v>0</v>
      </c>
      <c r="BP221">
        <v>0</v>
      </c>
      <c r="BQ221">
        <v>0</v>
      </c>
      <c r="BR221">
        <v>0</v>
      </c>
      <c r="BS221">
        <v>0</v>
      </c>
      <c r="BT221" s="17">
        <v>0</v>
      </c>
      <c r="BU221">
        <v>0</v>
      </c>
      <c r="BV221">
        <v>1</v>
      </c>
      <c r="BW221">
        <v>0</v>
      </c>
      <c r="BX221" s="17">
        <v>0</v>
      </c>
      <c r="BY221">
        <v>1</v>
      </c>
      <c r="BZ221">
        <v>0</v>
      </c>
      <c r="CA221">
        <v>0</v>
      </c>
      <c r="CB221">
        <v>0</v>
      </c>
      <c r="CC221" s="17">
        <v>0</v>
      </c>
      <c r="CD221">
        <v>0</v>
      </c>
      <c r="CE221">
        <v>0</v>
      </c>
      <c r="CF221">
        <v>1</v>
      </c>
      <c r="CG221">
        <v>1</v>
      </c>
      <c r="CH221">
        <v>0</v>
      </c>
      <c r="CI221">
        <v>0</v>
      </c>
      <c r="CJ221">
        <v>0</v>
      </c>
      <c r="CK221">
        <v>0</v>
      </c>
      <c r="CL221">
        <v>0</v>
      </c>
      <c r="CM221">
        <v>1</v>
      </c>
      <c r="CN221" s="17">
        <v>0</v>
      </c>
      <c r="CO221">
        <v>0</v>
      </c>
      <c r="CP221">
        <v>30</v>
      </c>
      <c r="CQ221">
        <v>0</v>
      </c>
      <c r="CR221">
        <v>1</v>
      </c>
      <c r="CS221">
        <v>17</v>
      </c>
      <c r="CY221" s="33" t="s">
        <v>85</v>
      </c>
    </row>
    <row r="222" spans="1:103" s="50" customFormat="1" x14ac:dyDescent="0.25">
      <c r="A222" s="50">
        <v>221</v>
      </c>
      <c r="B222" s="50">
        <v>16</v>
      </c>
      <c r="C222" s="51" t="s">
        <v>192</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40</v>
      </c>
      <c r="BM222" s="50">
        <v>1</v>
      </c>
      <c r="BN222" s="50">
        <v>0</v>
      </c>
      <c r="BO222" s="50">
        <v>0</v>
      </c>
      <c r="BP222" s="50">
        <v>0</v>
      </c>
      <c r="BQ222" s="50">
        <v>0</v>
      </c>
      <c r="BR222" s="50">
        <v>0</v>
      </c>
      <c r="BS222" s="50">
        <v>0</v>
      </c>
      <c r="BT222" s="64">
        <v>0</v>
      </c>
      <c r="BU222" s="50">
        <v>0</v>
      </c>
      <c r="BV222" s="50">
        <v>1</v>
      </c>
      <c r="BW222" s="50">
        <v>0</v>
      </c>
      <c r="BX222" s="64">
        <v>0</v>
      </c>
      <c r="BY222" s="50">
        <v>1</v>
      </c>
      <c r="BZ222" s="50">
        <v>0</v>
      </c>
      <c r="CA222" s="50">
        <v>0</v>
      </c>
      <c r="CB222" s="50">
        <v>0</v>
      </c>
      <c r="CC222" s="64">
        <v>0</v>
      </c>
      <c r="CD222" s="50">
        <v>0</v>
      </c>
      <c r="CE222" s="50">
        <v>0</v>
      </c>
      <c r="CF222" s="50">
        <v>1</v>
      </c>
      <c r="CG222" s="50">
        <v>1</v>
      </c>
      <c r="CH222" s="50">
        <v>0</v>
      </c>
      <c r="CI222" s="50">
        <v>0</v>
      </c>
      <c r="CJ222" s="50">
        <v>0</v>
      </c>
      <c r="CK222" s="50">
        <v>0</v>
      </c>
      <c r="CL222" s="50">
        <v>0</v>
      </c>
      <c r="CM222" s="50">
        <v>1</v>
      </c>
      <c r="CN222" s="64">
        <v>0</v>
      </c>
      <c r="CO222">
        <v>0</v>
      </c>
      <c r="CP222">
        <v>30</v>
      </c>
      <c r="CQ222">
        <v>0</v>
      </c>
      <c r="CR222">
        <v>1</v>
      </c>
      <c r="CS222">
        <v>17</v>
      </c>
      <c r="CT222" s="66"/>
      <c r="CY222" s="33" t="s">
        <v>85</v>
      </c>
    </row>
    <row r="223" spans="1:103" x14ac:dyDescent="0.25">
      <c r="A223">
        <v>222</v>
      </c>
      <c r="B223">
        <v>17</v>
      </c>
      <c r="C223" s="77" t="s">
        <v>212</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12580</v>
      </c>
      <c r="BL223" s="24">
        <v>40</v>
      </c>
      <c r="BM223">
        <v>1</v>
      </c>
      <c r="BN223">
        <v>0</v>
      </c>
      <c r="BO223">
        <v>0</v>
      </c>
      <c r="BP223">
        <v>0</v>
      </c>
      <c r="BQ223">
        <v>0</v>
      </c>
      <c r="BR223">
        <v>0</v>
      </c>
      <c r="BS223">
        <v>0</v>
      </c>
      <c r="BT223" s="17">
        <v>0</v>
      </c>
      <c r="BU223">
        <v>0</v>
      </c>
      <c r="BV223">
        <v>0</v>
      </c>
      <c r="BW223">
        <v>1</v>
      </c>
      <c r="BX223" s="17">
        <v>0</v>
      </c>
      <c r="BY223">
        <v>0</v>
      </c>
      <c r="BZ223">
        <v>0</v>
      </c>
      <c r="CA223">
        <v>0</v>
      </c>
      <c r="CB223">
        <v>0</v>
      </c>
      <c r="CC223" s="17">
        <v>0</v>
      </c>
      <c r="CD223">
        <v>0</v>
      </c>
      <c r="CE223">
        <v>0</v>
      </c>
      <c r="CF223">
        <v>1</v>
      </c>
      <c r="CG223">
        <v>1</v>
      </c>
      <c r="CH223">
        <v>0</v>
      </c>
      <c r="CI223">
        <v>0</v>
      </c>
      <c r="CJ223">
        <v>0</v>
      </c>
      <c r="CK223">
        <v>0</v>
      </c>
      <c r="CL223">
        <v>0</v>
      </c>
      <c r="CM223">
        <v>0</v>
      </c>
      <c r="CN223" s="17">
        <v>0</v>
      </c>
      <c r="CO223">
        <v>4.149</v>
      </c>
      <c r="CP223">
        <v>14</v>
      </c>
      <c r="CQ223">
        <v>1</v>
      </c>
      <c r="CR223">
        <v>0</v>
      </c>
      <c r="CS223">
        <v>30</v>
      </c>
      <c r="CY223" s="33" t="s">
        <v>85</v>
      </c>
    </row>
    <row r="224" spans="1:103" x14ac:dyDescent="0.25">
      <c r="A224">
        <v>223</v>
      </c>
      <c r="B224">
        <v>17</v>
      </c>
      <c r="C224" s="77" t="s">
        <v>212</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12580</v>
      </c>
      <c r="BL224" s="24">
        <v>40</v>
      </c>
      <c r="BM224">
        <v>1</v>
      </c>
      <c r="BN224">
        <v>0</v>
      </c>
      <c r="BO224">
        <v>0</v>
      </c>
      <c r="BP224">
        <v>0</v>
      </c>
      <c r="BQ224">
        <v>0</v>
      </c>
      <c r="BR224">
        <v>0</v>
      </c>
      <c r="BS224">
        <v>0</v>
      </c>
      <c r="BT224" s="17">
        <v>0</v>
      </c>
      <c r="BU224">
        <v>0</v>
      </c>
      <c r="BV224">
        <v>0</v>
      </c>
      <c r="BW224">
        <v>1</v>
      </c>
      <c r="BX224" s="17">
        <v>0</v>
      </c>
      <c r="BY224">
        <v>0</v>
      </c>
      <c r="BZ224">
        <v>0</v>
      </c>
      <c r="CA224">
        <v>0</v>
      </c>
      <c r="CB224">
        <v>0</v>
      </c>
      <c r="CC224" s="17">
        <v>0</v>
      </c>
      <c r="CD224">
        <v>0</v>
      </c>
      <c r="CE224">
        <v>0</v>
      </c>
      <c r="CF224">
        <v>1</v>
      </c>
      <c r="CG224">
        <v>1</v>
      </c>
      <c r="CH224">
        <v>0</v>
      </c>
      <c r="CI224">
        <v>0</v>
      </c>
      <c r="CJ224">
        <v>0</v>
      </c>
      <c r="CK224">
        <v>0</v>
      </c>
      <c r="CL224">
        <v>0</v>
      </c>
      <c r="CM224">
        <v>0</v>
      </c>
      <c r="CN224" s="17">
        <v>0</v>
      </c>
      <c r="CO224">
        <v>4.149</v>
      </c>
      <c r="CP224">
        <v>14</v>
      </c>
      <c r="CQ224">
        <v>1</v>
      </c>
      <c r="CR224">
        <v>0</v>
      </c>
      <c r="CS224">
        <v>30</v>
      </c>
      <c r="CY224" s="33" t="s">
        <v>85</v>
      </c>
    </row>
    <row r="225" spans="1:103" x14ac:dyDescent="0.25">
      <c r="A225">
        <v>224</v>
      </c>
      <c r="B225">
        <v>17</v>
      </c>
      <c r="C225" s="77" t="s">
        <v>212</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12580</v>
      </c>
      <c r="BL225" s="24">
        <v>40</v>
      </c>
      <c r="BM225">
        <v>1</v>
      </c>
      <c r="BN225">
        <v>0</v>
      </c>
      <c r="BO225">
        <v>0</v>
      </c>
      <c r="BP225">
        <v>0</v>
      </c>
      <c r="BQ225">
        <v>0</v>
      </c>
      <c r="BR225">
        <v>0</v>
      </c>
      <c r="BS225">
        <v>0</v>
      </c>
      <c r="BT225" s="17">
        <v>0</v>
      </c>
      <c r="BU225">
        <v>0</v>
      </c>
      <c r="BV225">
        <v>0</v>
      </c>
      <c r="BW225">
        <v>1</v>
      </c>
      <c r="BX225" s="17">
        <v>0</v>
      </c>
      <c r="BY225">
        <v>0</v>
      </c>
      <c r="BZ225">
        <v>0</v>
      </c>
      <c r="CA225">
        <v>0</v>
      </c>
      <c r="CB225">
        <v>0</v>
      </c>
      <c r="CC225" s="17">
        <v>0</v>
      </c>
      <c r="CD225">
        <v>0</v>
      </c>
      <c r="CE225">
        <v>0</v>
      </c>
      <c r="CF225">
        <v>1</v>
      </c>
      <c r="CG225">
        <v>1</v>
      </c>
      <c r="CH225">
        <v>0</v>
      </c>
      <c r="CI225">
        <v>0</v>
      </c>
      <c r="CJ225">
        <v>0</v>
      </c>
      <c r="CK225">
        <v>0</v>
      </c>
      <c r="CL225">
        <v>0</v>
      </c>
      <c r="CM225">
        <v>0</v>
      </c>
      <c r="CN225" s="17">
        <v>0</v>
      </c>
      <c r="CO225">
        <v>4.149</v>
      </c>
      <c r="CP225">
        <v>14</v>
      </c>
      <c r="CQ225">
        <v>1</v>
      </c>
      <c r="CR225">
        <v>0</v>
      </c>
      <c r="CS225">
        <v>30</v>
      </c>
      <c r="CY225" s="33" t="s">
        <v>85</v>
      </c>
    </row>
    <row r="226" spans="1:103" x14ac:dyDescent="0.25">
      <c r="A226">
        <v>225</v>
      </c>
      <c r="B226">
        <v>17</v>
      </c>
      <c r="C226" s="77" t="s">
        <v>212</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12580</v>
      </c>
      <c r="BL226" s="24">
        <v>40</v>
      </c>
      <c r="BM226">
        <v>0</v>
      </c>
      <c r="BN226">
        <v>0</v>
      </c>
      <c r="BO226">
        <v>0</v>
      </c>
      <c r="BP226">
        <v>0</v>
      </c>
      <c r="BQ226">
        <v>0</v>
      </c>
      <c r="BR226">
        <v>1</v>
      </c>
      <c r="BS226">
        <v>0</v>
      </c>
      <c r="BT226" s="17">
        <v>0</v>
      </c>
      <c r="BU226">
        <v>0</v>
      </c>
      <c r="BV226">
        <v>0</v>
      </c>
      <c r="BW226">
        <v>1</v>
      </c>
      <c r="BX226" s="17">
        <v>0</v>
      </c>
      <c r="BY226">
        <v>0</v>
      </c>
      <c r="BZ226">
        <v>0</v>
      </c>
      <c r="CA226">
        <v>0</v>
      </c>
      <c r="CB226">
        <v>0</v>
      </c>
      <c r="CC226" s="17">
        <v>0</v>
      </c>
      <c r="CD226">
        <v>0</v>
      </c>
      <c r="CE226">
        <v>0</v>
      </c>
      <c r="CF226">
        <v>1</v>
      </c>
      <c r="CG226">
        <v>1</v>
      </c>
      <c r="CH226">
        <v>0</v>
      </c>
      <c r="CI226">
        <v>0</v>
      </c>
      <c r="CJ226">
        <v>0</v>
      </c>
      <c r="CK226">
        <v>0</v>
      </c>
      <c r="CL226">
        <v>0</v>
      </c>
      <c r="CM226">
        <v>0</v>
      </c>
      <c r="CN226" s="17">
        <v>0</v>
      </c>
      <c r="CO226">
        <v>4.149</v>
      </c>
      <c r="CP226">
        <v>14</v>
      </c>
      <c r="CQ226">
        <v>1</v>
      </c>
      <c r="CR226">
        <v>0</v>
      </c>
      <c r="CS226">
        <v>30</v>
      </c>
      <c r="CY226" s="33" t="s">
        <v>85</v>
      </c>
    </row>
    <row r="227" spans="1:103" x14ac:dyDescent="0.25">
      <c r="A227">
        <v>226</v>
      </c>
      <c r="B227">
        <v>17</v>
      </c>
      <c r="C227" s="77" t="s">
        <v>212</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12580</v>
      </c>
      <c r="BL227" s="24">
        <v>40</v>
      </c>
      <c r="BM227">
        <v>1</v>
      </c>
      <c r="BN227">
        <v>0</v>
      </c>
      <c r="BO227">
        <v>0</v>
      </c>
      <c r="BP227">
        <v>0</v>
      </c>
      <c r="BQ227">
        <v>0</v>
      </c>
      <c r="BR227">
        <v>0</v>
      </c>
      <c r="BS227">
        <v>0</v>
      </c>
      <c r="BT227" s="17">
        <v>0</v>
      </c>
      <c r="BU227">
        <v>0</v>
      </c>
      <c r="BV227">
        <v>0</v>
      </c>
      <c r="BW227">
        <v>1</v>
      </c>
      <c r="BX227" s="17">
        <v>0</v>
      </c>
      <c r="BY227">
        <v>0</v>
      </c>
      <c r="BZ227">
        <v>0</v>
      </c>
      <c r="CA227">
        <v>0</v>
      </c>
      <c r="CB227">
        <v>0</v>
      </c>
      <c r="CC227" s="17">
        <v>0</v>
      </c>
      <c r="CD227">
        <v>0</v>
      </c>
      <c r="CE227">
        <v>0</v>
      </c>
      <c r="CF227">
        <v>1</v>
      </c>
      <c r="CG227">
        <v>1</v>
      </c>
      <c r="CH227">
        <v>0</v>
      </c>
      <c r="CI227">
        <v>0</v>
      </c>
      <c r="CJ227">
        <v>0</v>
      </c>
      <c r="CK227">
        <v>0</v>
      </c>
      <c r="CL227">
        <v>0</v>
      </c>
      <c r="CM227">
        <v>0</v>
      </c>
      <c r="CN227" s="17">
        <v>0</v>
      </c>
      <c r="CO227">
        <v>4.149</v>
      </c>
      <c r="CP227">
        <v>14</v>
      </c>
      <c r="CQ227">
        <v>1</v>
      </c>
      <c r="CR227">
        <v>0</v>
      </c>
      <c r="CS227">
        <v>30</v>
      </c>
      <c r="CY227" s="33" t="s">
        <v>85</v>
      </c>
    </row>
    <row r="228" spans="1:103" x14ac:dyDescent="0.25">
      <c r="A228">
        <v>227</v>
      </c>
      <c r="B228">
        <v>17</v>
      </c>
      <c r="C228" s="77" t="s">
        <v>212</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12580</v>
      </c>
      <c r="BL228" s="24">
        <v>40</v>
      </c>
      <c r="BM228">
        <v>1</v>
      </c>
      <c r="BN228">
        <v>0</v>
      </c>
      <c r="BO228">
        <v>0</v>
      </c>
      <c r="BP228">
        <v>0</v>
      </c>
      <c r="BQ228">
        <v>0</v>
      </c>
      <c r="BR228">
        <v>0</v>
      </c>
      <c r="BS228">
        <v>0</v>
      </c>
      <c r="BT228" s="17">
        <v>0</v>
      </c>
      <c r="BU228">
        <v>0</v>
      </c>
      <c r="BV228">
        <v>0</v>
      </c>
      <c r="BW228">
        <v>1</v>
      </c>
      <c r="BX228" s="17">
        <v>0</v>
      </c>
      <c r="BY228">
        <v>0</v>
      </c>
      <c r="BZ228">
        <v>0</v>
      </c>
      <c r="CA228">
        <v>0</v>
      </c>
      <c r="CB228">
        <v>0</v>
      </c>
      <c r="CC228" s="17">
        <v>0</v>
      </c>
      <c r="CD228">
        <v>0</v>
      </c>
      <c r="CE228">
        <v>0</v>
      </c>
      <c r="CF228">
        <v>1</v>
      </c>
      <c r="CG228">
        <v>1</v>
      </c>
      <c r="CH228">
        <v>0</v>
      </c>
      <c r="CI228">
        <v>0</v>
      </c>
      <c r="CJ228">
        <v>0</v>
      </c>
      <c r="CK228">
        <v>0</v>
      </c>
      <c r="CL228">
        <v>0</v>
      </c>
      <c r="CM228">
        <v>0</v>
      </c>
      <c r="CN228" s="17">
        <v>0</v>
      </c>
      <c r="CO228">
        <v>4.149</v>
      </c>
      <c r="CP228">
        <v>14</v>
      </c>
      <c r="CQ228">
        <v>1</v>
      </c>
      <c r="CR228">
        <v>0</v>
      </c>
      <c r="CS228">
        <v>30</v>
      </c>
      <c r="CY228" s="33" t="s">
        <v>85</v>
      </c>
    </row>
    <row r="229" spans="1:103" x14ac:dyDescent="0.25">
      <c r="A229">
        <v>228</v>
      </c>
      <c r="B229">
        <v>17</v>
      </c>
      <c r="C229" s="77" t="s">
        <v>212</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12580</v>
      </c>
      <c r="BL229" s="24">
        <v>40</v>
      </c>
      <c r="BM229">
        <v>0</v>
      </c>
      <c r="BN229">
        <v>0</v>
      </c>
      <c r="BO229">
        <v>0</v>
      </c>
      <c r="BP229">
        <v>0</v>
      </c>
      <c r="BQ229">
        <v>0</v>
      </c>
      <c r="BR229">
        <v>0</v>
      </c>
      <c r="BS229">
        <v>0</v>
      </c>
      <c r="BT229" s="17">
        <v>1</v>
      </c>
      <c r="BU229">
        <v>0</v>
      </c>
      <c r="BV229">
        <v>1</v>
      </c>
      <c r="BW229">
        <v>0</v>
      </c>
      <c r="BX229" s="17">
        <v>0</v>
      </c>
      <c r="BY229">
        <v>0</v>
      </c>
      <c r="BZ229">
        <v>0</v>
      </c>
      <c r="CA229">
        <v>0</v>
      </c>
      <c r="CB229">
        <v>0</v>
      </c>
      <c r="CC229" s="17">
        <v>1</v>
      </c>
      <c r="CD229">
        <v>1</v>
      </c>
      <c r="CE229">
        <v>1</v>
      </c>
      <c r="CF229">
        <v>0</v>
      </c>
      <c r="CG229">
        <v>0</v>
      </c>
      <c r="CH229">
        <v>0</v>
      </c>
      <c r="CI229">
        <v>0</v>
      </c>
      <c r="CJ229">
        <v>0</v>
      </c>
      <c r="CK229">
        <v>0</v>
      </c>
      <c r="CL229">
        <v>0</v>
      </c>
      <c r="CM229">
        <v>0</v>
      </c>
      <c r="CN229" s="17">
        <v>0</v>
      </c>
      <c r="CO229">
        <v>4.149</v>
      </c>
      <c r="CP229">
        <v>14</v>
      </c>
      <c r="CQ229">
        <v>1</v>
      </c>
      <c r="CR229">
        <v>0</v>
      </c>
      <c r="CS229">
        <v>30</v>
      </c>
      <c r="CY229" s="33" t="s">
        <v>85</v>
      </c>
    </row>
    <row r="230" spans="1:103" s="50" customFormat="1" x14ac:dyDescent="0.25">
      <c r="A230" s="50">
        <v>229</v>
      </c>
      <c r="B230" s="50">
        <v>17</v>
      </c>
      <c r="C230" s="78" t="s">
        <v>212</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12580</v>
      </c>
      <c r="BL230" s="51">
        <v>40</v>
      </c>
      <c r="BM230" s="50">
        <v>0</v>
      </c>
      <c r="BN230" s="50">
        <v>0</v>
      </c>
      <c r="BO230" s="50">
        <v>0</v>
      </c>
      <c r="BP230" s="50">
        <v>0</v>
      </c>
      <c r="BQ230" s="50">
        <v>0</v>
      </c>
      <c r="BR230" s="50">
        <v>0</v>
      </c>
      <c r="BS230" s="50">
        <v>0</v>
      </c>
      <c r="BT230" s="64">
        <v>1</v>
      </c>
      <c r="BU230" s="50">
        <v>0</v>
      </c>
      <c r="BV230" s="50">
        <v>1</v>
      </c>
      <c r="BW230" s="50">
        <v>0</v>
      </c>
      <c r="BX230" s="64">
        <v>0</v>
      </c>
      <c r="BY230" s="50">
        <v>0</v>
      </c>
      <c r="BZ230" s="50">
        <v>0</v>
      </c>
      <c r="CA230" s="50">
        <v>0</v>
      </c>
      <c r="CB230" s="50">
        <v>0</v>
      </c>
      <c r="CC230" s="64">
        <v>1</v>
      </c>
      <c r="CD230" s="50">
        <v>1</v>
      </c>
      <c r="CE230" s="50">
        <v>1</v>
      </c>
      <c r="CF230" s="50">
        <v>0</v>
      </c>
      <c r="CG230" s="50">
        <v>0</v>
      </c>
      <c r="CH230" s="50">
        <v>0</v>
      </c>
      <c r="CI230" s="50">
        <v>0</v>
      </c>
      <c r="CJ230" s="50">
        <v>0</v>
      </c>
      <c r="CK230" s="50">
        <v>0</v>
      </c>
      <c r="CL230" s="50">
        <v>0</v>
      </c>
      <c r="CM230" s="50">
        <v>0</v>
      </c>
      <c r="CN230" s="64">
        <v>0</v>
      </c>
      <c r="CO230">
        <v>4.149</v>
      </c>
      <c r="CP230">
        <v>14</v>
      </c>
      <c r="CQ230">
        <v>1</v>
      </c>
      <c r="CR230">
        <v>0</v>
      </c>
      <c r="CS230">
        <v>30</v>
      </c>
      <c r="CT230" s="66"/>
      <c r="CY230" s="33" t="s">
        <v>85</v>
      </c>
    </row>
    <row r="231" spans="1:103" x14ac:dyDescent="0.25">
      <c r="A231">
        <v>230</v>
      </c>
      <c r="B231">
        <v>18</v>
      </c>
      <c r="C231" s="79" t="s">
        <v>213</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94" si="58">BL231-W231-6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44.274999999999999</v>
      </c>
      <c r="BM231">
        <v>1</v>
      </c>
      <c r="BN231">
        <v>0</v>
      </c>
      <c r="BO231">
        <v>0</v>
      </c>
      <c r="BP231">
        <v>0</v>
      </c>
      <c r="BQ231">
        <v>0</v>
      </c>
      <c r="BR231">
        <v>0</v>
      </c>
      <c r="BS231">
        <v>0</v>
      </c>
      <c r="BT231" s="17">
        <v>0</v>
      </c>
      <c r="BU231">
        <v>0</v>
      </c>
      <c r="BV231">
        <v>1</v>
      </c>
      <c r="BW231">
        <v>0</v>
      </c>
      <c r="BX231" s="17">
        <v>0</v>
      </c>
      <c r="BY231">
        <v>0</v>
      </c>
      <c r="BZ231">
        <v>0</v>
      </c>
      <c r="CA231">
        <v>0</v>
      </c>
      <c r="CB231">
        <v>0</v>
      </c>
      <c r="CC231" s="17">
        <v>0</v>
      </c>
      <c r="CD231">
        <v>1</v>
      </c>
      <c r="CE231">
        <v>1</v>
      </c>
      <c r="CF231">
        <v>0</v>
      </c>
      <c r="CG231">
        <v>0</v>
      </c>
      <c r="CH231">
        <v>0</v>
      </c>
      <c r="CI231">
        <v>1</v>
      </c>
      <c r="CJ231">
        <v>1</v>
      </c>
      <c r="CK231">
        <v>0</v>
      </c>
      <c r="CL231">
        <v>0</v>
      </c>
      <c r="CM231">
        <v>0</v>
      </c>
      <c r="CN231" s="17">
        <v>1</v>
      </c>
      <c r="CO231">
        <v>0.217</v>
      </c>
      <c r="CP231">
        <v>129</v>
      </c>
      <c r="CQ231">
        <v>1</v>
      </c>
      <c r="CR231">
        <v>0</v>
      </c>
      <c r="CS231">
        <v>28</v>
      </c>
      <c r="CY231" s="33" t="s">
        <v>85</v>
      </c>
    </row>
    <row r="232" spans="1:103" x14ac:dyDescent="0.25">
      <c r="A232">
        <v>231</v>
      </c>
      <c r="B232">
        <v>18</v>
      </c>
      <c r="C232" s="24" t="s">
        <v>213</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44.274999999999999</v>
      </c>
      <c r="BM232">
        <v>1</v>
      </c>
      <c r="BN232">
        <v>0</v>
      </c>
      <c r="BO232">
        <v>0</v>
      </c>
      <c r="BP232">
        <v>0</v>
      </c>
      <c r="BQ232">
        <v>0</v>
      </c>
      <c r="BR232">
        <v>0</v>
      </c>
      <c r="BS232">
        <v>0</v>
      </c>
      <c r="BT232" s="17">
        <v>0</v>
      </c>
      <c r="BU232">
        <v>0</v>
      </c>
      <c r="BV232">
        <v>1</v>
      </c>
      <c r="BW232">
        <v>0</v>
      </c>
      <c r="BX232" s="17">
        <v>0</v>
      </c>
      <c r="BY232">
        <v>0</v>
      </c>
      <c r="BZ232">
        <v>0</v>
      </c>
      <c r="CA232">
        <v>0</v>
      </c>
      <c r="CB232">
        <v>0</v>
      </c>
      <c r="CC232" s="17">
        <v>0</v>
      </c>
      <c r="CD232">
        <v>1</v>
      </c>
      <c r="CE232">
        <v>1</v>
      </c>
      <c r="CF232">
        <v>0</v>
      </c>
      <c r="CG232">
        <v>0</v>
      </c>
      <c r="CH232">
        <v>0</v>
      </c>
      <c r="CI232">
        <v>1</v>
      </c>
      <c r="CJ232">
        <v>1</v>
      </c>
      <c r="CK232">
        <v>0</v>
      </c>
      <c r="CL232">
        <v>0</v>
      </c>
      <c r="CM232">
        <v>0</v>
      </c>
      <c r="CN232" s="17">
        <v>1</v>
      </c>
      <c r="CO232">
        <v>0.217</v>
      </c>
      <c r="CP232">
        <v>129</v>
      </c>
      <c r="CQ232">
        <v>1</v>
      </c>
      <c r="CR232">
        <v>0</v>
      </c>
      <c r="CS232">
        <v>28</v>
      </c>
      <c r="CY232" s="33" t="s">
        <v>85</v>
      </c>
    </row>
    <row r="233" spans="1:103" x14ac:dyDescent="0.25">
      <c r="A233">
        <v>232</v>
      </c>
      <c r="B233">
        <v>18</v>
      </c>
      <c r="C233" s="24" t="s">
        <v>213</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44.274999999999999</v>
      </c>
      <c r="BM233">
        <v>1</v>
      </c>
      <c r="BN233">
        <v>0</v>
      </c>
      <c r="BO233">
        <v>0</v>
      </c>
      <c r="BP233">
        <v>0</v>
      </c>
      <c r="BQ233">
        <v>0</v>
      </c>
      <c r="BR233">
        <v>0</v>
      </c>
      <c r="BS233">
        <v>0</v>
      </c>
      <c r="BT233" s="17">
        <v>0</v>
      </c>
      <c r="BU233">
        <v>0</v>
      </c>
      <c r="BV233">
        <v>1</v>
      </c>
      <c r="BW233">
        <v>0</v>
      </c>
      <c r="BX233" s="17">
        <v>0</v>
      </c>
      <c r="BY233">
        <v>0</v>
      </c>
      <c r="BZ233">
        <v>0</v>
      </c>
      <c r="CA233">
        <v>0</v>
      </c>
      <c r="CB233">
        <v>0</v>
      </c>
      <c r="CC233" s="17">
        <v>0</v>
      </c>
      <c r="CD233">
        <v>1</v>
      </c>
      <c r="CE233">
        <v>1</v>
      </c>
      <c r="CF233">
        <v>0</v>
      </c>
      <c r="CG233">
        <v>0</v>
      </c>
      <c r="CH233">
        <v>0</v>
      </c>
      <c r="CI233">
        <v>1</v>
      </c>
      <c r="CJ233">
        <v>1</v>
      </c>
      <c r="CK233">
        <v>0</v>
      </c>
      <c r="CL233">
        <v>0</v>
      </c>
      <c r="CM233">
        <v>0</v>
      </c>
      <c r="CN233" s="17">
        <v>1</v>
      </c>
      <c r="CO233">
        <v>0.217</v>
      </c>
      <c r="CP233">
        <v>129</v>
      </c>
      <c r="CQ233">
        <v>1</v>
      </c>
      <c r="CR233">
        <v>0</v>
      </c>
      <c r="CS233">
        <v>28</v>
      </c>
      <c r="CY233" s="33" t="s">
        <v>85</v>
      </c>
    </row>
    <row r="234" spans="1:103" x14ac:dyDescent="0.25">
      <c r="A234">
        <v>233</v>
      </c>
      <c r="B234">
        <v>18</v>
      </c>
      <c r="C234" s="24" t="s">
        <v>213</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44.274999999999999</v>
      </c>
      <c r="BM234">
        <v>1</v>
      </c>
      <c r="BN234">
        <v>0</v>
      </c>
      <c r="BO234">
        <v>0</v>
      </c>
      <c r="BP234">
        <v>0</v>
      </c>
      <c r="BQ234">
        <v>0</v>
      </c>
      <c r="BR234">
        <v>0</v>
      </c>
      <c r="BS234">
        <v>0</v>
      </c>
      <c r="BT234" s="17">
        <v>0</v>
      </c>
      <c r="BU234">
        <v>0</v>
      </c>
      <c r="BV234">
        <v>1</v>
      </c>
      <c r="BW234">
        <v>0</v>
      </c>
      <c r="BX234" s="17">
        <v>0</v>
      </c>
      <c r="BY234">
        <v>0</v>
      </c>
      <c r="BZ234">
        <v>0</v>
      </c>
      <c r="CA234">
        <v>0</v>
      </c>
      <c r="CB234">
        <v>0</v>
      </c>
      <c r="CC234" s="17">
        <v>0</v>
      </c>
      <c r="CD234">
        <v>1</v>
      </c>
      <c r="CE234">
        <v>1</v>
      </c>
      <c r="CF234">
        <v>0</v>
      </c>
      <c r="CG234">
        <v>0</v>
      </c>
      <c r="CH234">
        <v>0</v>
      </c>
      <c r="CI234">
        <v>1</v>
      </c>
      <c r="CJ234">
        <v>1</v>
      </c>
      <c r="CK234">
        <v>0</v>
      </c>
      <c r="CL234">
        <v>0</v>
      </c>
      <c r="CM234">
        <v>0</v>
      </c>
      <c r="CN234" s="17">
        <v>1</v>
      </c>
      <c r="CO234">
        <v>0.217</v>
      </c>
      <c r="CP234">
        <v>129</v>
      </c>
      <c r="CQ234">
        <v>1</v>
      </c>
      <c r="CR234">
        <v>0</v>
      </c>
      <c r="CS234">
        <v>28</v>
      </c>
      <c r="CY234" s="33" t="s">
        <v>85</v>
      </c>
    </row>
    <row r="235" spans="1:103" x14ac:dyDescent="0.25">
      <c r="A235">
        <v>234</v>
      </c>
      <c r="B235">
        <v>18</v>
      </c>
      <c r="C235" s="24" t="s">
        <v>213</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44.274999999999999</v>
      </c>
      <c r="BM235">
        <v>1</v>
      </c>
      <c r="BN235">
        <v>0</v>
      </c>
      <c r="BO235">
        <v>0</v>
      </c>
      <c r="BP235">
        <v>0</v>
      </c>
      <c r="BQ235">
        <v>0</v>
      </c>
      <c r="BR235">
        <v>0</v>
      </c>
      <c r="BS235">
        <v>0</v>
      </c>
      <c r="BT235" s="17">
        <v>0</v>
      </c>
      <c r="BU235">
        <v>0</v>
      </c>
      <c r="BV235">
        <v>1</v>
      </c>
      <c r="BW235">
        <v>0</v>
      </c>
      <c r="BX235" s="17">
        <v>0</v>
      </c>
      <c r="BY235">
        <v>0</v>
      </c>
      <c r="BZ235">
        <v>0</v>
      </c>
      <c r="CA235">
        <v>0</v>
      </c>
      <c r="CB235">
        <v>0</v>
      </c>
      <c r="CC235" s="17">
        <v>0</v>
      </c>
      <c r="CD235">
        <v>1</v>
      </c>
      <c r="CE235">
        <v>1</v>
      </c>
      <c r="CF235">
        <v>0</v>
      </c>
      <c r="CG235">
        <v>0</v>
      </c>
      <c r="CH235">
        <v>0</v>
      </c>
      <c r="CI235">
        <v>1</v>
      </c>
      <c r="CJ235">
        <v>1</v>
      </c>
      <c r="CK235">
        <v>0</v>
      </c>
      <c r="CL235">
        <v>0</v>
      </c>
      <c r="CM235">
        <v>0</v>
      </c>
      <c r="CN235" s="17">
        <v>1</v>
      </c>
      <c r="CO235">
        <v>0.217</v>
      </c>
      <c r="CP235">
        <v>129</v>
      </c>
      <c r="CQ235">
        <v>1</v>
      </c>
      <c r="CR235">
        <v>0</v>
      </c>
      <c r="CS235">
        <v>28</v>
      </c>
      <c r="CY235" s="33" t="s">
        <v>85</v>
      </c>
    </row>
    <row r="236" spans="1:103" x14ac:dyDescent="0.25">
      <c r="A236">
        <v>235</v>
      </c>
      <c r="B236">
        <v>18</v>
      </c>
      <c r="C236" s="24" t="s">
        <v>213</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44.274999999999999</v>
      </c>
      <c r="BM236">
        <v>1</v>
      </c>
      <c r="BN236">
        <v>0</v>
      </c>
      <c r="BO236">
        <v>0</v>
      </c>
      <c r="BP236">
        <v>0</v>
      </c>
      <c r="BQ236">
        <v>0</v>
      </c>
      <c r="BR236">
        <v>0</v>
      </c>
      <c r="BS236">
        <v>0</v>
      </c>
      <c r="BT236" s="17">
        <v>0</v>
      </c>
      <c r="BU236">
        <v>0</v>
      </c>
      <c r="BV236">
        <v>1</v>
      </c>
      <c r="BW236">
        <v>0</v>
      </c>
      <c r="BX236" s="17">
        <v>0</v>
      </c>
      <c r="BY236">
        <v>0</v>
      </c>
      <c r="BZ236">
        <v>0</v>
      </c>
      <c r="CA236">
        <v>0</v>
      </c>
      <c r="CB236">
        <v>0</v>
      </c>
      <c r="CC236" s="17">
        <v>0</v>
      </c>
      <c r="CD236">
        <v>1</v>
      </c>
      <c r="CE236">
        <v>1</v>
      </c>
      <c r="CF236">
        <v>0</v>
      </c>
      <c r="CG236">
        <v>0</v>
      </c>
      <c r="CH236">
        <v>0</v>
      </c>
      <c r="CI236">
        <v>1</v>
      </c>
      <c r="CJ236">
        <v>1</v>
      </c>
      <c r="CK236">
        <v>0</v>
      </c>
      <c r="CL236">
        <v>0</v>
      </c>
      <c r="CM236">
        <v>0</v>
      </c>
      <c r="CN236" s="17">
        <v>1</v>
      </c>
      <c r="CO236">
        <v>0.217</v>
      </c>
      <c r="CP236">
        <v>129</v>
      </c>
      <c r="CQ236">
        <v>1</v>
      </c>
      <c r="CR236">
        <v>0</v>
      </c>
      <c r="CS236">
        <v>28</v>
      </c>
      <c r="CY236" s="33" t="s">
        <v>85</v>
      </c>
    </row>
    <row r="237" spans="1:103" x14ac:dyDescent="0.25">
      <c r="A237">
        <v>236</v>
      </c>
      <c r="B237">
        <v>18</v>
      </c>
      <c r="C237" s="24" t="s">
        <v>213</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44.274999999999999</v>
      </c>
      <c r="BM237">
        <v>1</v>
      </c>
      <c r="BN237">
        <v>0</v>
      </c>
      <c r="BO237">
        <v>0</v>
      </c>
      <c r="BP237">
        <v>0</v>
      </c>
      <c r="BQ237">
        <v>0</v>
      </c>
      <c r="BR237">
        <v>0</v>
      </c>
      <c r="BS237">
        <v>0</v>
      </c>
      <c r="BT237" s="17">
        <v>0</v>
      </c>
      <c r="BU237">
        <v>0</v>
      </c>
      <c r="BV237">
        <v>1</v>
      </c>
      <c r="BW237">
        <v>0</v>
      </c>
      <c r="BX237" s="17">
        <v>0</v>
      </c>
      <c r="BY237">
        <v>0</v>
      </c>
      <c r="BZ237">
        <v>0</v>
      </c>
      <c r="CA237">
        <v>0</v>
      </c>
      <c r="CB237">
        <v>0</v>
      </c>
      <c r="CC237" s="17">
        <v>0</v>
      </c>
      <c r="CD237">
        <v>1</v>
      </c>
      <c r="CE237">
        <v>1</v>
      </c>
      <c r="CF237">
        <v>0</v>
      </c>
      <c r="CG237">
        <v>0</v>
      </c>
      <c r="CH237">
        <v>0</v>
      </c>
      <c r="CI237">
        <v>1</v>
      </c>
      <c r="CJ237">
        <v>1</v>
      </c>
      <c r="CK237">
        <v>0</v>
      </c>
      <c r="CL237">
        <v>0</v>
      </c>
      <c r="CM237">
        <v>0</v>
      </c>
      <c r="CN237" s="17">
        <v>1</v>
      </c>
      <c r="CO237">
        <v>0.217</v>
      </c>
      <c r="CP237">
        <v>129</v>
      </c>
      <c r="CQ237">
        <v>1</v>
      </c>
      <c r="CR237">
        <v>0</v>
      </c>
      <c r="CS237">
        <v>28</v>
      </c>
      <c r="CY237" s="33" t="s">
        <v>85</v>
      </c>
    </row>
    <row r="238" spans="1:103" x14ac:dyDescent="0.25">
      <c r="A238">
        <v>237</v>
      </c>
      <c r="B238">
        <v>18</v>
      </c>
      <c r="C238" s="24" t="s">
        <v>213</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44.274999999999999</v>
      </c>
      <c r="BM238">
        <v>1</v>
      </c>
      <c r="BN238">
        <v>0</v>
      </c>
      <c r="BO238">
        <v>0</v>
      </c>
      <c r="BP238">
        <v>0</v>
      </c>
      <c r="BQ238">
        <v>0</v>
      </c>
      <c r="BR238">
        <v>0</v>
      </c>
      <c r="BS238">
        <v>0</v>
      </c>
      <c r="BT238" s="17">
        <v>0</v>
      </c>
      <c r="BU238">
        <v>0</v>
      </c>
      <c r="BV238">
        <v>1</v>
      </c>
      <c r="BW238">
        <v>0</v>
      </c>
      <c r="BX238" s="17">
        <v>0</v>
      </c>
      <c r="BY238">
        <v>0</v>
      </c>
      <c r="BZ238">
        <v>0</v>
      </c>
      <c r="CA238">
        <v>0</v>
      </c>
      <c r="CB238">
        <v>0</v>
      </c>
      <c r="CC238" s="17">
        <v>0</v>
      </c>
      <c r="CD238">
        <v>1</v>
      </c>
      <c r="CE238">
        <v>1</v>
      </c>
      <c r="CF238">
        <v>0</v>
      </c>
      <c r="CG238">
        <v>0</v>
      </c>
      <c r="CH238">
        <v>0</v>
      </c>
      <c r="CI238">
        <v>1</v>
      </c>
      <c r="CJ238">
        <v>1</v>
      </c>
      <c r="CK238">
        <v>0</v>
      </c>
      <c r="CL238">
        <v>0</v>
      </c>
      <c r="CM238">
        <v>0</v>
      </c>
      <c r="CN238" s="17">
        <v>1</v>
      </c>
      <c r="CO238">
        <v>0.217</v>
      </c>
      <c r="CP238">
        <v>129</v>
      </c>
      <c r="CQ238">
        <v>1</v>
      </c>
      <c r="CR238">
        <v>0</v>
      </c>
      <c r="CS238">
        <v>28</v>
      </c>
      <c r="CY238" s="33" t="s">
        <v>85</v>
      </c>
    </row>
    <row r="239" spans="1:103" x14ac:dyDescent="0.25">
      <c r="A239">
        <v>238</v>
      </c>
      <c r="B239">
        <v>18</v>
      </c>
      <c r="C239" s="24" t="s">
        <v>213</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44.274999999999999</v>
      </c>
      <c r="BM239">
        <v>1</v>
      </c>
      <c r="BN239">
        <v>0</v>
      </c>
      <c r="BO239">
        <v>0</v>
      </c>
      <c r="BP239">
        <v>0</v>
      </c>
      <c r="BQ239">
        <v>0</v>
      </c>
      <c r="BR239">
        <v>0</v>
      </c>
      <c r="BS239">
        <v>0</v>
      </c>
      <c r="BT239" s="17">
        <v>0</v>
      </c>
      <c r="BU239">
        <v>0</v>
      </c>
      <c r="BV239">
        <v>1</v>
      </c>
      <c r="BW239">
        <v>0</v>
      </c>
      <c r="BX239" s="17">
        <v>0</v>
      </c>
      <c r="BY239">
        <v>0</v>
      </c>
      <c r="BZ239">
        <v>0</v>
      </c>
      <c r="CA239">
        <v>0</v>
      </c>
      <c r="CB239">
        <v>0</v>
      </c>
      <c r="CC239" s="17">
        <v>0</v>
      </c>
      <c r="CD239">
        <v>1</v>
      </c>
      <c r="CE239">
        <v>1</v>
      </c>
      <c r="CF239">
        <v>0</v>
      </c>
      <c r="CG239">
        <v>0</v>
      </c>
      <c r="CH239">
        <v>0</v>
      </c>
      <c r="CI239">
        <v>1</v>
      </c>
      <c r="CJ239">
        <v>1</v>
      </c>
      <c r="CK239">
        <v>0</v>
      </c>
      <c r="CL239">
        <v>0</v>
      </c>
      <c r="CM239">
        <v>0</v>
      </c>
      <c r="CN239" s="17">
        <v>1</v>
      </c>
      <c r="CO239">
        <v>0.217</v>
      </c>
      <c r="CP239">
        <v>129</v>
      </c>
      <c r="CQ239">
        <v>1</v>
      </c>
      <c r="CR239">
        <v>0</v>
      </c>
      <c r="CS239">
        <v>28</v>
      </c>
      <c r="CY239" s="33" t="s">
        <v>85</v>
      </c>
    </row>
    <row r="240" spans="1:103" x14ac:dyDescent="0.25">
      <c r="A240">
        <v>239</v>
      </c>
      <c r="B240">
        <v>18</v>
      </c>
      <c r="C240" s="24" t="s">
        <v>213</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44.274999999999999</v>
      </c>
      <c r="BM240">
        <v>1</v>
      </c>
      <c r="BN240">
        <v>0</v>
      </c>
      <c r="BO240">
        <v>0</v>
      </c>
      <c r="BP240">
        <v>0</v>
      </c>
      <c r="BQ240">
        <v>0</v>
      </c>
      <c r="BR240">
        <v>0</v>
      </c>
      <c r="BS240">
        <v>0</v>
      </c>
      <c r="BT240" s="17">
        <v>0</v>
      </c>
      <c r="BU240">
        <v>0</v>
      </c>
      <c r="BV240">
        <v>1</v>
      </c>
      <c r="BW240">
        <v>0</v>
      </c>
      <c r="BX240" s="17">
        <v>0</v>
      </c>
      <c r="BY240">
        <v>0</v>
      </c>
      <c r="BZ240">
        <v>0</v>
      </c>
      <c r="CA240">
        <v>0</v>
      </c>
      <c r="CB240">
        <v>0</v>
      </c>
      <c r="CC240" s="17">
        <v>0</v>
      </c>
      <c r="CD240">
        <v>1</v>
      </c>
      <c r="CE240">
        <v>1</v>
      </c>
      <c r="CF240">
        <v>0</v>
      </c>
      <c r="CG240">
        <v>0</v>
      </c>
      <c r="CH240">
        <v>0</v>
      </c>
      <c r="CI240">
        <v>1</v>
      </c>
      <c r="CJ240">
        <v>1</v>
      </c>
      <c r="CK240">
        <v>0</v>
      </c>
      <c r="CL240">
        <v>0</v>
      </c>
      <c r="CM240">
        <v>0</v>
      </c>
      <c r="CN240" s="17">
        <v>1</v>
      </c>
      <c r="CO240">
        <v>0.217</v>
      </c>
      <c r="CP240">
        <v>129</v>
      </c>
      <c r="CQ240">
        <v>1</v>
      </c>
      <c r="CR240">
        <v>0</v>
      </c>
      <c r="CS240">
        <v>28</v>
      </c>
      <c r="CY240" s="33" t="s">
        <v>85</v>
      </c>
    </row>
    <row r="241" spans="1:103" x14ac:dyDescent="0.25">
      <c r="A241">
        <v>240</v>
      </c>
      <c r="B241">
        <v>18</v>
      </c>
      <c r="C241" s="24" t="s">
        <v>213</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44.274999999999999</v>
      </c>
      <c r="BM241">
        <v>1</v>
      </c>
      <c r="BN241">
        <v>0</v>
      </c>
      <c r="BO241">
        <v>0</v>
      </c>
      <c r="BP241">
        <v>0</v>
      </c>
      <c r="BQ241">
        <v>0</v>
      </c>
      <c r="BR241">
        <v>0</v>
      </c>
      <c r="BS241">
        <v>0</v>
      </c>
      <c r="BT241" s="17">
        <v>0</v>
      </c>
      <c r="BU241">
        <v>0</v>
      </c>
      <c r="BV241">
        <v>1</v>
      </c>
      <c r="BW241">
        <v>0</v>
      </c>
      <c r="BX241" s="17">
        <v>0</v>
      </c>
      <c r="BY241">
        <v>0</v>
      </c>
      <c r="BZ241">
        <v>0</v>
      </c>
      <c r="CA241">
        <v>0</v>
      </c>
      <c r="CB241">
        <v>0</v>
      </c>
      <c r="CC241" s="17">
        <v>0</v>
      </c>
      <c r="CD241">
        <v>1</v>
      </c>
      <c r="CE241">
        <v>1</v>
      </c>
      <c r="CF241">
        <v>0</v>
      </c>
      <c r="CG241">
        <v>0</v>
      </c>
      <c r="CH241">
        <v>0</v>
      </c>
      <c r="CI241">
        <v>1</v>
      </c>
      <c r="CJ241">
        <v>1</v>
      </c>
      <c r="CK241">
        <v>0</v>
      </c>
      <c r="CL241">
        <v>0</v>
      </c>
      <c r="CM241">
        <v>0</v>
      </c>
      <c r="CN241" s="17">
        <v>1</v>
      </c>
      <c r="CO241">
        <v>0.217</v>
      </c>
      <c r="CP241">
        <v>129</v>
      </c>
      <c r="CQ241">
        <v>1</v>
      </c>
      <c r="CR241">
        <v>0</v>
      </c>
      <c r="CS241">
        <v>28</v>
      </c>
      <c r="CY241" s="33" t="s">
        <v>85</v>
      </c>
    </row>
    <row r="242" spans="1:103" x14ac:dyDescent="0.25">
      <c r="A242">
        <v>241</v>
      </c>
      <c r="B242">
        <v>18</v>
      </c>
      <c r="C242" s="24" t="s">
        <v>213</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44.274999999999999</v>
      </c>
      <c r="BM242">
        <v>1</v>
      </c>
      <c r="BN242">
        <v>0</v>
      </c>
      <c r="BO242">
        <v>0</v>
      </c>
      <c r="BP242">
        <v>0</v>
      </c>
      <c r="BQ242">
        <v>0</v>
      </c>
      <c r="BR242">
        <v>0</v>
      </c>
      <c r="BS242">
        <v>0</v>
      </c>
      <c r="BT242" s="17">
        <v>0</v>
      </c>
      <c r="BU242">
        <v>0</v>
      </c>
      <c r="BV242">
        <v>1</v>
      </c>
      <c r="BW242">
        <v>0</v>
      </c>
      <c r="BX242" s="17">
        <v>0</v>
      </c>
      <c r="BY242">
        <v>0</v>
      </c>
      <c r="BZ242">
        <v>0</v>
      </c>
      <c r="CA242">
        <v>0</v>
      </c>
      <c r="CB242">
        <v>0</v>
      </c>
      <c r="CC242" s="17">
        <v>0</v>
      </c>
      <c r="CD242">
        <v>1</v>
      </c>
      <c r="CE242">
        <v>1</v>
      </c>
      <c r="CF242">
        <v>0</v>
      </c>
      <c r="CG242">
        <v>0</v>
      </c>
      <c r="CH242">
        <v>0</v>
      </c>
      <c r="CI242">
        <v>1</v>
      </c>
      <c r="CJ242">
        <v>1</v>
      </c>
      <c r="CK242">
        <v>0</v>
      </c>
      <c r="CL242">
        <v>0</v>
      </c>
      <c r="CM242">
        <v>0</v>
      </c>
      <c r="CN242" s="17">
        <v>1</v>
      </c>
      <c r="CO242">
        <v>0.217</v>
      </c>
      <c r="CP242">
        <v>129</v>
      </c>
      <c r="CQ242">
        <v>1</v>
      </c>
      <c r="CR242">
        <v>0</v>
      </c>
      <c r="CS242">
        <v>28</v>
      </c>
      <c r="CY242" s="33" t="s">
        <v>85</v>
      </c>
    </row>
    <row r="243" spans="1:103" x14ac:dyDescent="0.25">
      <c r="A243">
        <v>242</v>
      </c>
      <c r="B243">
        <v>18</v>
      </c>
      <c r="C243" s="24" t="s">
        <v>213</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44.274999999999999</v>
      </c>
      <c r="BM243">
        <v>1</v>
      </c>
      <c r="BN243">
        <v>0</v>
      </c>
      <c r="BO243">
        <v>0</v>
      </c>
      <c r="BP243">
        <v>0</v>
      </c>
      <c r="BQ243">
        <v>0</v>
      </c>
      <c r="BR243">
        <v>0</v>
      </c>
      <c r="BS243">
        <v>0</v>
      </c>
      <c r="BT243" s="17">
        <v>0</v>
      </c>
      <c r="BU243">
        <v>0</v>
      </c>
      <c r="BV243">
        <v>1</v>
      </c>
      <c r="BW243">
        <v>0</v>
      </c>
      <c r="BX243" s="17">
        <v>0</v>
      </c>
      <c r="BY243">
        <v>0</v>
      </c>
      <c r="BZ243">
        <v>0</v>
      </c>
      <c r="CA243">
        <v>0</v>
      </c>
      <c r="CB243">
        <v>0</v>
      </c>
      <c r="CC243" s="17">
        <v>0</v>
      </c>
      <c r="CD243">
        <v>1</v>
      </c>
      <c r="CE243">
        <v>1</v>
      </c>
      <c r="CF243">
        <v>0</v>
      </c>
      <c r="CG243">
        <v>0</v>
      </c>
      <c r="CH243">
        <v>0</v>
      </c>
      <c r="CI243">
        <v>1</v>
      </c>
      <c r="CJ243">
        <v>1</v>
      </c>
      <c r="CK243">
        <v>0</v>
      </c>
      <c r="CL243">
        <v>0</v>
      </c>
      <c r="CM243">
        <v>0</v>
      </c>
      <c r="CN243" s="17">
        <v>1</v>
      </c>
      <c r="CO243">
        <v>0.217</v>
      </c>
      <c r="CP243">
        <v>129</v>
      </c>
      <c r="CQ243">
        <v>1</v>
      </c>
      <c r="CR243">
        <v>0</v>
      </c>
      <c r="CS243">
        <v>28</v>
      </c>
      <c r="CY243" s="33" t="s">
        <v>85</v>
      </c>
    </row>
    <row r="244" spans="1:103" x14ac:dyDescent="0.25">
      <c r="A244">
        <v>243</v>
      </c>
      <c r="B244">
        <v>18</v>
      </c>
      <c r="C244" s="24" t="s">
        <v>213</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44.274999999999999</v>
      </c>
      <c r="BM244">
        <v>1</v>
      </c>
      <c r="BN244">
        <v>0</v>
      </c>
      <c r="BO244">
        <v>0</v>
      </c>
      <c r="BP244">
        <v>0</v>
      </c>
      <c r="BQ244">
        <v>0</v>
      </c>
      <c r="BR244">
        <v>0</v>
      </c>
      <c r="BS244">
        <v>0</v>
      </c>
      <c r="BT244" s="17">
        <v>0</v>
      </c>
      <c r="BU244">
        <v>0</v>
      </c>
      <c r="BV244">
        <v>1</v>
      </c>
      <c r="BW244">
        <v>0</v>
      </c>
      <c r="BX244" s="17">
        <v>0</v>
      </c>
      <c r="BY244">
        <v>0</v>
      </c>
      <c r="BZ244">
        <v>0</v>
      </c>
      <c r="CA244">
        <v>0</v>
      </c>
      <c r="CB244">
        <v>0</v>
      </c>
      <c r="CC244" s="17">
        <v>0</v>
      </c>
      <c r="CD244">
        <v>1</v>
      </c>
      <c r="CE244">
        <v>1</v>
      </c>
      <c r="CF244">
        <v>0</v>
      </c>
      <c r="CG244">
        <v>0</v>
      </c>
      <c r="CH244">
        <v>0</v>
      </c>
      <c r="CI244">
        <v>1</v>
      </c>
      <c r="CJ244">
        <v>1</v>
      </c>
      <c r="CK244">
        <v>0</v>
      </c>
      <c r="CL244">
        <v>0</v>
      </c>
      <c r="CM244">
        <v>0</v>
      </c>
      <c r="CN244" s="17">
        <v>1</v>
      </c>
      <c r="CO244">
        <v>0.217</v>
      </c>
      <c r="CP244">
        <v>129</v>
      </c>
      <c r="CQ244">
        <v>1</v>
      </c>
      <c r="CR244">
        <v>0</v>
      </c>
      <c r="CS244">
        <v>28</v>
      </c>
      <c r="CY244" s="33" t="s">
        <v>85</v>
      </c>
    </row>
    <row r="245" spans="1:103" x14ac:dyDescent="0.25">
      <c r="A245">
        <v>244</v>
      </c>
      <c r="B245">
        <v>18</v>
      </c>
      <c r="C245" s="24" t="s">
        <v>213</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44.274999999999999</v>
      </c>
      <c r="BM245">
        <v>1</v>
      </c>
      <c r="BN245">
        <v>0</v>
      </c>
      <c r="BO245">
        <v>0</v>
      </c>
      <c r="BP245">
        <v>0</v>
      </c>
      <c r="BQ245">
        <v>0</v>
      </c>
      <c r="BR245">
        <v>0</v>
      </c>
      <c r="BS245">
        <v>0</v>
      </c>
      <c r="BT245" s="17">
        <v>0</v>
      </c>
      <c r="BU245">
        <v>0</v>
      </c>
      <c r="BV245">
        <v>1</v>
      </c>
      <c r="BW245">
        <v>0</v>
      </c>
      <c r="BX245" s="17">
        <v>0</v>
      </c>
      <c r="BY245">
        <v>0</v>
      </c>
      <c r="BZ245">
        <v>0</v>
      </c>
      <c r="CA245">
        <v>0</v>
      </c>
      <c r="CB245">
        <v>0</v>
      </c>
      <c r="CC245" s="17">
        <v>0</v>
      </c>
      <c r="CD245">
        <v>1</v>
      </c>
      <c r="CE245">
        <v>1</v>
      </c>
      <c r="CF245">
        <v>0</v>
      </c>
      <c r="CG245">
        <v>0</v>
      </c>
      <c r="CH245">
        <v>0</v>
      </c>
      <c r="CI245">
        <v>1</v>
      </c>
      <c r="CJ245">
        <v>1</v>
      </c>
      <c r="CK245">
        <v>0</v>
      </c>
      <c r="CL245">
        <v>0</v>
      </c>
      <c r="CM245">
        <v>0</v>
      </c>
      <c r="CN245" s="17">
        <v>1</v>
      </c>
      <c r="CO245">
        <v>0.217</v>
      </c>
      <c r="CP245">
        <v>129</v>
      </c>
      <c r="CQ245">
        <v>1</v>
      </c>
      <c r="CR245">
        <v>0</v>
      </c>
      <c r="CS245">
        <v>28</v>
      </c>
      <c r="CY245" s="33" t="s">
        <v>85</v>
      </c>
    </row>
    <row r="246" spans="1:103" x14ac:dyDescent="0.25">
      <c r="A246">
        <v>245</v>
      </c>
      <c r="B246">
        <v>18</v>
      </c>
      <c r="C246" s="24" t="s">
        <v>213</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44.274999999999999</v>
      </c>
      <c r="BM246">
        <v>1</v>
      </c>
      <c r="BN246">
        <v>0</v>
      </c>
      <c r="BO246">
        <v>0</v>
      </c>
      <c r="BP246">
        <v>0</v>
      </c>
      <c r="BQ246">
        <v>0</v>
      </c>
      <c r="BR246">
        <v>0</v>
      </c>
      <c r="BS246">
        <v>0</v>
      </c>
      <c r="BT246" s="17">
        <v>0</v>
      </c>
      <c r="BU246">
        <v>0</v>
      </c>
      <c r="BV246">
        <v>1</v>
      </c>
      <c r="BW246">
        <v>0</v>
      </c>
      <c r="BX246" s="17">
        <v>0</v>
      </c>
      <c r="BY246">
        <v>0</v>
      </c>
      <c r="BZ246">
        <v>0</v>
      </c>
      <c r="CA246">
        <v>0</v>
      </c>
      <c r="CB246">
        <v>0</v>
      </c>
      <c r="CC246" s="17">
        <v>0</v>
      </c>
      <c r="CD246">
        <v>1</v>
      </c>
      <c r="CE246">
        <v>1</v>
      </c>
      <c r="CF246">
        <v>0</v>
      </c>
      <c r="CG246">
        <v>0</v>
      </c>
      <c r="CH246">
        <v>0</v>
      </c>
      <c r="CI246">
        <v>1</v>
      </c>
      <c r="CJ246">
        <v>1</v>
      </c>
      <c r="CK246">
        <v>0</v>
      </c>
      <c r="CL246">
        <v>0</v>
      </c>
      <c r="CM246">
        <v>0</v>
      </c>
      <c r="CN246" s="17">
        <v>1</v>
      </c>
      <c r="CO246">
        <v>0.217</v>
      </c>
      <c r="CP246">
        <v>129</v>
      </c>
      <c r="CQ246">
        <v>1</v>
      </c>
      <c r="CR246">
        <v>0</v>
      </c>
      <c r="CS246">
        <v>28</v>
      </c>
      <c r="CY246" s="33" t="s">
        <v>85</v>
      </c>
    </row>
    <row r="247" spans="1:103" x14ac:dyDescent="0.25">
      <c r="A247">
        <v>246</v>
      </c>
      <c r="B247">
        <v>18</v>
      </c>
      <c r="C247" s="24" t="s">
        <v>213</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44.274999999999999</v>
      </c>
      <c r="BM247">
        <v>1</v>
      </c>
      <c r="BN247">
        <v>0</v>
      </c>
      <c r="BO247">
        <v>0</v>
      </c>
      <c r="BP247">
        <v>0</v>
      </c>
      <c r="BQ247">
        <v>0</v>
      </c>
      <c r="BR247">
        <v>0</v>
      </c>
      <c r="BS247">
        <v>0</v>
      </c>
      <c r="BT247" s="17">
        <v>0</v>
      </c>
      <c r="BU247">
        <v>0</v>
      </c>
      <c r="BV247">
        <v>1</v>
      </c>
      <c r="BW247">
        <v>0</v>
      </c>
      <c r="BX247" s="17">
        <v>0</v>
      </c>
      <c r="BY247">
        <v>0</v>
      </c>
      <c r="BZ247">
        <v>0</v>
      </c>
      <c r="CA247">
        <v>0</v>
      </c>
      <c r="CB247">
        <v>0</v>
      </c>
      <c r="CC247" s="17">
        <v>0</v>
      </c>
      <c r="CD247">
        <v>1</v>
      </c>
      <c r="CE247">
        <v>1</v>
      </c>
      <c r="CF247">
        <v>0</v>
      </c>
      <c r="CG247">
        <v>0</v>
      </c>
      <c r="CH247">
        <v>0</v>
      </c>
      <c r="CI247">
        <v>1</v>
      </c>
      <c r="CJ247">
        <v>1</v>
      </c>
      <c r="CK247">
        <v>0</v>
      </c>
      <c r="CL247">
        <v>0</v>
      </c>
      <c r="CM247">
        <v>0</v>
      </c>
      <c r="CN247" s="17">
        <v>1</v>
      </c>
      <c r="CO247">
        <v>0.217</v>
      </c>
      <c r="CP247">
        <v>129</v>
      </c>
      <c r="CQ247">
        <v>1</v>
      </c>
      <c r="CR247">
        <v>0</v>
      </c>
      <c r="CS247">
        <v>28</v>
      </c>
      <c r="CY247" s="33" t="s">
        <v>85</v>
      </c>
    </row>
    <row r="248" spans="1:103" x14ac:dyDescent="0.25">
      <c r="A248">
        <v>247</v>
      </c>
      <c r="B248">
        <v>18</v>
      </c>
      <c r="C248" s="24" t="s">
        <v>213</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44.274999999999999</v>
      </c>
      <c r="BM248">
        <v>1</v>
      </c>
      <c r="BN248">
        <v>0</v>
      </c>
      <c r="BO248">
        <v>0</v>
      </c>
      <c r="BP248">
        <v>0</v>
      </c>
      <c r="BQ248">
        <v>0</v>
      </c>
      <c r="BR248">
        <v>0</v>
      </c>
      <c r="BS248">
        <v>0</v>
      </c>
      <c r="BT248" s="17">
        <v>0</v>
      </c>
      <c r="BU248">
        <v>0</v>
      </c>
      <c r="BV248">
        <v>1</v>
      </c>
      <c r="BW248">
        <v>0</v>
      </c>
      <c r="BX248" s="17">
        <v>0</v>
      </c>
      <c r="BY248">
        <v>0</v>
      </c>
      <c r="BZ248">
        <v>0</v>
      </c>
      <c r="CA248">
        <v>0</v>
      </c>
      <c r="CB248">
        <v>0</v>
      </c>
      <c r="CC248" s="17">
        <v>0</v>
      </c>
      <c r="CD248">
        <v>1</v>
      </c>
      <c r="CE248">
        <v>1</v>
      </c>
      <c r="CF248">
        <v>0</v>
      </c>
      <c r="CG248">
        <v>0</v>
      </c>
      <c r="CH248">
        <v>0</v>
      </c>
      <c r="CI248">
        <v>1</v>
      </c>
      <c r="CJ248">
        <v>1</v>
      </c>
      <c r="CK248">
        <v>0</v>
      </c>
      <c r="CL248">
        <v>0</v>
      </c>
      <c r="CM248">
        <v>0</v>
      </c>
      <c r="CN248" s="17">
        <v>1</v>
      </c>
      <c r="CO248">
        <v>0.217</v>
      </c>
      <c r="CP248">
        <v>129</v>
      </c>
      <c r="CQ248">
        <v>1</v>
      </c>
      <c r="CR248">
        <v>0</v>
      </c>
      <c r="CS248">
        <v>28</v>
      </c>
      <c r="CY248" s="33" t="s">
        <v>85</v>
      </c>
    </row>
    <row r="249" spans="1:103" x14ac:dyDescent="0.25">
      <c r="A249">
        <v>248</v>
      </c>
      <c r="B249">
        <v>18</v>
      </c>
      <c r="C249" s="24" t="s">
        <v>213</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44.274999999999999</v>
      </c>
      <c r="BM249">
        <v>1</v>
      </c>
      <c r="BN249">
        <v>0</v>
      </c>
      <c r="BO249">
        <v>0</v>
      </c>
      <c r="BP249">
        <v>0</v>
      </c>
      <c r="BQ249">
        <v>0</v>
      </c>
      <c r="BR249">
        <v>0</v>
      </c>
      <c r="BS249">
        <v>0</v>
      </c>
      <c r="BT249" s="17">
        <v>0</v>
      </c>
      <c r="BU249">
        <v>0</v>
      </c>
      <c r="BV249">
        <v>1</v>
      </c>
      <c r="BW249">
        <v>0</v>
      </c>
      <c r="BX249" s="17">
        <v>0</v>
      </c>
      <c r="BY249">
        <v>0</v>
      </c>
      <c r="BZ249">
        <v>0</v>
      </c>
      <c r="CA249">
        <v>0</v>
      </c>
      <c r="CB249">
        <v>0</v>
      </c>
      <c r="CC249" s="17">
        <v>0</v>
      </c>
      <c r="CD249">
        <v>1</v>
      </c>
      <c r="CE249">
        <v>1</v>
      </c>
      <c r="CF249">
        <v>0</v>
      </c>
      <c r="CG249">
        <v>0</v>
      </c>
      <c r="CH249">
        <v>0</v>
      </c>
      <c r="CI249">
        <v>1</v>
      </c>
      <c r="CJ249">
        <v>1</v>
      </c>
      <c r="CK249">
        <v>0</v>
      </c>
      <c r="CL249">
        <v>0</v>
      </c>
      <c r="CM249">
        <v>0</v>
      </c>
      <c r="CN249" s="17">
        <v>1</v>
      </c>
      <c r="CO249">
        <v>0.217</v>
      </c>
      <c r="CP249">
        <v>129</v>
      </c>
      <c r="CQ249">
        <v>1</v>
      </c>
      <c r="CR249">
        <v>0</v>
      </c>
      <c r="CS249">
        <v>28</v>
      </c>
      <c r="CY249" s="33" t="s">
        <v>85</v>
      </c>
    </row>
    <row r="250" spans="1:103" x14ac:dyDescent="0.25">
      <c r="A250">
        <v>249</v>
      </c>
      <c r="B250">
        <v>18</v>
      </c>
      <c r="C250" s="24" t="s">
        <v>213</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44.274999999999999</v>
      </c>
      <c r="BM250">
        <v>1</v>
      </c>
      <c r="BN250">
        <v>0</v>
      </c>
      <c r="BO250">
        <v>0</v>
      </c>
      <c r="BP250">
        <v>0</v>
      </c>
      <c r="BQ250">
        <v>0</v>
      </c>
      <c r="BR250">
        <v>0</v>
      </c>
      <c r="BS250">
        <v>0</v>
      </c>
      <c r="BT250" s="17">
        <v>0</v>
      </c>
      <c r="BU250">
        <v>0</v>
      </c>
      <c r="BV250">
        <v>1</v>
      </c>
      <c r="BW250">
        <v>0</v>
      </c>
      <c r="BX250" s="17">
        <v>0</v>
      </c>
      <c r="BY250">
        <v>0</v>
      </c>
      <c r="BZ250">
        <v>0</v>
      </c>
      <c r="CA250">
        <v>0</v>
      </c>
      <c r="CB250">
        <v>0</v>
      </c>
      <c r="CC250" s="17">
        <v>0</v>
      </c>
      <c r="CD250">
        <v>1</v>
      </c>
      <c r="CE250">
        <v>1</v>
      </c>
      <c r="CF250">
        <v>0</v>
      </c>
      <c r="CG250">
        <v>0</v>
      </c>
      <c r="CH250">
        <v>0</v>
      </c>
      <c r="CI250">
        <v>1</v>
      </c>
      <c r="CJ250">
        <v>1</v>
      </c>
      <c r="CK250">
        <v>0</v>
      </c>
      <c r="CL250">
        <v>0</v>
      </c>
      <c r="CM250">
        <v>0</v>
      </c>
      <c r="CN250" s="17">
        <v>1</v>
      </c>
      <c r="CO250">
        <v>0.217</v>
      </c>
      <c r="CP250">
        <v>129</v>
      </c>
      <c r="CQ250">
        <v>1</v>
      </c>
      <c r="CR250">
        <v>0</v>
      </c>
      <c r="CS250">
        <v>28</v>
      </c>
      <c r="CY250" s="33" t="s">
        <v>85</v>
      </c>
    </row>
    <row r="251" spans="1:103" x14ac:dyDescent="0.25">
      <c r="A251">
        <v>250</v>
      </c>
      <c r="B251">
        <v>18</v>
      </c>
      <c r="C251" s="24" t="s">
        <v>213</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44.274999999999999</v>
      </c>
      <c r="BM251">
        <v>1</v>
      </c>
      <c r="BN251">
        <v>0</v>
      </c>
      <c r="BO251">
        <v>0</v>
      </c>
      <c r="BP251">
        <v>0</v>
      </c>
      <c r="BQ251">
        <v>0</v>
      </c>
      <c r="BR251">
        <v>0</v>
      </c>
      <c r="BS251">
        <v>0</v>
      </c>
      <c r="BT251" s="17">
        <v>0</v>
      </c>
      <c r="BU251">
        <v>0</v>
      </c>
      <c r="BV251">
        <v>1</v>
      </c>
      <c r="BW251">
        <v>0</v>
      </c>
      <c r="BX251" s="17">
        <v>0</v>
      </c>
      <c r="BY251">
        <v>0</v>
      </c>
      <c r="BZ251">
        <v>0</v>
      </c>
      <c r="CA251">
        <v>0</v>
      </c>
      <c r="CB251">
        <v>0</v>
      </c>
      <c r="CC251" s="17">
        <v>0</v>
      </c>
      <c r="CD251">
        <v>1</v>
      </c>
      <c r="CE251">
        <v>1</v>
      </c>
      <c r="CF251">
        <v>0</v>
      </c>
      <c r="CG251">
        <v>0</v>
      </c>
      <c r="CH251">
        <v>0</v>
      </c>
      <c r="CI251">
        <v>1</v>
      </c>
      <c r="CJ251">
        <v>1</v>
      </c>
      <c r="CK251">
        <v>0</v>
      </c>
      <c r="CL251">
        <v>0</v>
      </c>
      <c r="CM251">
        <v>0</v>
      </c>
      <c r="CN251" s="17">
        <v>1</v>
      </c>
      <c r="CO251">
        <v>0.217</v>
      </c>
      <c r="CP251">
        <v>129</v>
      </c>
      <c r="CQ251">
        <v>1</v>
      </c>
      <c r="CR251">
        <v>0</v>
      </c>
      <c r="CS251">
        <v>28</v>
      </c>
      <c r="CY251" s="33" t="s">
        <v>85</v>
      </c>
    </row>
    <row r="252" spans="1:103" x14ac:dyDescent="0.25">
      <c r="A252">
        <v>251</v>
      </c>
      <c r="B252">
        <v>18</v>
      </c>
      <c r="C252" s="24" t="s">
        <v>213</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44.274999999999999</v>
      </c>
      <c r="BM252">
        <v>1</v>
      </c>
      <c r="BN252">
        <v>0</v>
      </c>
      <c r="BO252">
        <v>0</v>
      </c>
      <c r="BP252">
        <v>0</v>
      </c>
      <c r="BQ252">
        <v>0</v>
      </c>
      <c r="BR252">
        <v>0</v>
      </c>
      <c r="BS252">
        <v>0</v>
      </c>
      <c r="BT252" s="17">
        <v>0</v>
      </c>
      <c r="BU252">
        <v>0</v>
      </c>
      <c r="BV252">
        <v>1</v>
      </c>
      <c r="BW252">
        <v>0</v>
      </c>
      <c r="BX252" s="17">
        <v>0</v>
      </c>
      <c r="BY252">
        <v>0</v>
      </c>
      <c r="BZ252">
        <v>0</v>
      </c>
      <c r="CA252">
        <v>0</v>
      </c>
      <c r="CB252">
        <v>0</v>
      </c>
      <c r="CC252" s="17">
        <v>0</v>
      </c>
      <c r="CD252">
        <v>1</v>
      </c>
      <c r="CE252">
        <v>1</v>
      </c>
      <c r="CF252">
        <v>0</v>
      </c>
      <c r="CG252">
        <v>0</v>
      </c>
      <c r="CH252">
        <v>0</v>
      </c>
      <c r="CI252">
        <v>1</v>
      </c>
      <c r="CJ252">
        <v>1</v>
      </c>
      <c r="CK252">
        <v>0</v>
      </c>
      <c r="CL252">
        <v>0</v>
      </c>
      <c r="CM252">
        <v>0</v>
      </c>
      <c r="CN252" s="17">
        <v>1</v>
      </c>
      <c r="CO252">
        <v>0.217</v>
      </c>
      <c r="CP252">
        <v>129</v>
      </c>
      <c r="CQ252">
        <v>1</v>
      </c>
      <c r="CR252">
        <v>0</v>
      </c>
      <c r="CS252">
        <v>28</v>
      </c>
      <c r="CY252" s="33" t="s">
        <v>85</v>
      </c>
    </row>
    <row r="253" spans="1:103" x14ac:dyDescent="0.25">
      <c r="A253">
        <v>252</v>
      </c>
      <c r="B253">
        <v>18</v>
      </c>
      <c r="C253" s="24" t="s">
        <v>213</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44.274999999999999</v>
      </c>
      <c r="BM253">
        <v>1</v>
      </c>
      <c r="BN253">
        <v>0</v>
      </c>
      <c r="BO253">
        <v>0</v>
      </c>
      <c r="BP253">
        <v>0</v>
      </c>
      <c r="BQ253">
        <v>0</v>
      </c>
      <c r="BR253">
        <v>0</v>
      </c>
      <c r="BS253">
        <v>0</v>
      </c>
      <c r="BT253" s="17">
        <v>0</v>
      </c>
      <c r="BU253">
        <v>0</v>
      </c>
      <c r="BV253">
        <v>1</v>
      </c>
      <c r="BW253">
        <v>0</v>
      </c>
      <c r="BX253" s="17">
        <v>0</v>
      </c>
      <c r="BY253">
        <v>0</v>
      </c>
      <c r="BZ253">
        <v>0</v>
      </c>
      <c r="CA253">
        <v>0</v>
      </c>
      <c r="CB253">
        <v>0</v>
      </c>
      <c r="CC253" s="17">
        <v>0</v>
      </c>
      <c r="CD253">
        <v>1</v>
      </c>
      <c r="CE253">
        <v>1</v>
      </c>
      <c r="CF253">
        <v>0</v>
      </c>
      <c r="CG253">
        <v>0</v>
      </c>
      <c r="CH253">
        <v>0</v>
      </c>
      <c r="CI253">
        <v>1</v>
      </c>
      <c r="CJ253">
        <v>1</v>
      </c>
      <c r="CK253">
        <v>0</v>
      </c>
      <c r="CL253">
        <v>0</v>
      </c>
      <c r="CM253">
        <v>0</v>
      </c>
      <c r="CN253" s="17">
        <v>1</v>
      </c>
      <c r="CO253">
        <v>0.217</v>
      </c>
      <c r="CP253">
        <v>129</v>
      </c>
      <c r="CQ253">
        <v>1</v>
      </c>
      <c r="CR253">
        <v>0</v>
      </c>
      <c r="CS253">
        <v>28</v>
      </c>
      <c r="CY253" s="33" t="s">
        <v>85</v>
      </c>
    </row>
    <row r="254" spans="1:103" x14ac:dyDescent="0.25">
      <c r="A254">
        <v>253</v>
      </c>
      <c r="B254">
        <v>18</v>
      </c>
      <c r="C254" s="24" t="s">
        <v>213</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44.274999999999999</v>
      </c>
      <c r="BM254">
        <v>1</v>
      </c>
      <c r="BN254">
        <v>0</v>
      </c>
      <c r="BO254">
        <v>0</v>
      </c>
      <c r="BP254">
        <v>0</v>
      </c>
      <c r="BQ254">
        <v>0</v>
      </c>
      <c r="BR254">
        <v>0</v>
      </c>
      <c r="BS254">
        <v>0</v>
      </c>
      <c r="BT254" s="17">
        <v>0</v>
      </c>
      <c r="BU254">
        <v>0</v>
      </c>
      <c r="BV254">
        <v>1</v>
      </c>
      <c r="BW254">
        <v>0</v>
      </c>
      <c r="BX254" s="17">
        <v>0</v>
      </c>
      <c r="BY254">
        <v>0</v>
      </c>
      <c r="BZ254">
        <v>0</v>
      </c>
      <c r="CA254">
        <v>0</v>
      </c>
      <c r="CB254">
        <v>0</v>
      </c>
      <c r="CC254" s="17">
        <v>0</v>
      </c>
      <c r="CD254">
        <v>1</v>
      </c>
      <c r="CE254">
        <v>1</v>
      </c>
      <c r="CF254">
        <v>0</v>
      </c>
      <c r="CG254">
        <v>0</v>
      </c>
      <c r="CH254">
        <v>0</v>
      </c>
      <c r="CI254">
        <v>1</v>
      </c>
      <c r="CJ254">
        <v>1</v>
      </c>
      <c r="CK254">
        <v>0</v>
      </c>
      <c r="CL254">
        <v>0</v>
      </c>
      <c r="CM254">
        <v>0</v>
      </c>
      <c r="CN254" s="17">
        <v>1</v>
      </c>
      <c r="CO254">
        <v>0.217</v>
      </c>
      <c r="CP254">
        <v>129</v>
      </c>
      <c r="CQ254">
        <v>1</v>
      </c>
      <c r="CR254">
        <v>0</v>
      </c>
      <c r="CS254">
        <v>28</v>
      </c>
      <c r="CY254" s="33" t="s">
        <v>85</v>
      </c>
    </row>
    <row r="255" spans="1:103" x14ac:dyDescent="0.25">
      <c r="A255">
        <v>254</v>
      </c>
      <c r="B255">
        <v>18</v>
      </c>
      <c r="C255" s="24" t="s">
        <v>213</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44.274999999999999</v>
      </c>
      <c r="BM255">
        <v>1</v>
      </c>
      <c r="BN255">
        <v>0</v>
      </c>
      <c r="BO255">
        <v>0</v>
      </c>
      <c r="BP255">
        <v>0</v>
      </c>
      <c r="BQ255">
        <v>0</v>
      </c>
      <c r="BR255">
        <v>0</v>
      </c>
      <c r="BS255">
        <v>0</v>
      </c>
      <c r="BT255" s="17">
        <v>0</v>
      </c>
      <c r="BU255">
        <v>0</v>
      </c>
      <c r="BV255">
        <v>1</v>
      </c>
      <c r="BW255">
        <v>0</v>
      </c>
      <c r="BX255" s="17">
        <v>0</v>
      </c>
      <c r="BY255">
        <v>1</v>
      </c>
      <c r="BZ255">
        <v>0</v>
      </c>
      <c r="CA255">
        <v>0</v>
      </c>
      <c r="CB255">
        <v>0</v>
      </c>
      <c r="CC255" s="17">
        <v>1</v>
      </c>
      <c r="CD255">
        <v>1</v>
      </c>
      <c r="CE255">
        <v>1</v>
      </c>
      <c r="CF255">
        <v>0</v>
      </c>
      <c r="CG255">
        <v>0</v>
      </c>
      <c r="CH255">
        <v>0</v>
      </c>
      <c r="CI255">
        <v>1</v>
      </c>
      <c r="CJ255">
        <v>1</v>
      </c>
      <c r="CK255">
        <v>0</v>
      </c>
      <c r="CL255">
        <v>0</v>
      </c>
      <c r="CM255">
        <v>0</v>
      </c>
      <c r="CN255" s="17">
        <v>1</v>
      </c>
      <c r="CO255">
        <v>0.217</v>
      </c>
      <c r="CP255">
        <v>129</v>
      </c>
      <c r="CQ255">
        <v>1</v>
      </c>
      <c r="CR255">
        <v>0</v>
      </c>
      <c r="CS255">
        <v>28</v>
      </c>
      <c r="CY255" s="33" t="s">
        <v>85</v>
      </c>
    </row>
    <row r="256" spans="1:103" x14ac:dyDescent="0.25">
      <c r="A256">
        <v>255</v>
      </c>
      <c r="B256">
        <v>18</v>
      </c>
      <c r="C256" s="24" t="s">
        <v>213</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44.274999999999999</v>
      </c>
      <c r="BM256">
        <v>1</v>
      </c>
      <c r="BN256">
        <v>0</v>
      </c>
      <c r="BO256">
        <v>0</v>
      </c>
      <c r="BP256">
        <v>0</v>
      </c>
      <c r="BQ256">
        <v>0</v>
      </c>
      <c r="BR256">
        <v>0</v>
      </c>
      <c r="BS256">
        <v>0</v>
      </c>
      <c r="BT256" s="17">
        <v>0</v>
      </c>
      <c r="BU256">
        <v>0</v>
      </c>
      <c r="BV256">
        <v>1</v>
      </c>
      <c r="BW256">
        <v>0</v>
      </c>
      <c r="BX256" s="17">
        <v>0</v>
      </c>
      <c r="BY256">
        <v>1</v>
      </c>
      <c r="BZ256">
        <v>0</v>
      </c>
      <c r="CA256">
        <v>0</v>
      </c>
      <c r="CB256">
        <v>0</v>
      </c>
      <c r="CC256" s="17">
        <v>1</v>
      </c>
      <c r="CD256">
        <v>1</v>
      </c>
      <c r="CE256">
        <v>1</v>
      </c>
      <c r="CF256">
        <v>0</v>
      </c>
      <c r="CG256">
        <v>0</v>
      </c>
      <c r="CH256">
        <v>0</v>
      </c>
      <c r="CI256">
        <v>1</v>
      </c>
      <c r="CJ256">
        <v>1</v>
      </c>
      <c r="CK256">
        <v>0</v>
      </c>
      <c r="CL256">
        <v>0</v>
      </c>
      <c r="CM256">
        <v>0</v>
      </c>
      <c r="CN256" s="17">
        <v>1</v>
      </c>
      <c r="CO256">
        <v>0.217</v>
      </c>
      <c r="CP256">
        <v>129</v>
      </c>
      <c r="CQ256">
        <v>1</v>
      </c>
      <c r="CR256">
        <v>0</v>
      </c>
      <c r="CS256">
        <v>28</v>
      </c>
      <c r="CY256" s="33" t="s">
        <v>85</v>
      </c>
    </row>
    <row r="257" spans="1:103" x14ac:dyDescent="0.25">
      <c r="A257">
        <v>256</v>
      </c>
      <c r="B257">
        <v>18</v>
      </c>
      <c r="C257" s="24" t="s">
        <v>213</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44.274999999999999</v>
      </c>
      <c r="BM257">
        <v>1</v>
      </c>
      <c r="BN257">
        <v>0</v>
      </c>
      <c r="BO257">
        <v>0</v>
      </c>
      <c r="BP257">
        <v>0</v>
      </c>
      <c r="BQ257">
        <v>0</v>
      </c>
      <c r="BR257">
        <v>0</v>
      </c>
      <c r="BS257">
        <v>0</v>
      </c>
      <c r="BT257" s="17">
        <v>0</v>
      </c>
      <c r="BU257">
        <v>0</v>
      </c>
      <c r="BV257">
        <v>1</v>
      </c>
      <c r="BW257">
        <v>0</v>
      </c>
      <c r="BX257" s="17">
        <v>0</v>
      </c>
      <c r="BY257">
        <v>1</v>
      </c>
      <c r="BZ257">
        <v>0</v>
      </c>
      <c r="CA257">
        <v>0</v>
      </c>
      <c r="CB257">
        <v>0</v>
      </c>
      <c r="CC257" s="17">
        <v>1</v>
      </c>
      <c r="CD257">
        <v>1</v>
      </c>
      <c r="CE257">
        <v>1</v>
      </c>
      <c r="CF257">
        <v>0</v>
      </c>
      <c r="CG257">
        <v>0</v>
      </c>
      <c r="CH257">
        <v>0</v>
      </c>
      <c r="CI257">
        <v>1</v>
      </c>
      <c r="CJ257">
        <v>1</v>
      </c>
      <c r="CK257">
        <v>0</v>
      </c>
      <c r="CL257">
        <v>0</v>
      </c>
      <c r="CM257">
        <v>0</v>
      </c>
      <c r="CN257" s="17">
        <v>1</v>
      </c>
      <c r="CO257">
        <v>0.217</v>
      </c>
      <c r="CP257">
        <v>129</v>
      </c>
      <c r="CQ257">
        <v>1</v>
      </c>
      <c r="CR257">
        <v>0</v>
      </c>
      <c r="CS257">
        <v>28</v>
      </c>
      <c r="CY257" s="33" t="s">
        <v>85</v>
      </c>
    </row>
    <row r="258" spans="1:103" x14ac:dyDescent="0.25">
      <c r="A258">
        <v>257</v>
      </c>
      <c r="B258">
        <v>18</v>
      </c>
      <c r="C258" s="24" t="s">
        <v>213</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44.274999999999999</v>
      </c>
      <c r="BM258">
        <v>0</v>
      </c>
      <c r="BN258">
        <v>0</v>
      </c>
      <c r="BO258">
        <v>0</v>
      </c>
      <c r="BP258">
        <v>0</v>
      </c>
      <c r="BQ258">
        <v>0</v>
      </c>
      <c r="BR258">
        <v>0</v>
      </c>
      <c r="BS258">
        <v>0</v>
      </c>
      <c r="BT258" s="17">
        <v>1</v>
      </c>
      <c r="BU258">
        <v>0</v>
      </c>
      <c r="BV258">
        <v>1</v>
      </c>
      <c r="BW258">
        <v>0</v>
      </c>
      <c r="BX258" s="17">
        <v>0</v>
      </c>
      <c r="BY258">
        <v>1</v>
      </c>
      <c r="BZ258">
        <v>0</v>
      </c>
      <c r="CA258">
        <v>0</v>
      </c>
      <c r="CB258">
        <v>0</v>
      </c>
      <c r="CC258" s="17">
        <v>1</v>
      </c>
      <c r="CD258">
        <v>1</v>
      </c>
      <c r="CE258">
        <v>1</v>
      </c>
      <c r="CF258">
        <v>0</v>
      </c>
      <c r="CG258">
        <v>0</v>
      </c>
      <c r="CH258">
        <v>0</v>
      </c>
      <c r="CI258">
        <v>1</v>
      </c>
      <c r="CJ258">
        <v>1</v>
      </c>
      <c r="CK258">
        <v>0</v>
      </c>
      <c r="CL258">
        <v>0</v>
      </c>
      <c r="CM258">
        <v>0</v>
      </c>
      <c r="CN258" s="17">
        <v>1</v>
      </c>
      <c r="CO258">
        <v>0.217</v>
      </c>
      <c r="CP258">
        <v>129</v>
      </c>
      <c r="CQ258">
        <v>1</v>
      </c>
      <c r="CR258">
        <v>0</v>
      </c>
      <c r="CS258">
        <v>28</v>
      </c>
      <c r="CY258" s="33" t="s">
        <v>85</v>
      </c>
    </row>
    <row r="259" spans="1:103" x14ac:dyDescent="0.25">
      <c r="A259">
        <v>258</v>
      </c>
      <c r="B259">
        <v>18</v>
      </c>
      <c r="C259" s="24" t="s">
        <v>213</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44.274999999999999</v>
      </c>
      <c r="BM259">
        <v>0</v>
      </c>
      <c r="BN259">
        <v>0</v>
      </c>
      <c r="BO259">
        <v>0</v>
      </c>
      <c r="BP259">
        <v>0</v>
      </c>
      <c r="BQ259">
        <v>0</v>
      </c>
      <c r="BR259">
        <v>0</v>
      </c>
      <c r="BS259">
        <v>0</v>
      </c>
      <c r="BT259" s="17">
        <v>1</v>
      </c>
      <c r="BU259">
        <v>0</v>
      </c>
      <c r="BV259">
        <v>1</v>
      </c>
      <c r="BW259">
        <v>0</v>
      </c>
      <c r="BX259" s="17">
        <v>0</v>
      </c>
      <c r="BY259">
        <v>1</v>
      </c>
      <c r="BZ259">
        <v>0</v>
      </c>
      <c r="CA259">
        <v>0</v>
      </c>
      <c r="CB259">
        <v>0</v>
      </c>
      <c r="CC259" s="17">
        <v>1</v>
      </c>
      <c r="CD259">
        <v>1</v>
      </c>
      <c r="CE259">
        <v>1</v>
      </c>
      <c r="CF259">
        <v>0</v>
      </c>
      <c r="CG259">
        <v>0</v>
      </c>
      <c r="CH259">
        <v>0</v>
      </c>
      <c r="CI259">
        <v>1</v>
      </c>
      <c r="CJ259">
        <v>1</v>
      </c>
      <c r="CK259">
        <v>0</v>
      </c>
      <c r="CL259">
        <v>0</v>
      </c>
      <c r="CM259">
        <v>0</v>
      </c>
      <c r="CN259" s="17">
        <v>1</v>
      </c>
      <c r="CO259">
        <v>0.217</v>
      </c>
      <c r="CP259">
        <v>129</v>
      </c>
      <c r="CQ259">
        <v>1</v>
      </c>
      <c r="CR259">
        <v>0</v>
      </c>
      <c r="CS259">
        <v>28</v>
      </c>
      <c r="CY259" s="33" t="s">
        <v>85</v>
      </c>
    </row>
    <row r="260" spans="1:103" x14ac:dyDescent="0.25">
      <c r="A260">
        <v>259</v>
      </c>
      <c r="B260">
        <v>18</v>
      </c>
      <c r="C260" s="24" t="s">
        <v>213</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44.274999999999999</v>
      </c>
      <c r="BM260">
        <v>0</v>
      </c>
      <c r="BN260">
        <v>0</v>
      </c>
      <c r="BO260">
        <v>0</v>
      </c>
      <c r="BP260">
        <v>0</v>
      </c>
      <c r="BQ260">
        <v>0</v>
      </c>
      <c r="BR260">
        <v>0</v>
      </c>
      <c r="BS260">
        <v>0</v>
      </c>
      <c r="BT260" s="17">
        <v>1</v>
      </c>
      <c r="BU260">
        <v>0</v>
      </c>
      <c r="BV260">
        <v>1</v>
      </c>
      <c r="BW260">
        <v>0</v>
      </c>
      <c r="BX260" s="17">
        <v>0</v>
      </c>
      <c r="BY260">
        <v>1</v>
      </c>
      <c r="BZ260">
        <v>0</v>
      </c>
      <c r="CA260">
        <v>0</v>
      </c>
      <c r="CB260">
        <v>0</v>
      </c>
      <c r="CC260" s="17">
        <v>1</v>
      </c>
      <c r="CD260">
        <v>1</v>
      </c>
      <c r="CE260">
        <v>1</v>
      </c>
      <c r="CF260">
        <v>0</v>
      </c>
      <c r="CG260">
        <v>0</v>
      </c>
      <c r="CH260">
        <v>0</v>
      </c>
      <c r="CI260">
        <v>1</v>
      </c>
      <c r="CJ260">
        <v>1</v>
      </c>
      <c r="CK260">
        <v>0</v>
      </c>
      <c r="CL260">
        <v>0</v>
      </c>
      <c r="CM260">
        <v>0</v>
      </c>
      <c r="CN260" s="17">
        <v>1</v>
      </c>
      <c r="CO260">
        <v>0.217</v>
      </c>
      <c r="CP260">
        <v>129</v>
      </c>
      <c r="CQ260">
        <v>1</v>
      </c>
      <c r="CR260">
        <v>0</v>
      </c>
      <c r="CS260">
        <v>28</v>
      </c>
      <c r="CY260" s="33" t="s">
        <v>85</v>
      </c>
    </row>
    <row r="261" spans="1:103" x14ac:dyDescent="0.25">
      <c r="A261">
        <v>260</v>
      </c>
      <c r="B261">
        <v>18</v>
      </c>
      <c r="C261" s="24" t="s">
        <v>213</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44.274999999999999</v>
      </c>
      <c r="BM261">
        <v>0</v>
      </c>
      <c r="BN261">
        <v>0</v>
      </c>
      <c r="BO261">
        <v>0</v>
      </c>
      <c r="BP261">
        <v>0</v>
      </c>
      <c r="BQ261">
        <v>0</v>
      </c>
      <c r="BR261">
        <v>0</v>
      </c>
      <c r="BS261">
        <v>0</v>
      </c>
      <c r="BT261" s="17">
        <v>1</v>
      </c>
      <c r="BU261">
        <v>0</v>
      </c>
      <c r="BV261">
        <v>1</v>
      </c>
      <c r="BW261">
        <v>0</v>
      </c>
      <c r="BX261" s="17">
        <v>0</v>
      </c>
      <c r="BY261">
        <v>1</v>
      </c>
      <c r="BZ261">
        <v>0</v>
      </c>
      <c r="CA261">
        <v>0</v>
      </c>
      <c r="CB261">
        <v>0</v>
      </c>
      <c r="CC261" s="17">
        <v>1</v>
      </c>
      <c r="CD261">
        <v>1</v>
      </c>
      <c r="CE261">
        <v>1</v>
      </c>
      <c r="CF261">
        <v>0</v>
      </c>
      <c r="CG261">
        <v>0</v>
      </c>
      <c r="CH261">
        <v>0</v>
      </c>
      <c r="CI261">
        <v>1</v>
      </c>
      <c r="CJ261">
        <v>1</v>
      </c>
      <c r="CK261">
        <v>0</v>
      </c>
      <c r="CL261">
        <v>0</v>
      </c>
      <c r="CM261">
        <v>0</v>
      </c>
      <c r="CN261" s="17">
        <v>1</v>
      </c>
      <c r="CO261">
        <v>0.217</v>
      </c>
      <c r="CP261">
        <v>129</v>
      </c>
      <c r="CQ261">
        <v>1</v>
      </c>
      <c r="CR261">
        <v>0</v>
      </c>
      <c r="CS261">
        <v>28</v>
      </c>
      <c r="CY261" s="33" t="s">
        <v>85</v>
      </c>
    </row>
    <row r="262" spans="1:103" x14ac:dyDescent="0.25">
      <c r="A262">
        <v>261</v>
      </c>
      <c r="B262">
        <v>18</v>
      </c>
      <c r="C262" s="24" t="s">
        <v>213</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44.274999999999999</v>
      </c>
      <c r="BM262">
        <v>0</v>
      </c>
      <c r="BN262">
        <v>0</v>
      </c>
      <c r="BO262">
        <v>0</v>
      </c>
      <c r="BP262">
        <v>0</v>
      </c>
      <c r="BQ262">
        <v>0</v>
      </c>
      <c r="BR262">
        <v>0</v>
      </c>
      <c r="BS262">
        <v>0</v>
      </c>
      <c r="BT262" s="17">
        <v>1</v>
      </c>
      <c r="BU262">
        <v>0</v>
      </c>
      <c r="BV262">
        <v>1</v>
      </c>
      <c r="BW262">
        <v>0</v>
      </c>
      <c r="BX262" s="17">
        <v>0</v>
      </c>
      <c r="BY262">
        <v>1</v>
      </c>
      <c r="BZ262">
        <v>0</v>
      </c>
      <c r="CA262">
        <v>0</v>
      </c>
      <c r="CB262">
        <v>0</v>
      </c>
      <c r="CC262" s="17">
        <v>1</v>
      </c>
      <c r="CD262">
        <v>1</v>
      </c>
      <c r="CE262">
        <v>1</v>
      </c>
      <c r="CF262">
        <v>0</v>
      </c>
      <c r="CG262">
        <v>0</v>
      </c>
      <c r="CH262">
        <v>0</v>
      </c>
      <c r="CI262">
        <v>1</v>
      </c>
      <c r="CJ262">
        <v>1</v>
      </c>
      <c r="CK262">
        <v>0</v>
      </c>
      <c r="CL262">
        <v>0</v>
      </c>
      <c r="CM262">
        <v>0</v>
      </c>
      <c r="CN262" s="17">
        <v>1</v>
      </c>
      <c r="CO262">
        <v>0.217</v>
      </c>
      <c r="CP262">
        <v>129</v>
      </c>
      <c r="CQ262">
        <v>1</v>
      </c>
      <c r="CR262">
        <v>0</v>
      </c>
      <c r="CS262">
        <v>28</v>
      </c>
      <c r="CY262" s="33" t="s">
        <v>85</v>
      </c>
    </row>
    <row r="263" spans="1:103" x14ac:dyDescent="0.25">
      <c r="A263">
        <v>262</v>
      </c>
      <c r="B263">
        <v>18</v>
      </c>
      <c r="C263" s="24" t="s">
        <v>213</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si="58"/>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44.274999999999999</v>
      </c>
      <c r="BM263">
        <v>0</v>
      </c>
      <c r="BN263">
        <v>0</v>
      </c>
      <c r="BO263">
        <v>0</v>
      </c>
      <c r="BP263">
        <v>0</v>
      </c>
      <c r="BQ263">
        <v>0</v>
      </c>
      <c r="BR263">
        <v>0</v>
      </c>
      <c r="BS263">
        <v>0</v>
      </c>
      <c r="BT263" s="17">
        <v>1</v>
      </c>
      <c r="BU263">
        <v>0</v>
      </c>
      <c r="BV263">
        <v>1</v>
      </c>
      <c r="BW263">
        <v>0</v>
      </c>
      <c r="BX263" s="17">
        <v>0</v>
      </c>
      <c r="BY263">
        <v>1</v>
      </c>
      <c r="BZ263">
        <v>0</v>
      </c>
      <c r="CA263">
        <v>0</v>
      </c>
      <c r="CB263">
        <v>0</v>
      </c>
      <c r="CC263" s="17">
        <v>1</v>
      </c>
      <c r="CD263">
        <v>1</v>
      </c>
      <c r="CE263">
        <v>1</v>
      </c>
      <c r="CF263">
        <v>0</v>
      </c>
      <c r="CG263">
        <v>0</v>
      </c>
      <c r="CH263">
        <v>0</v>
      </c>
      <c r="CI263">
        <v>1</v>
      </c>
      <c r="CJ263">
        <v>1</v>
      </c>
      <c r="CK263">
        <v>0</v>
      </c>
      <c r="CL263">
        <v>0</v>
      </c>
      <c r="CM263">
        <v>0</v>
      </c>
      <c r="CN263" s="17">
        <v>1</v>
      </c>
      <c r="CO263">
        <v>0.217</v>
      </c>
      <c r="CP263">
        <v>129</v>
      </c>
      <c r="CQ263">
        <v>1</v>
      </c>
      <c r="CR263">
        <v>0</v>
      </c>
      <c r="CS263">
        <v>28</v>
      </c>
      <c r="CY263" s="33" t="s">
        <v>85</v>
      </c>
    </row>
    <row r="264" spans="1:103" x14ac:dyDescent="0.25">
      <c r="A264">
        <v>263</v>
      </c>
      <c r="B264">
        <v>18</v>
      </c>
      <c r="C264" s="24" t="s">
        <v>213</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58"/>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44.274999999999999</v>
      </c>
      <c r="BM264">
        <v>0</v>
      </c>
      <c r="BN264">
        <v>0</v>
      </c>
      <c r="BO264">
        <v>0</v>
      </c>
      <c r="BP264">
        <v>0</v>
      </c>
      <c r="BQ264">
        <v>0</v>
      </c>
      <c r="BR264">
        <v>0</v>
      </c>
      <c r="BS264">
        <v>0</v>
      </c>
      <c r="BT264" s="17">
        <v>1</v>
      </c>
      <c r="BU264">
        <v>0</v>
      </c>
      <c r="BV264">
        <v>1</v>
      </c>
      <c r="BW264">
        <v>0</v>
      </c>
      <c r="BX264" s="17">
        <v>0</v>
      </c>
      <c r="BY264">
        <v>1</v>
      </c>
      <c r="BZ264">
        <v>0</v>
      </c>
      <c r="CA264">
        <v>0</v>
      </c>
      <c r="CB264">
        <v>0</v>
      </c>
      <c r="CC264" s="17">
        <v>1</v>
      </c>
      <c r="CD264">
        <v>1</v>
      </c>
      <c r="CE264">
        <v>1</v>
      </c>
      <c r="CF264">
        <v>0</v>
      </c>
      <c r="CG264">
        <v>0</v>
      </c>
      <c r="CH264">
        <v>0</v>
      </c>
      <c r="CI264">
        <v>1</v>
      </c>
      <c r="CJ264">
        <v>1</v>
      </c>
      <c r="CK264">
        <v>0</v>
      </c>
      <c r="CL264">
        <v>0</v>
      </c>
      <c r="CM264">
        <v>0</v>
      </c>
      <c r="CN264" s="17">
        <v>1</v>
      </c>
      <c r="CO264">
        <v>0.217</v>
      </c>
      <c r="CP264">
        <v>129</v>
      </c>
      <c r="CQ264">
        <v>1</v>
      </c>
      <c r="CR264">
        <v>0</v>
      </c>
      <c r="CS264">
        <v>28</v>
      </c>
      <c r="CY264" s="33" t="s">
        <v>85</v>
      </c>
    </row>
    <row r="265" spans="1:103" x14ac:dyDescent="0.25">
      <c r="A265">
        <v>264</v>
      </c>
      <c r="B265">
        <v>18</v>
      </c>
      <c r="C265" s="24" t="s">
        <v>213</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58"/>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44.274999999999999</v>
      </c>
      <c r="BM265">
        <v>0</v>
      </c>
      <c r="BN265">
        <v>0</v>
      </c>
      <c r="BO265">
        <v>0</v>
      </c>
      <c r="BP265">
        <v>0</v>
      </c>
      <c r="BQ265">
        <v>0</v>
      </c>
      <c r="BR265">
        <v>0</v>
      </c>
      <c r="BS265">
        <v>0</v>
      </c>
      <c r="BT265" s="17">
        <v>1</v>
      </c>
      <c r="BU265">
        <v>0</v>
      </c>
      <c r="BV265">
        <v>1</v>
      </c>
      <c r="BW265">
        <v>0</v>
      </c>
      <c r="BX265" s="17">
        <v>0</v>
      </c>
      <c r="BY265">
        <v>1</v>
      </c>
      <c r="BZ265">
        <v>0</v>
      </c>
      <c r="CA265">
        <v>0</v>
      </c>
      <c r="CB265">
        <v>0</v>
      </c>
      <c r="CC265" s="17">
        <v>1</v>
      </c>
      <c r="CD265">
        <v>1</v>
      </c>
      <c r="CE265">
        <v>1</v>
      </c>
      <c r="CF265">
        <v>0</v>
      </c>
      <c r="CG265">
        <v>0</v>
      </c>
      <c r="CH265">
        <v>0</v>
      </c>
      <c r="CI265">
        <v>1</v>
      </c>
      <c r="CJ265">
        <v>1</v>
      </c>
      <c r="CK265">
        <v>0</v>
      </c>
      <c r="CL265">
        <v>0</v>
      </c>
      <c r="CM265">
        <v>0</v>
      </c>
      <c r="CN265" s="17">
        <v>1</v>
      </c>
      <c r="CO265">
        <v>0.217</v>
      </c>
      <c r="CP265">
        <v>129</v>
      </c>
      <c r="CQ265">
        <v>1</v>
      </c>
      <c r="CR265">
        <v>0</v>
      </c>
      <c r="CS265">
        <v>28</v>
      </c>
      <c r="CY265" s="33" t="s">
        <v>85</v>
      </c>
    </row>
    <row r="266" spans="1:103" x14ac:dyDescent="0.25">
      <c r="A266">
        <v>265</v>
      </c>
      <c r="B266">
        <v>18</v>
      </c>
      <c r="C266" s="24" t="s">
        <v>213</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58"/>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44.274999999999999</v>
      </c>
      <c r="BM266">
        <v>0</v>
      </c>
      <c r="BN266">
        <v>0</v>
      </c>
      <c r="BO266">
        <v>0</v>
      </c>
      <c r="BP266">
        <v>0</v>
      </c>
      <c r="BQ266">
        <v>0</v>
      </c>
      <c r="BR266">
        <v>0</v>
      </c>
      <c r="BS266">
        <v>0</v>
      </c>
      <c r="BT266" s="17">
        <v>1</v>
      </c>
      <c r="BU266">
        <v>0</v>
      </c>
      <c r="BV266">
        <v>1</v>
      </c>
      <c r="BW266">
        <v>0</v>
      </c>
      <c r="BX266" s="17">
        <v>0</v>
      </c>
      <c r="BY266">
        <v>1</v>
      </c>
      <c r="BZ266">
        <v>0</v>
      </c>
      <c r="CA266">
        <v>0</v>
      </c>
      <c r="CB266">
        <v>0</v>
      </c>
      <c r="CC266" s="17">
        <v>1</v>
      </c>
      <c r="CD266">
        <v>1</v>
      </c>
      <c r="CE266">
        <v>1</v>
      </c>
      <c r="CF266">
        <v>0</v>
      </c>
      <c r="CG266">
        <v>0</v>
      </c>
      <c r="CH266">
        <v>0</v>
      </c>
      <c r="CI266">
        <v>1</v>
      </c>
      <c r="CJ266">
        <v>1</v>
      </c>
      <c r="CK266">
        <v>0</v>
      </c>
      <c r="CL266">
        <v>0</v>
      </c>
      <c r="CM266">
        <v>0</v>
      </c>
      <c r="CN266" s="17">
        <v>1</v>
      </c>
      <c r="CO266">
        <v>0.217</v>
      </c>
      <c r="CP266">
        <v>129</v>
      </c>
      <c r="CQ266">
        <v>1</v>
      </c>
      <c r="CR266">
        <v>0</v>
      </c>
      <c r="CS266">
        <v>28</v>
      </c>
      <c r="CY266" s="33" t="s">
        <v>85</v>
      </c>
    </row>
    <row r="267" spans="1:103" x14ac:dyDescent="0.25">
      <c r="A267">
        <v>266</v>
      </c>
      <c r="B267">
        <v>18</v>
      </c>
      <c r="C267" s="24" t="s">
        <v>213</v>
      </c>
      <c r="D267" s="12">
        <v>8.3000000000000007</v>
      </c>
      <c r="E267" s="13">
        <v>0.4</v>
      </c>
      <c r="F267" s="7">
        <f t="shared" ref="F267:F278" si="67">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58"/>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44.274999999999999</v>
      </c>
      <c r="BM267">
        <v>1</v>
      </c>
      <c r="BN267">
        <v>0</v>
      </c>
      <c r="BO267">
        <v>0</v>
      </c>
      <c r="BP267">
        <v>0</v>
      </c>
      <c r="BQ267">
        <v>0</v>
      </c>
      <c r="BR267">
        <v>0</v>
      </c>
      <c r="BS267">
        <v>0</v>
      </c>
      <c r="BT267" s="17">
        <v>0</v>
      </c>
      <c r="BU267">
        <v>0</v>
      </c>
      <c r="BV267">
        <v>1</v>
      </c>
      <c r="BW267">
        <v>0</v>
      </c>
      <c r="BX267" s="17">
        <v>0</v>
      </c>
      <c r="BY267">
        <v>1</v>
      </c>
      <c r="BZ267">
        <v>0</v>
      </c>
      <c r="CA267">
        <v>0</v>
      </c>
      <c r="CB267">
        <v>0</v>
      </c>
      <c r="CC267" s="17">
        <v>1</v>
      </c>
      <c r="CD267">
        <v>1</v>
      </c>
      <c r="CE267">
        <v>1</v>
      </c>
      <c r="CF267">
        <v>0</v>
      </c>
      <c r="CG267">
        <v>0</v>
      </c>
      <c r="CH267">
        <v>0</v>
      </c>
      <c r="CI267">
        <v>1</v>
      </c>
      <c r="CJ267">
        <v>1</v>
      </c>
      <c r="CK267">
        <v>0</v>
      </c>
      <c r="CL267">
        <v>0</v>
      </c>
      <c r="CM267">
        <v>0</v>
      </c>
      <c r="CN267" s="17">
        <v>1</v>
      </c>
      <c r="CO267">
        <v>0.217</v>
      </c>
      <c r="CP267">
        <v>129</v>
      </c>
      <c r="CQ267">
        <v>1</v>
      </c>
      <c r="CR267">
        <v>0</v>
      </c>
      <c r="CS267">
        <v>28</v>
      </c>
      <c r="CY267" s="33" t="s">
        <v>85</v>
      </c>
    </row>
    <row r="268" spans="1:103" x14ac:dyDescent="0.25">
      <c r="A268">
        <v>267</v>
      </c>
      <c r="B268">
        <v>18</v>
      </c>
      <c r="C268" s="24" t="s">
        <v>213</v>
      </c>
      <c r="D268" s="12">
        <v>8</v>
      </c>
      <c r="E268" s="13">
        <v>1.7</v>
      </c>
      <c r="F268" s="7">
        <f t="shared" si="67"/>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58"/>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44.274999999999999</v>
      </c>
      <c r="BM268">
        <v>0</v>
      </c>
      <c r="BN268">
        <v>0</v>
      </c>
      <c r="BO268">
        <v>0</v>
      </c>
      <c r="BP268">
        <v>0</v>
      </c>
      <c r="BQ268">
        <v>0</v>
      </c>
      <c r="BR268">
        <v>0</v>
      </c>
      <c r="BS268">
        <v>0</v>
      </c>
      <c r="BT268" s="17">
        <v>1</v>
      </c>
      <c r="BU268">
        <v>0</v>
      </c>
      <c r="BV268">
        <v>1</v>
      </c>
      <c r="BW268">
        <v>0</v>
      </c>
      <c r="BX268" s="17">
        <v>0</v>
      </c>
      <c r="BY268">
        <v>1</v>
      </c>
      <c r="BZ268">
        <v>0</v>
      </c>
      <c r="CA268">
        <v>0</v>
      </c>
      <c r="CB268">
        <v>0</v>
      </c>
      <c r="CC268" s="17">
        <v>1</v>
      </c>
      <c r="CD268">
        <v>1</v>
      </c>
      <c r="CE268">
        <v>1</v>
      </c>
      <c r="CF268">
        <v>0</v>
      </c>
      <c r="CG268">
        <v>0</v>
      </c>
      <c r="CH268">
        <v>0</v>
      </c>
      <c r="CI268">
        <v>1</v>
      </c>
      <c r="CJ268">
        <v>1</v>
      </c>
      <c r="CK268">
        <v>0</v>
      </c>
      <c r="CL268">
        <v>0</v>
      </c>
      <c r="CM268">
        <v>0</v>
      </c>
      <c r="CN268" s="17">
        <v>1</v>
      </c>
      <c r="CO268">
        <v>0.217</v>
      </c>
      <c r="CP268">
        <v>129</v>
      </c>
      <c r="CQ268">
        <v>1</v>
      </c>
      <c r="CR268">
        <v>0</v>
      </c>
      <c r="CS268">
        <v>28</v>
      </c>
      <c r="CY268" s="33" t="s">
        <v>85</v>
      </c>
    </row>
    <row r="269" spans="1:103" x14ac:dyDescent="0.25">
      <c r="A269">
        <v>268</v>
      </c>
      <c r="B269">
        <v>18</v>
      </c>
      <c r="C269" s="24" t="s">
        <v>213</v>
      </c>
      <c r="D269" s="12">
        <v>8.1999999999999993</v>
      </c>
      <c r="E269" s="13">
        <v>1.7</v>
      </c>
      <c r="F269" s="7">
        <f t="shared" si="67"/>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58"/>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44.274999999999999</v>
      </c>
      <c r="BM269">
        <v>0</v>
      </c>
      <c r="BN269">
        <v>0</v>
      </c>
      <c r="BO269">
        <v>0</v>
      </c>
      <c r="BP269">
        <v>0</v>
      </c>
      <c r="BQ269">
        <v>0</v>
      </c>
      <c r="BR269">
        <v>0</v>
      </c>
      <c r="BS269">
        <v>0</v>
      </c>
      <c r="BT269" s="17">
        <v>1</v>
      </c>
      <c r="BU269">
        <v>0</v>
      </c>
      <c r="BV269">
        <v>1</v>
      </c>
      <c r="BW269">
        <v>0</v>
      </c>
      <c r="BX269" s="17">
        <v>0</v>
      </c>
      <c r="BY269">
        <v>1</v>
      </c>
      <c r="BZ269">
        <v>0</v>
      </c>
      <c r="CA269">
        <v>0</v>
      </c>
      <c r="CB269">
        <v>0</v>
      </c>
      <c r="CC269" s="17">
        <v>1</v>
      </c>
      <c r="CD269">
        <v>1</v>
      </c>
      <c r="CE269">
        <v>1</v>
      </c>
      <c r="CF269">
        <v>0</v>
      </c>
      <c r="CG269">
        <v>0</v>
      </c>
      <c r="CH269">
        <v>0</v>
      </c>
      <c r="CI269">
        <v>1</v>
      </c>
      <c r="CJ269">
        <v>1</v>
      </c>
      <c r="CK269">
        <v>0</v>
      </c>
      <c r="CL269">
        <v>0</v>
      </c>
      <c r="CM269">
        <v>0</v>
      </c>
      <c r="CN269" s="17">
        <v>1</v>
      </c>
      <c r="CO269">
        <v>0.217</v>
      </c>
      <c r="CP269">
        <v>129</v>
      </c>
      <c r="CQ269">
        <v>1</v>
      </c>
      <c r="CR269">
        <v>0</v>
      </c>
      <c r="CS269">
        <v>28</v>
      </c>
      <c r="CY269" s="33" t="s">
        <v>85</v>
      </c>
    </row>
    <row r="270" spans="1:103" x14ac:dyDescent="0.25">
      <c r="A270">
        <v>269</v>
      </c>
      <c r="B270">
        <v>18</v>
      </c>
      <c r="C270" s="24" t="s">
        <v>213</v>
      </c>
      <c r="D270" s="12">
        <v>8</v>
      </c>
      <c r="E270" s="13">
        <v>1.7</v>
      </c>
      <c r="F270" s="7">
        <f t="shared" si="67"/>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58"/>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44.274999999999999</v>
      </c>
      <c r="BM270">
        <v>0</v>
      </c>
      <c r="BN270">
        <v>0</v>
      </c>
      <c r="BO270">
        <v>0</v>
      </c>
      <c r="BP270">
        <v>0</v>
      </c>
      <c r="BQ270">
        <v>0</v>
      </c>
      <c r="BR270">
        <v>0</v>
      </c>
      <c r="BS270">
        <v>0</v>
      </c>
      <c r="BT270" s="17">
        <v>1</v>
      </c>
      <c r="BU270">
        <v>0</v>
      </c>
      <c r="BV270">
        <v>1</v>
      </c>
      <c r="BW270">
        <v>0</v>
      </c>
      <c r="BX270" s="17">
        <v>0</v>
      </c>
      <c r="BY270">
        <v>1</v>
      </c>
      <c r="BZ270">
        <v>0</v>
      </c>
      <c r="CA270">
        <v>0</v>
      </c>
      <c r="CB270">
        <v>0</v>
      </c>
      <c r="CC270" s="17">
        <v>1</v>
      </c>
      <c r="CD270">
        <v>1</v>
      </c>
      <c r="CE270">
        <v>1</v>
      </c>
      <c r="CF270">
        <v>0</v>
      </c>
      <c r="CG270">
        <v>0</v>
      </c>
      <c r="CH270">
        <v>0</v>
      </c>
      <c r="CI270">
        <v>1</v>
      </c>
      <c r="CJ270">
        <v>1</v>
      </c>
      <c r="CK270">
        <v>0</v>
      </c>
      <c r="CL270">
        <v>0</v>
      </c>
      <c r="CM270">
        <v>0</v>
      </c>
      <c r="CN270" s="17">
        <v>1</v>
      </c>
      <c r="CO270">
        <v>0.217</v>
      </c>
      <c r="CP270">
        <v>129</v>
      </c>
      <c r="CQ270">
        <v>1</v>
      </c>
      <c r="CR270">
        <v>0</v>
      </c>
      <c r="CS270">
        <v>28</v>
      </c>
      <c r="CY270" s="33" t="s">
        <v>85</v>
      </c>
    </row>
    <row r="271" spans="1:103" x14ac:dyDescent="0.25">
      <c r="A271">
        <v>270</v>
      </c>
      <c r="B271">
        <v>18</v>
      </c>
      <c r="C271" s="24" t="s">
        <v>213</v>
      </c>
      <c r="D271" s="12">
        <v>11.9</v>
      </c>
      <c r="E271" s="13">
        <v>0.7</v>
      </c>
      <c r="F271" s="7">
        <f t="shared" si="67"/>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58"/>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44.274999999999999</v>
      </c>
      <c r="BM271">
        <v>1</v>
      </c>
      <c r="BN271">
        <v>0</v>
      </c>
      <c r="BO271">
        <v>0</v>
      </c>
      <c r="BP271">
        <v>0</v>
      </c>
      <c r="BQ271">
        <v>0</v>
      </c>
      <c r="BR271">
        <v>0</v>
      </c>
      <c r="BS271">
        <v>0</v>
      </c>
      <c r="BT271" s="17">
        <v>0</v>
      </c>
      <c r="BU271">
        <v>0</v>
      </c>
      <c r="BV271">
        <v>1</v>
      </c>
      <c r="BW271">
        <v>0</v>
      </c>
      <c r="BX271" s="17">
        <v>0</v>
      </c>
      <c r="BY271">
        <v>1</v>
      </c>
      <c r="BZ271">
        <v>0</v>
      </c>
      <c r="CA271">
        <v>0</v>
      </c>
      <c r="CB271">
        <v>0</v>
      </c>
      <c r="CC271" s="17">
        <v>1</v>
      </c>
      <c r="CD271">
        <v>1</v>
      </c>
      <c r="CE271">
        <v>1</v>
      </c>
      <c r="CF271">
        <v>0</v>
      </c>
      <c r="CG271">
        <v>0</v>
      </c>
      <c r="CH271">
        <v>0</v>
      </c>
      <c r="CI271">
        <v>1</v>
      </c>
      <c r="CJ271">
        <v>1</v>
      </c>
      <c r="CK271">
        <v>0</v>
      </c>
      <c r="CL271">
        <v>0</v>
      </c>
      <c r="CM271">
        <v>0</v>
      </c>
      <c r="CN271" s="17">
        <v>1</v>
      </c>
      <c r="CO271">
        <v>0.217</v>
      </c>
      <c r="CP271">
        <v>129</v>
      </c>
      <c r="CQ271">
        <v>1</v>
      </c>
      <c r="CR271">
        <v>0</v>
      </c>
      <c r="CS271">
        <v>28</v>
      </c>
      <c r="CY271" s="33" t="s">
        <v>85</v>
      </c>
    </row>
    <row r="272" spans="1:103" x14ac:dyDescent="0.25">
      <c r="A272">
        <v>271</v>
      </c>
      <c r="B272">
        <v>18</v>
      </c>
      <c r="C272" s="24" t="s">
        <v>213</v>
      </c>
      <c r="D272" s="12">
        <v>5.3</v>
      </c>
      <c r="E272" s="13">
        <v>0.8</v>
      </c>
      <c r="F272" s="7">
        <f t="shared" si="67"/>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58"/>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44.274999999999999</v>
      </c>
      <c r="BM272">
        <v>1</v>
      </c>
      <c r="BN272">
        <v>0</v>
      </c>
      <c r="BO272">
        <v>0</v>
      </c>
      <c r="BP272">
        <v>0</v>
      </c>
      <c r="BQ272">
        <v>0</v>
      </c>
      <c r="BR272">
        <v>0</v>
      </c>
      <c r="BS272">
        <v>0</v>
      </c>
      <c r="BT272" s="17">
        <v>0</v>
      </c>
      <c r="BU272">
        <v>0</v>
      </c>
      <c r="BV272">
        <v>1</v>
      </c>
      <c r="BW272">
        <v>0</v>
      </c>
      <c r="BX272" s="17">
        <v>0</v>
      </c>
      <c r="BY272">
        <v>1</v>
      </c>
      <c r="BZ272">
        <v>0</v>
      </c>
      <c r="CA272">
        <v>0</v>
      </c>
      <c r="CB272">
        <v>0</v>
      </c>
      <c r="CC272" s="17">
        <v>1</v>
      </c>
      <c r="CD272">
        <v>1</v>
      </c>
      <c r="CE272">
        <v>1</v>
      </c>
      <c r="CF272">
        <v>0</v>
      </c>
      <c r="CG272">
        <v>0</v>
      </c>
      <c r="CH272">
        <v>0</v>
      </c>
      <c r="CI272">
        <v>1</v>
      </c>
      <c r="CJ272">
        <v>1</v>
      </c>
      <c r="CK272">
        <v>0</v>
      </c>
      <c r="CL272">
        <v>0</v>
      </c>
      <c r="CM272">
        <v>0</v>
      </c>
      <c r="CN272" s="17">
        <v>1</v>
      </c>
      <c r="CO272">
        <v>0.217</v>
      </c>
      <c r="CP272">
        <v>129</v>
      </c>
      <c r="CQ272">
        <v>1</v>
      </c>
      <c r="CR272">
        <v>0</v>
      </c>
      <c r="CS272">
        <v>28</v>
      </c>
      <c r="CY272" s="33" t="s">
        <v>85</v>
      </c>
    </row>
    <row r="273" spans="1:103" x14ac:dyDescent="0.25">
      <c r="A273">
        <v>272</v>
      </c>
      <c r="B273">
        <v>18</v>
      </c>
      <c r="C273" s="24" t="s">
        <v>213</v>
      </c>
      <c r="D273" s="12">
        <v>9.9</v>
      </c>
      <c r="E273" s="13">
        <v>3.9</v>
      </c>
      <c r="F273" s="7">
        <f t="shared" si="67"/>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58"/>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44.274999999999999</v>
      </c>
      <c r="BM273">
        <v>0</v>
      </c>
      <c r="BN273">
        <v>0</v>
      </c>
      <c r="BO273">
        <v>0</v>
      </c>
      <c r="BP273">
        <v>0</v>
      </c>
      <c r="BQ273">
        <v>0</v>
      </c>
      <c r="BR273">
        <v>0</v>
      </c>
      <c r="BS273">
        <v>0</v>
      </c>
      <c r="BT273" s="17">
        <v>1</v>
      </c>
      <c r="BU273">
        <v>0</v>
      </c>
      <c r="BV273">
        <v>1</v>
      </c>
      <c r="BW273">
        <v>0</v>
      </c>
      <c r="BX273" s="17">
        <v>0</v>
      </c>
      <c r="BY273">
        <v>1</v>
      </c>
      <c r="BZ273">
        <v>0</v>
      </c>
      <c r="CA273">
        <v>0</v>
      </c>
      <c r="CB273">
        <v>0</v>
      </c>
      <c r="CC273" s="17">
        <v>1</v>
      </c>
      <c r="CD273">
        <v>1</v>
      </c>
      <c r="CE273">
        <v>1</v>
      </c>
      <c r="CF273">
        <v>0</v>
      </c>
      <c r="CG273">
        <v>0</v>
      </c>
      <c r="CH273">
        <v>0</v>
      </c>
      <c r="CI273">
        <v>1</v>
      </c>
      <c r="CJ273">
        <v>1</v>
      </c>
      <c r="CK273">
        <v>0</v>
      </c>
      <c r="CL273">
        <v>0</v>
      </c>
      <c r="CM273">
        <v>0</v>
      </c>
      <c r="CN273" s="17">
        <v>1</v>
      </c>
      <c r="CO273">
        <v>0.217</v>
      </c>
      <c r="CP273">
        <v>129</v>
      </c>
      <c r="CQ273">
        <v>1</v>
      </c>
      <c r="CR273">
        <v>0</v>
      </c>
      <c r="CS273">
        <v>28</v>
      </c>
      <c r="CY273" s="33" t="s">
        <v>85</v>
      </c>
    </row>
    <row r="274" spans="1:103" x14ac:dyDescent="0.25">
      <c r="A274">
        <v>273</v>
      </c>
      <c r="B274">
        <v>18</v>
      </c>
      <c r="C274" s="24" t="s">
        <v>213</v>
      </c>
      <c r="D274" s="12">
        <v>7</v>
      </c>
      <c r="E274" s="13">
        <v>2.7</v>
      </c>
      <c r="F274" s="7">
        <f t="shared" si="67"/>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58"/>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44.274999999999999</v>
      </c>
      <c r="BM274">
        <v>0</v>
      </c>
      <c r="BN274">
        <v>0</v>
      </c>
      <c r="BO274">
        <v>0</v>
      </c>
      <c r="BP274">
        <v>0</v>
      </c>
      <c r="BQ274">
        <v>0</v>
      </c>
      <c r="BR274">
        <v>0</v>
      </c>
      <c r="BS274">
        <v>0</v>
      </c>
      <c r="BT274" s="17">
        <v>1</v>
      </c>
      <c r="BU274">
        <v>0</v>
      </c>
      <c r="BV274">
        <v>1</v>
      </c>
      <c r="BW274">
        <v>0</v>
      </c>
      <c r="BX274" s="17">
        <v>0</v>
      </c>
      <c r="BY274">
        <v>1</v>
      </c>
      <c r="BZ274">
        <v>0</v>
      </c>
      <c r="CA274">
        <v>0</v>
      </c>
      <c r="CB274">
        <v>0</v>
      </c>
      <c r="CC274" s="17">
        <v>1</v>
      </c>
      <c r="CD274">
        <v>1</v>
      </c>
      <c r="CE274">
        <v>1</v>
      </c>
      <c r="CF274">
        <v>0</v>
      </c>
      <c r="CG274">
        <v>0</v>
      </c>
      <c r="CH274">
        <v>0</v>
      </c>
      <c r="CI274">
        <v>1</v>
      </c>
      <c r="CJ274">
        <v>1</v>
      </c>
      <c r="CK274">
        <v>0</v>
      </c>
      <c r="CL274">
        <v>0</v>
      </c>
      <c r="CM274">
        <v>0</v>
      </c>
      <c r="CN274" s="17">
        <v>1</v>
      </c>
      <c r="CO274">
        <v>0.217</v>
      </c>
      <c r="CP274">
        <v>129</v>
      </c>
      <c r="CQ274">
        <v>1</v>
      </c>
      <c r="CR274">
        <v>0</v>
      </c>
      <c r="CS274">
        <v>28</v>
      </c>
      <c r="CY274" s="33" t="s">
        <v>85</v>
      </c>
    </row>
    <row r="275" spans="1:103" x14ac:dyDescent="0.25">
      <c r="A275">
        <v>274</v>
      </c>
      <c r="B275">
        <v>18</v>
      </c>
      <c r="C275" s="24" t="s">
        <v>213</v>
      </c>
      <c r="D275" s="12">
        <v>9.6</v>
      </c>
      <c r="E275" s="13">
        <v>3.7</v>
      </c>
      <c r="F275" s="7">
        <f t="shared" si="67"/>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58"/>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44.274999999999999</v>
      </c>
      <c r="BM275">
        <v>0</v>
      </c>
      <c r="BN275">
        <v>0</v>
      </c>
      <c r="BO275">
        <v>0</v>
      </c>
      <c r="BP275">
        <v>0</v>
      </c>
      <c r="BQ275">
        <v>0</v>
      </c>
      <c r="BR275">
        <v>0</v>
      </c>
      <c r="BS275">
        <v>0</v>
      </c>
      <c r="BT275" s="17">
        <v>1</v>
      </c>
      <c r="BU275">
        <v>0</v>
      </c>
      <c r="BV275">
        <v>1</v>
      </c>
      <c r="BW275">
        <v>0</v>
      </c>
      <c r="BX275" s="17">
        <v>0</v>
      </c>
      <c r="BY275">
        <v>1</v>
      </c>
      <c r="BZ275">
        <v>0</v>
      </c>
      <c r="CA275">
        <v>0</v>
      </c>
      <c r="CB275">
        <v>0</v>
      </c>
      <c r="CC275" s="17">
        <v>1</v>
      </c>
      <c r="CD275">
        <v>1</v>
      </c>
      <c r="CE275">
        <v>1</v>
      </c>
      <c r="CF275">
        <v>0</v>
      </c>
      <c r="CG275">
        <v>0</v>
      </c>
      <c r="CH275">
        <v>0</v>
      </c>
      <c r="CI275">
        <v>1</v>
      </c>
      <c r="CJ275">
        <v>1</v>
      </c>
      <c r="CK275">
        <v>0</v>
      </c>
      <c r="CL275">
        <v>0</v>
      </c>
      <c r="CM275">
        <v>0</v>
      </c>
      <c r="CN275" s="17">
        <v>1</v>
      </c>
      <c r="CO275">
        <v>0.217</v>
      </c>
      <c r="CP275">
        <v>129</v>
      </c>
      <c r="CQ275">
        <v>1</v>
      </c>
      <c r="CR275">
        <v>0</v>
      </c>
      <c r="CS275">
        <v>28</v>
      </c>
      <c r="CY275" s="33" t="s">
        <v>85</v>
      </c>
    </row>
    <row r="276" spans="1:103" x14ac:dyDescent="0.25">
      <c r="A276">
        <v>275</v>
      </c>
      <c r="B276">
        <v>18</v>
      </c>
      <c r="C276" s="24" t="s">
        <v>213</v>
      </c>
      <c r="D276" s="12">
        <v>7.4</v>
      </c>
      <c r="E276" s="13">
        <v>2.7</v>
      </c>
      <c r="F276" s="7">
        <f t="shared" si="67"/>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58"/>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44.274999999999999</v>
      </c>
      <c r="BM276">
        <v>0</v>
      </c>
      <c r="BN276">
        <v>0</v>
      </c>
      <c r="BO276">
        <v>0</v>
      </c>
      <c r="BP276">
        <v>0</v>
      </c>
      <c r="BQ276">
        <v>0</v>
      </c>
      <c r="BR276">
        <v>0</v>
      </c>
      <c r="BS276">
        <v>0</v>
      </c>
      <c r="BT276" s="17">
        <v>1</v>
      </c>
      <c r="BU276">
        <v>0</v>
      </c>
      <c r="BV276">
        <v>1</v>
      </c>
      <c r="BW276">
        <v>0</v>
      </c>
      <c r="BX276" s="17">
        <v>0</v>
      </c>
      <c r="BY276">
        <v>1</v>
      </c>
      <c r="BZ276">
        <v>0</v>
      </c>
      <c r="CA276">
        <v>0</v>
      </c>
      <c r="CB276">
        <v>0</v>
      </c>
      <c r="CC276" s="17">
        <v>1</v>
      </c>
      <c r="CD276">
        <v>1</v>
      </c>
      <c r="CE276">
        <v>1</v>
      </c>
      <c r="CF276">
        <v>0</v>
      </c>
      <c r="CG276">
        <v>0</v>
      </c>
      <c r="CH276">
        <v>0</v>
      </c>
      <c r="CI276">
        <v>1</v>
      </c>
      <c r="CJ276">
        <v>1</v>
      </c>
      <c r="CK276">
        <v>0</v>
      </c>
      <c r="CL276">
        <v>0</v>
      </c>
      <c r="CM276">
        <v>0</v>
      </c>
      <c r="CN276" s="17">
        <v>1</v>
      </c>
      <c r="CO276">
        <v>0.217</v>
      </c>
      <c r="CP276">
        <v>129</v>
      </c>
      <c r="CQ276">
        <v>1</v>
      </c>
      <c r="CR276">
        <v>0</v>
      </c>
      <c r="CS276">
        <v>28</v>
      </c>
      <c r="CY276" s="33" t="s">
        <v>85</v>
      </c>
    </row>
    <row r="277" spans="1:103" x14ac:dyDescent="0.25">
      <c r="A277">
        <v>276</v>
      </c>
      <c r="B277">
        <v>18</v>
      </c>
      <c r="C277" s="24" t="s">
        <v>213</v>
      </c>
      <c r="D277" s="12">
        <v>9.8000000000000007</v>
      </c>
      <c r="E277" s="13">
        <v>4</v>
      </c>
      <c r="F277" s="7">
        <f t="shared" si="67"/>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58"/>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44.274999999999999</v>
      </c>
      <c r="BM277">
        <v>0</v>
      </c>
      <c r="BN277">
        <v>0</v>
      </c>
      <c r="BO277">
        <v>0</v>
      </c>
      <c r="BP277">
        <v>0</v>
      </c>
      <c r="BQ277">
        <v>0</v>
      </c>
      <c r="BR277">
        <v>0</v>
      </c>
      <c r="BS277">
        <v>0</v>
      </c>
      <c r="BT277" s="17">
        <v>1</v>
      </c>
      <c r="BU277">
        <v>0</v>
      </c>
      <c r="BV277">
        <v>1</v>
      </c>
      <c r="BW277">
        <v>0</v>
      </c>
      <c r="BX277" s="17">
        <v>0</v>
      </c>
      <c r="BY277">
        <v>1</v>
      </c>
      <c r="BZ277">
        <v>0</v>
      </c>
      <c r="CA277">
        <v>0</v>
      </c>
      <c r="CB277">
        <v>0</v>
      </c>
      <c r="CC277" s="17">
        <v>1</v>
      </c>
      <c r="CD277">
        <v>1</v>
      </c>
      <c r="CE277">
        <v>1</v>
      </c>
      <c r="CF277">
        <v>0</v>
      </c>
      <c r="CG277">
        <v>0</v>
      </c>
      <c r="CH277">
        <v>0</v>
      </c>
      <c r="CI277">
        <v>1</v>
      </c>
      <c r="CJ277">
        <v>1</v>
      </c>
      <c r="CK277">
        <v>0</v>
      </c>
      <c r="CL277">
        <v>0</v>
      </c>
      <c r="CM277">
        <v>0</v>
      </c>
      <c r="CN277" s="17">
        <v>1</v>
      </c>
      <c r="CO277">
        <v>0.217</v>
      </c>
      <c r="CP277">
        <v>129</v>
      </c>
      <c r="CQ277">
        <v>1</v>
      </c>
      <c r="CR277">
        <v>0</v>
      </c>
      <c r="CS277">
        <v>28</v>
      </c>
      <c r="CY277" s="33" t="s">
        <v>85</v>
      </c>
    </row>
    <row r="278" spans="1:103" s="50" customFormat="1" x14ac:dyDescent="0.25">
      <c r="A278" s="50">
        <v>277</v>
      </c>
      <c r="B278" s="50">
        <v>18</v>
      </c>
      <c r="C278" s="51" t="s">
        <v>213</v>
      </c>
      <c r="D278" s="52">
        <v>7</v>
      </c>
      <c r="E278" s="53">
        <v>2.7</v>
      </c>
      <c r="F278" s="54">
        <f t="shared" si="67"/>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58"/>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44.274999999999999</v>
      </c>
      <c r="BM278" s="50">
        <v>0</v>
      </c>
      <c r="BN278" s="50">
        <v>0</v>
      </c>
      <c r="BO278" s="50">
        <v>0</v>
      </c>
      <c r="BP278" s="50">
        <v>0</v>
      </c>
      <c r="BQ278" s="50">
        <v>0</v>
      </c>
      <c r="BR278" s="50">
        <v>0</v>
      </c>
      <c r="BS278" s="50">
        <v>0</v>
      </c>
      <c r="BT278" s="64">
        <v>1</v>
      </c>
      <c r="BU278" s="50">
        <v>0</v>
      </c>
      <c r="BV278" s="50">
        <v>1</v>
      </c>
      <c r="BW278" s="50">
        <v>0</v>
      </c>
      <c r="BX278" s="64">
        <v>0</v>
      </c>
      <c r="BY278" s="50">
        <v>1</v>
      </c>
      <c r="BZ278" s="50">
        <v>0</v>
      </c>
      <c r="CA278" s="50">
        <v>0</v>
      </c>
      <c r="CB278" s="50">
        <v>0</v>
      </c>
      <c r="CC278" s="64">
        <v>1</v>
      </c>
      <c r="CD278" s="50">
        <v>1</v>
      </c>
      <c r="CE278" s="50">
        <v>1</v>
      </c>
      <c r="CF278" s="50">
        <v>0</v>
      </c>
      <c r="CG278" s="50">
        <v>0</v>
      </c>
      <c r="CH278" s="50">
        <v>0</v>
      </c>
      <c r="CI278" s="50">
        <v>1</v>
      </c>
      <c r="CJ278" s="50">
        <v>1</v>
      </c>
      <c r="CK278" s="50">
        <v>0</v>
      </c>
      <c r="CL278" s="50">
        <v>0</v>
      </c>
      <c r="CM278" s="50">
        <v>0</v>
      </c>
      <c r="CN278" s="64">
        <v>1</v>
      </c>
      <c r="CO278">
        <v>0.217</v>
      </c>
      <c r="CP278">
        <v>129</v>
      </c>
      <c r="CQ278">
        <v>1</v>
      </c>
      <c r="CR278">
        <v>0</v>
      </c>
      <c r="CS278">
        <v>28</v>
      </c>
      <c r="CT278" s="66"/>
      <c r="CY278" s="33" t="s">
        <v>85</v>
      </c>
    </row>
    <row r="279" spans="1:103" x14ac:dyDescent="0.25">
      <c r="A279">
        <v>278</v>
      </c>
      <c r="B279">
        <v>19</v>
      </c>
      <c r="C279" s="24" t="s">
        <v>219</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58"/>
        <v>37.57</v>
      </c>
      <c r="Y279" s="9">
        <v>0</v>
      </c>
      <c r="Z279" s="9">
        <v>1</v>
      </c>
      <c r="AA279" s="9">
        <v>0</v>
      </c>
      <c r="AB279" s="9">
        <v>0</v>
      </c>
      <c r="AC279" s="9">
        <v>1</v>
      </c>
      <c r="AD279" s="29">
        <v>0</v>
      </c>
      <c r="AE279" s="9">
        <v>0</v>
      </c>
      <c r="AF279" s="9">
        <v>1</v>
      </c>
      <c r="AG279" s="29">
        <v>0</v>
      </c>
      <c r="AH279" s="9">
        <v>1</v>
      </c>
      <c r="AI279" s="29">
        <v>0</v>
      </c>
      <c r="AJ279" s="20">
        <v>2011</v>
      </c>
      <c r="AK279" s="32">
        <f t="shared" ref="AK279:AK294" si="68">1-(AL279+AM279+AN279)</f>
        <v>0.3972</v>
      </c>
      <c r="AL279" s="32">
        <v>0.26300000000000001</v>
      </c>
      <c r="AM279" s="32">
        <v>0.2162</v>
      </c>
      <c r="AN279" s="42">
        <v>0.1236</v>
      </c>
      <c r="AO279" s="41">
        <v>1</v>
      </c>
      <c r="AP279" s="17">
        <v>0</v>
      </c>
      <c r="AQ279">
        <v>0.18748699999999999</v>
      </c>
      <c r="AR279" s="39">
        <f t="shared" ref="AR279:AR294" si="69">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49.57</v>
      </c>
      <c r="BM279">
        <v>0</v>
      </c>
      <c r="BN279">
        <v>1</v>
      </c>
      <c r="BO279">
        <v>0</v>
      </c>
      <c r="BP279">
        <v>0</v>
      </c>
      <c r="BQ279">
        <v>0</v>
      </c>
      <c r="BR279">
        <v>0</v>
      </c>
      <c r="BS279">
        <v>0</v>
      </c>
      <c r="BT279" s="17">
        <v>0</v>
      </c>
      <c r="BU279">
        <v>0</v>
      </c>
      <c r="BV279">
        <v>0</v>
      </c>
      <c r="BW279">
        <v>1</v>
      </c>
      <c r="BX279" s="17">
        <v>0</v>
      </c>
      <c r="BY279">
        <v>1</v>
      </c>
      <c r="BZ279">
        <v>0</v>
      </c>
      <c r="CA279">
        <v>0</v>
      </c>
      <c r="CB279">
        <v>0</v>
      </c>
      <c r="CC279" s="17">
        <v>0</v>
      </c>
      <c r="CD279">
        <v>1</v>
      </c>
      <c r="CE279">
        <v>0</v>
      </c>
      <c r="CF279">
        <v>0</v>
      </c>
      <c r="CG279">
        <v>0</v>
      </c>
      <c r="CH279">
        <v>0</v>
      </c>
      <c r="CI279">
        <v>1</v>
      </c>
      <c r="CJ279">
        <v>1</v>
      </c>
      <c r="CK279">
        <v>1</v>
      </c>
      <c r="CL279">
        <v>1</v>
      </c>
      <c r="CM279">
        <v>1</v>
      </c>
      <c r="CN279" s="17">
        <v>1</v>
      </c>
      <c r="CO279">
        <v>0</v>
      </c>
      <c r="CP279">
        <v>0</v>
      </c>
      <c r="CQ279">
        <v>0</v>
      </c>
      <c r="CR279">
        <v>1</v>
      </c>
      <c r="CS279">
        <v>22</v>
      </c>
      <c r="CY279" s="33" t="s">
        <v>85</v>
      </c>
    </row>
    <row r="280" spans="1:103" x14ac:dyDescent="0.25">
      <c r="A280">
        <v>279</v>
      </c>
      <c r="B280">
        <v>19</v>
      </c>
      <c r="C280" s="24" t="s">
        <v>219</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58"/>
        <v>31.57</v>
      </c>
      <c r="Y280" s="9">
        <v>0</v>
      </c>
      <c r="Z280" s="9">
        <v>1</v>
      </c>
      <c r="AA280" s="9">
        <v>0</v>
      </c>
      <c r="AB280" s="9">
        <v>0</v>
      </c>
      <c r="AC280" s="9">
        <v>1</v>
      </c>
      <c r="AD280" s="29">
        <v>0</v>
      </c>
      <c r="AE280" s="9">
        <v>0</v>
      </c>
      <c r="AF280" s="9">
        <v>1</v>
      </c>
      <c r="AG280" s="29">
        <v>0</v>
      </c>
      <c r="AH280" s="9">
        <v>1</v>
      </c>
      <c r="AI280" s="29">
        <v>0</v>
      </c>
      <c r="AJ280" s="20">
        <v>2011</v>
      </c>
      <c r="AK280" s="32">
        <f t="shared" si="68"/>
        <v>0.3972</v>
      </c>
      <c r="AL280" s="32">
        <v>0.26300000000000001</v>
      </c>
      <c r="AM280" s="32">
        <v>0.2162</v>
      </c>
      <c r="AN280" s="42">
        <v>0.1236</v>
      </c>
      <c r="AO280" s="41">
        <v>1</v>
      </c>
      <c r="AP280" s="17">
        <v>0</v>
      </c>
      <c r="AQ280">
        <v>0.18748699999999999</v>
      </c>
      <c r="AR280" s="39">
        <f t="shared" si="69"/>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49.57</v>
      </c>
      <c r="BM280">
        <v>0</v>
      </c>
      <c r="BN280">
        <v>1</v>
      </c>
      <c r="BO280">
        <v>0</v>
      </c>
      <c r="BP280">
        <v>0</v>
      </c>
      <c r="BQ280">
        <v>0</v>
      </c>
      <c r="BR280">
        <v>0</v>
      </c>
      <c r="BS280">
        <v>0</v>
      </c>
      <c r="BT280" s="17">
        <v>0</v>
      </c>
      <c r="BU280">
        <v>0</v>
      </c>
      <c r="BV280">
        <v>0</v>
      </c>
      <c r="BW280">
        <v>1</v>
      </c>
      <c r="BX280" s="17">
        <v>0</v>
      </c>
      <c r="BY280">
        <v>1</v>
      </c>
      <c r="BZ280">
        <v>0</v>
      </c>
      <c r="CA280">
        <v>0</v>
      </c>
      <c r="CB280">
        <v>0</v>
      </c>
      <c r="CC280" s="17">
        <v>0</v>
      </c>
      <c r="CD280">
        <v>1</v>
      </c>
      <c r="CE280">
        <v>0</v>
      </c>
      <c r="CF280">
        <v>0</v>
      </c>
      <c r="CG280">
        <v>0</v>
      </c>
      <c r="CH280">
        <v>0</v>
      </c>
      <c r="CI280">
        <v>1</v>
      </c>
      <c r="CJ280">
        <v>1</v>
      </c>
      <c r="CK280">
        <v>1</v>
      </c>
      <c r="CL280">
        <v>1</v>
      </c>
      <c r="CM280">
        <v>1</v>
      </c>
      <c r="CN280" s="17">
        <v>1</v>
      </c>
      <c r="CO280">
        <v>0</v>
      </c>
      <c r="CP280">
        <v>0</v>
      </c>
      <c r="CQ280">
        <v>0</v>
      </c>
      <c r="CR280">
        <v>1</v>
      </c>
      <c r="CS280">
        <v>22</v>
      </c>
      <c r="CY280" s="33" t="s">
        <v>85</v>
      </c>
    </row>
    <row r="281" spans="1:103" x14ac:dyDescent="0.25">
      <c r="A281">
        <v>280</v>
      </c>
      <c r="B281">
        <v>19</v>
      </c>
      <c r="C281" s="24" t="s">
        <v>219</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58"/>
        <v>27.57</v>
      </c>
      <c r="Y281" s="9">
        <v>0</v>
      </c>
      <c r="Z281" s="9">
        <v>1</v>
      </c>
      <c r="AA281" s="9">
        <v>0</v>
      </c>
      <c r="AB281" s="9">
        <v>0</v>
      </c>
      <c r="AC281" s="9">
        <v>1</v>
      </c>
      <c r="AD281" s="29">
        <v>0</v>
      </c>
      <c r="AE281" s="9">
        <v>0</v>
      </c>
      <c r="AF281" s="9">
        <v>1</v>
      </c>
      <c r="AG281" s="29">
        <v>0</v>
      </c>
      <c r="AH281" s="9">
        <v>1</v>
      </c>
      <c r="AI281" s="29">
        <v>0</v>
      </c>
      <c r="AJ281" s="20">
        <v>2011</v>
      </c>
      <c r="AK281" s="32">
        <f t="shared" si="68"/>
        <v>0.3972</v>
      </c>
      <c r="AL281" s="32">
        <v>0.26300000000000001</v>
      </c>
      <c r="AM281" s="32">
        <v>0.2162</v>
      </c>
      <c r="AN281" s="42">
        <v>0.1236</v>
      </c>
      <c r="AO281" s="41">
        <v>1</v>
      </c>
      <c r="AP281" s="17">
        <v>0</v>
      </c>
      <c r="AQ281">
        <v>0.18748699999999999</v>
      </c>
      <c r="AR281" s="39">
        <f t="shared" si="69"/>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49.57</v>
      </c>
      <c r="BM281">
        <v>0</v>
      </c>
      <c r="BN281">
        <v>1</v>
      </c>
      <c r="BO281">
        <v>0</v>
      </c>
      <c r="BP281">
        <v>0</v>
      </c>
      <c r="BQ281">
        <v>0</v>
      </c>
      <c r="BR281">
        <v>0</v>
      </c>
      <c r="BS281">
        <v>0</v>
      </c>
      <c r="BT281" s="17">
        <v>0</v>
      </c>
      <c r="BU281">
        <v>0</v>
      </c>
      <c r="BV281">
        <v>0</v>
      </c>
      <c r="BW281">
        <v>1</v>
      </c>
      <c r="BX281" s="17">
        <v>0</v>
      </c>
      <c r="BY281">
        <v>1</v>
      </c>
      <c r="BZ281">
        <v>0</v>
      </c>
      <c r="CA281">
        <v>0</v>
      </c>
      <c r="CB281">
        <v>0</v>
      </c>
      <c r="CC281" s="17">
        <v>0</v>
      </c>
      <c r="CD281">
        <v>1</v>
      </c>
      <c r="CE281">
        <v>0</v>
      </c>
      <c r="CF281">
        <v>0</v>
      </c>
      <c r="CG281">
        <v>0</v>
      </c>
      <c r="CH281">
        <v>0</v>
      </c>
      <c r="CI281">
        <v>1</v>
      </c>
      <c r="CJ281">
        <v>1</v>
      </c>
      <c r="CK281">
        <v>1</v>
      </c>
      <c r="CL281">
        <v>1</v>
      </c>
      <c r="CM281">
        <v>1</v>
      </c>
      <c r="CN281" s="17">
        <v>1</v>
      </c>
      <c r="CO281">
        <v>0</v>
      </c>
      <c r="CP281">
        <v>0</v>
      </c>
      <c r="CQ281">
        <v>0</v>
      </c>
      <c r="CR281">
        <v>1</v>
      </c>
      <c r="CS281">
        <v>22</v>
      </c>
      <c r="CY281" s="33" t="s">
        <v>85</v>
      </c>
    </row>
    <row r="282" spans="1:103" x14ac:dyDescent="0.25">
      <c r="A282">
        <v>281</v>
      </c>
      <c r="B282">
        <v>19</v>
      </c>
      <c r="C282" s="24" t="s">
        <v>219</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58"/>
        <v>22.57</v>
      </c>
      <c r="Y282" s="9">
        <v>0</v>
      </c>
      <c r="Z282" s="9">
        <v>1</v>
      </c>
      <c r="AA282" s="9">
        <v>0</v>
      </c>
      <c r="AB282" s="9">
        <v>0</v>
      </c>
      <c r="AC282" s="9">
        <v>1</v>
      </c>
      <c r="AD282" s="29">
        <v>0</v>
      </c>
      <c r="AE282" s="9">
        <v>0</v>
      </c>
      <c r="AF282" s="9">
        <v>1</v>
      </c>
      <c r="AG282" s="29">
        <v>0</v>
      </c>
      <c r="AH282" s="9">
        <v>1</v>
      </c>
      <c r="AI282" s="29">
        <v>0</v>
      </c>
      <c r="AJ282" s="20">
        <v>2011</v>
      </c>
      <c r="AK282" s="32">
        <f t="shared" si="68"/>
        <v>0.3972</v>
      </c>
      <c r="AL282" s="32">
        <v>0.26300000000000001</v>
      </c>
      <c r="AM282" s="32">
        <v>0.2162</v>
      </c>
      <c r="AN282" s="42">
        <v>0.1236</v>
      </c>
      <c r="AO282" s="41">
        <v>1</v>
      </c>
      <c r="AP282" s="17">
        <v>0</v>
      </c>
      <c r="AQ282">
        <v>0.18748699999999999</v>
      </c>
      <c r="AR282" s="39">
        <f t="shared" si="69"/>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49.57</v>
      </c>
      <c r="BM282">
        <v>0</v>
      </c>
      <c r="BN282">
        <v>1</v>
      </c>
      <c r="BO282">
        <v>0</v>
      </c>
      <c r="BP282">
        <v>0</v>
      </c>
      <c r="BQ282">
        <v>0</v>
      </c>
      <c r="BR282">
        <v>0</v>
      </c>
      <c r="BS282">
        <v>0</v>
      </c>
      <c r="BT282" s="17">
        <v>0</v>
      </c>
      <c r="BU282">
        <v>0</v>
      </c>
      <c r="BV282">
        <v>0</v>
      </c>
      <c r="BW282">
        <v>1</v>
      </c>
      <c r="BX282" s="17">
        <v>0</v>
      </c>
      <c r="BY282">
        <v>1</v>
      </c>
      <c r="BZ282">
        <v>0</v>
      </c>
      <c r="CA282">
        <v>0</v>
      </c>
      <c r="CB282">
        <v>0</v>
      </c>
      <c r="CC282" s="17">
        <v>0</v>
      </c>
      <c r="CD282">
        <v>1</v>
      </c>
      <c r="CE282">
        <v>0</v>
      </c>
      <c r="CF282">
        <v>0</v>
      </c>
      <c r="CG282">
        <v>0</v>
      </c>
      <c r="CH282">
        <v>0</v>
      </c>
      <c r="CI282">
        <v>1</v>
      </c>
      <c r="CJ282">
        <v>1</v>
      </c>
      <c r="CK282">
        <v>1</v>
      </c>
      <c r="CL282">
        <v>1</v>
      </c>
      <c r="CM282">
        <v>1</v>
      </c>
      <c r="CN282" s="17">
        <v>1</v>
      </c>
      <c r="CO282">
        <v>0</v>
      </c>
      <c r="CP282">
        <v>0</v>
      </c>
      <c r="CQ282">
        <v>0</v>
      </c>
      <c r="CR282">
        <v>1</v>
      </c>
      <c r="CS282">
        <v>22</v>
      </c>
      <c r="CY282" s="33" t="s">
        <v>85</v>
      </c>
    </row>
    <row r="283" spans="1:103" x14ac:dyDescent="0.25">
      <c r="A283">
        <v>282</v>
      </c>
      <c r="B283">
        <v>19</v>
      </c>
      <c r="C283" s="24" t="s">
        <v>219</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58"/>
        <v>37.57</v>
      </c>
      <c r="Y283" s="9">
        <v>0</v>
      </c>
      <c r="Z283" s="9">
        <v>1</v>
      </c>
      <c r="AA283" s="9">
        <v>0</v>
      </c>
      <c r="AB283" s="9">
        <v>0</v>
      </c>
      <c r="AC283" s="9">
        <v>1</v>
      </c>
      <c r="AD283" s="29">
        <v>0</v>
      </c>
      <c r="AE283" s="9">
        <v>0</v>
      </c>
      <c r="AF283" s="9">
        <v>1</v>
      </c>
      <c r="AG283" s="29">
        <v>0</v>
      </c>
      <c r="AH283" s="9">
        <v>1</v>
      </c>
      <c r="AI283" s="29">
        <v>0</v>
      </c>
      <c r="AJ283" s="20">
        <v>2011</v>
      </c>
      <c r="AK283" s="32">
        <f t="shared" si="68"/>
        <v>0.3972</v>
      </c>
      <c r="AL283" s="32">
        <v>0.26300000000000001</v>
      </c>
      <c r="AM283" s="32">
        <v>0.2162</v>
      </c>
      <c r="AN283" s="42">
        <v>0.1236</v>
      </c>
      <c r="AO283" s="41">
        <v>1</v>
      </c>
      <c r="AP283" s="17">
        <v>0</v>
      </c>
      <c r="AQ283">
        <v>0.18748699999999999</v>
      </c>
      <c r="AR283" s="39">
        <f t="shared" si="69"/>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49.57</v>
      </c>
      <c r="BM283">
        <v>0</v>
      </c>
      <c r="BN283">
        <v>1</v>
      </c>
      <c r="BO283">
        <v>0</v>
      </c>
      <c r="BP283">
        <v>0</v>
      </c>
      <c r="BQ283">
        <v>0</v>
      </c>
      <c r="BR283">
        <v>0</v>
      </c>
      <c r="BS283">
        <v>0</v>
      </c>
      <c r="BT283" s="17">
        <v>0</v>
      </c>
      <c r="BU283">
        <v>0</v>
      </c>
      <c r="BV283">
        <v>0</v>
      </c>
      <c r="BW283">
        <v>1</v>
      </c>
      <c r="BX283" s="17">
        <v>0</v>
      </c>
      <c r="BY283">
        <v>1</v>
      </c>
      <c r="BZ283">
        <v>0</v>
      </c>
      <c r="CA283">
        <v>0</v>
      </c>
      <c r="CB283">
        <v>0</v>
      </c>
      <c r="CC283" s="17">
        <v>0</v>
      </c>
      <c r="CD283">
        <v>1</v>
      </c>
      <c r="CE283">
        <v>0</v>
      </c>
      <c r="CF283">
        <v>0</v>
      </c>
      <c r="CG283">
        <v>0</v>
      </c>
      <c r="CH283">
        <v>0</v>
      </c>
      <c r="CI283">
        <v>1</v>
      </c>
      <c r="CJ283">
        <v>1</v>
      </c>
      <c r="CK283">
        <v>1</v>
      </c>
      <c r="CL283">
        <v>1</v>
      </c>
      <c r="CM283">
        <v>1</v>
      </c>
      <c r="CN283" s="17">
        <v>1</v>
      </c>
      <c r="CO283">
        <v>0</v>
      </c>
      <c r="CP283">
        <v>0</v>
      </c>
      <c r="CQ283">
        <v>0</v>
      </c>
      <c r="CR283">
        <v>1</v>
      </c>
      <c r="CS283">
        <v>22</v>
      </c>
      <c r="CY283" s="33" t="s">
        <v>85</v>
      </c>
    </row>
    <row r="284" spans="1:103" x14ac:dyDescent="0.25">
      <c r="A284">
        <v>283</v>
      </c>
      <c r="B284">
        <v>19</v>
      </c>
      <c r="C284" s="24" t="s">
        <v>219</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58"/>
        <v>31.57</v>
      </c>
      <c r="Y284" s="9">
        <v>0</v>
      </c>
      <c r="Z284" s="9">
        <v>1</v>
      </c>
      <c r="AA284" s="9">
        <v>0</v>
      </c>
      <c r="AB284" s="9">
        <v>0</v>
      </c>
      <c r="AC284" s="9">
        <v>1</v>
      </c>
      <c r="AD284" s="29">
        <v>0</v>
      </c>
      <c r="AE284" s="9">
        <v>0</v>
      </c>
      <c r="AF284" s="9">
        <v>1</v>
      </c>
      <c r="AG284" s="29">
        <v>0</v>
      </c>
      <c r="AH284" s="9">
        <v>1</v>
      </c>
      <c r="AI284" s="29">
        <v>0</v>
      </c>
      <c r="AJ284" s="20">
        <v>2011</v>
      </c>
      <c r="AK284" s="32">
        <f t="shared" si="68"/>
        <v>0.3972</v>
      </c>
      <c r="AL284" s="32">
        <v>0.26300000000000001</v>
      </c>
      <c r="AM284" s="32">
        <v>0.2162</v>
      </c>
      <c r="AN284" s="42">
        <v>0.1236</v>
      </c>
      <c r="AO284" s="41">
        <v>1</v>
      </c>
      <c r="AP284" s="17">
        <v>0</v>
      </c>
      <c r="AQ284">
        <v>0.18748699999999999</v>
      </c>
      <c r="AR284" s="39">
        <f t="shared" si="69"/>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49.57</v>
      </c>
      <c r="BM284">
        <v>0</v>
      </c>
      <c r="BN284">
        <v>1</v>
      </c>
      <c r="BO284">
        <v>0</v>
      </c>
      <c r="BP284">
        <v>0</v>
      </c>
      <c r="BQ284">
        <v>0</v>
      </c>
      <c r="BR284">
        <v>0</v>
      </c>
      <c r="BS284">
        <v>0</v>
      </c>
      <c r="BT284" s="17">
        <v>0</v>
      </c>
      <c r="BU284">
        <v>0</v>
      </c>
      <c r="BV284">
        <v>0</v>
      </c>
      <c r="BW284">
        <v>1</v>
      </c>
      <c r="BX284" s="17">
        <v>0</v>
      </c>
      <c r="BY284">
        <v>1</v>
      </c>
      <c r="BZ284">
        <v>0</v>
      </c>
      <c r="CA284">
        <v>0</v>
      </c>
      <c r="CB284">
        <v>0</v>
      </c>
      <c r="CC284" s="17">
        <v>0</v>
      </c>
      <c r="CD284">
        <v>1</v>
      </c>
      <c r="CE284">
        <v>0</v>
      </c>
      <c r="CF284">
        <v>0</v>
      </c>
      <c r="CG284">
        <v>0</v>
      </c>
      <c r="CH284">
        <v>0</v>
      </c>
      <c r="CI284">
        <v>1</v>
      </c>
      <c r="CJ284">
        <v>1</v>
      </c>
      <c r="CK284">
        <v>1</v>
      </c>
      <c r="CL284">
        <v>1</v>
      </c>
      <c r="CM284">
        <v>1</v>
      </c>
      <c r="CN284" s="17">
        <v>1</v>
      </c>
      <c r="CO284">
        <v>0</v>
      </c>
      <c r="CP284">
        <v>0</v>
      </c>
      <c r="CQ284">
        <v>0</v>
      </c>
      <c r="CR284">
        <v>1</v>
      </c>
      <c r="CS284">
        <v>22</v>
      </c>
      <c r="CY284" s="33" t="s">
        <v>85</v>
      </c>
    </row>
    <row r="285" spans="1:103" x14ac:dyDescent="0.25">
      <c r="A285">
        <v>284</v>
      </c>
      <c r="B285">
        <v>19</v>
      </c>
      <c r="C285" s="24" t="s">
        <v>219</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58"/>
        <v>27.57</v>
      </c>
      <c r="Y285" s="9">
        <v>0</v>
      </c>
      <c r="Z285" s="9">
        <v>1</v>
      </c>
      <c r="AA285" s="9">
        <v>0</v>
      </c>
      <c r="AB285" s="9">
        <v>0</v>
      </c>
      <c r="AC285" s="9">
        <v>1</v>
      </c>
      <c r="AD285" s="29">
        <v>0</v>
      </c>
      <c r="AE285" s="9">
        <v>0</v>
      </c>
      <c r="AF285" s="9">
        <v>1</v>
      </c>
      <c r="AG285" s="29">
        <v>0</v>
      </c>
      <c r="AH285" s="9">
        <v>1</v>
      </c>
      <c r="AI285" s="29">
        <v>0</v>
      </c>
      <c r="AJ285" s="20">
        <v>2011</v>
      </c>
      <c r="AK285" s="32">
        <f t="shared" si="68"/>
        <v>0.3972</v>
      </c>
      <c r="AL285" s="32">
        <v>0.26300000000000001</v>
      </c>
      <c r="AM285" s="32">
        <v>0.2162</v>
      </c>
      <c r="AN285" s="42">
        <v>0.1236</v>
      </c>
      <c r="AO285" s="41">
        <v>1</v>
      </c>
      <c r="AP285" s="17">
        <v>0</v>
      </c>
      <c r="AQ285">
        <v>0.18748699999999999</v>
      </c>
      <c r="AR285" s="39">
        <f t="shared" si="69"/>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49.57</v>
      </c>
      <c r="BM285">
        <v>0</v>
      </c>
      <c r="BN285">
        <v>1</v>
      </c>
      <c r="BO285">
        <v>0</v>
      </c>
      <c r="BP285">
        <v>0</v>
      </c>
      <c r="BQ285">
        <v>0</v>
      </c>
      <c r="BR285">
        <v>0</v>
      </c>
      <c r="BS285">
        <v>0</v>
      </c>
      <c r="BT285" s="17">
        <v>0</v>
      </c>
      <c r="BU285">
        <v>0</v>
      </c>
      <c r="BV285">
        <v>0</v>
      </c>
      <c r="BW285">
        <v>1</v>
      </c>
      <c r="BX285" s="17">
        <v>0</v>
      </c>
      <c r="BY285">
        <v>1</v>
      </c>
      <c r="BZ285">
        <v>0</v>
      </c>
      <c r="CA285">
        <v>0</v>
      </c>
      <c r="CB285">
        <v>0</v>
      </c>
      <c r="CC285" s="17">
        <v>0</v>
      </c>
      <c r="CD285">
        <v>1</v>
      </c>
      <c r="CE285">
        <v>0</v>
      </c>
      <c r="CF285">
        <v>0</v>
      </c>
      <c r="CG285">
        <v>0</v>
      </c>
      <c r="CH285">
        <v>0</v>
      </c>
      <c r="CI285">
        <v>1</v>
      </c>
      <c r="CJ285">
        <v>1</v>
      </c>
      <c r="CK285">
        <v>1</v>
      </c>
      <c r="CL285">
        <v>1</v>
      </c>
      <c r="CM285">
        <v>1</v>
      </c>
      <c r="CN285" s="17">
        <v>1</v>
      </c>
      <c r="CO285">
        <v>0</v>
      </c>
      <c r="CP285">
        <v>0</v>
      </c>
      <c r="CQ285">
        <v>0</v>
      </c>
      <c r="CR285">
        <v>1</v>
      </c>
      <c r="CS285">
        <v>22</v>
      </c>
      <c r="CY285" s="33" t="s">
        <v>85</v>
      </c>
    </row>
    <row r="286" spans="1:103" x14ac:dyDescent="0.25">
      <c r="A286">
        <v>285</v>
      </c>
      <c r="B286">
        <v>19</v>
      </c>
      <c r="C286" s="24" t="s">
        <v>219</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58"/>
        <v>22.57</v>
      </c>
      <c r="Y286" s="9">
        <v>0</v>
      </c>
      <c r="Z286" s="9">
        <v>1</v>
      </c>
      <c r="AA286" s="9">
        <v>0</v>
      </c>
      <c r="AB286" s="9">
        <v>0</v>
      </c>
      <c r="AC286" s="9">
        <v>1</v>
      </c>
      <c r="AD286" s="29">
        <v>0</v>
      </c>
      <c r="AE286" s="9">
        <v>0</v>
      </c>
      <c r="AF286" s="9">
        <v>1</v>
      </c>
      <c r="AG286" s="29">
        <v>0</v>
      </c>
      <c r="AH286" s="9">
        <v>1</v>
      </c>
      <c r="AI286" s="29">
        <v>0</v>
      </c>
      <c r="AJ286" s="20">
        <v>2011</v>
      </c>
      <c r="AK286" s="32">
        <f t="shared" si="68"/>
        <v>0.3972</v>
      </c>
      <c r="AL286" s="32">
        <v>0.26300000000000001</v>
      </c>
      <c r="AM286" s="32">
        <v>0.2162</v>
      </c>
      <c r="AN286" s="42">
        <v>0.1236</v>
      </c>
      <c r="AO286" s="41">
        <v>1</v>
      </c>
      <c r="AP286" s="17">
        <v>0</v>
      </c>
      <c r="AQ286">
        <v>0.18748699999999999</v>
      </c>
      <c r="AR286" s="39">
        <f t="shared" si="69"/>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49.57</v>
      </c>
      <c r="BM286">
        <v>0</v>
      </c>
      <c r="BN286">
        <v>1</v>
      </c>
      <c r="BO286">
        <v>0</v>
      </c>
      <c r="BP286">
        <v>0</v>
      </c>
      <c r="BQ286">
        <v>0</v>
      </c>
      <c r="BR286">
        <v>0</v>
      </c>
      <c r="BS286">
        <v>0</v>
      </c>
      <c r="BT286" s="17">
        <v>0</v>
      </c>
      <c r="BU286">
        <v>0</v>
      </c>
      <c r="BV286">
        <v>0</v>
      </c>
      <c r="BW286">
        <v>1</v>
      </c>
      <c r="BX286" s="17">
        <v>0</v>
      </c>
      <c r="BY286">
        <v>1</v>
      </c>
      <c r="BZ286">
        <v>0</v>
      </c>
      <c r="CA286">
        <v>0</v>
      </c>
      <c r="CB286">
        <v>0</v>
      </c>
      <c r="CC286" s="17">
        <v>0</v>
      </c>
      <c r="CD286">
        <v>1</v>
      </c>
      <c r="CE286">
        <v>0</v>
      </c>
      <c r="CF286">
        <v>0</v>
      </c>
      <c r="CG286">
        <v>0</v>
      </c>
      <c r="CH286">
        <v>0</v>
      </c>
      <c r="CI286">
        <v>1</v>
      </c>
      <c r="CJ286">
        <v>1</v>
      </c>
      <c r="CK286">
        <v>1</v>
      </c>
      <c r="CL286">
        <v>1</v>
      </c>
      <c r="CM286">
        <v>1</v>
      </c>
      <c r="CN286" s="17">
        <v>1</v>
      </c>
      <c r="CO286">
        <v>0</v>
      </c>
      <c r="CP286">
        <v>0</v>
      </c>
      <c r="CQ286">
        <v>0</v>
      </c>
      <c r="CR286">
        <v>1</v>
      </c>
      <c r="CS286">
        <v>22</v>
      </c>
      <c r="CY286" s="33" t="s">
        <v>85</v>
      </c>
    </row>
    <row r="287" spans="1:103" x14ac:dyDescent="0.25">
      <c r="A287">
        <v>286</v>
      </c>
      <c r="B287">
        <v>19</v>
      </c>
      <c r="C287" s="24" t="s">
        <v>219</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58"/>
        <v>37.57</v>
      </c>
      <c r="Y287" s="9">
        <v>0</v>
      </c>
      <c r="Z287" s="9">
        <v>1</v>
      </c>
      <c r="AA287" s="9">
        <v>0</v>
      </c>
      <c r="AB287" s="9">
        <v>0</v>
      </c>
      <c r="AC287" s="9">
        <v>1</v>
      </c>
      <c r="AD287" s="29">
        <v>0</v>
      </c>
      <c r="AE287" s="9">
        <v>0</v>
      </c>
      <c r="AF287" s="9">
        <v>1</v>
      </c>
      <c r="AG287" s="29">
        <v>0</v>
      </c>
      <c r="AH287" s="9">
        <v>1</v>
      </c>
      <c r="AI287" s="29">
        <v>0</v>
      </c>
      <c r="AJ287" s="20">
        <v>2011</v>
      </c>
      <c r="AK287" s="32">
        <f t="shared" si="68"/>
        <v>0.3972</v>
      </c>
      <c r="AL287" s="32">
        <v>0.26300000000000001</v>
      </c>
      <c r="AM287" s="32">
        <v>0.2162</v>
      </c>
      <c r="AN287" s="42">
        <v>0.1236</v>
      </c>
      <c r="AO287" s="41">
        <v>1</v>
      </c>
      <c r="AP287" s="17">
        <v>0</v>
      </c>
      <c r="AQ287">
        <v>0.18748699999999999</v>
      </c>
      <c r="AR287" s="39">
        <f t="shared" si="69"/>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49.57</v>
      </c>
      <c r="BM287">
        <v>0</v>
      </c>
      <c r="BN287">
        <v>1</v>
      </c>
      <c r="BO287">
        <v>0</v>
      </c>
      <c r="BP287">
        <v>0</v>
      </c>
      <c r="BQ287">
        <v>0</v>
      </c>
      <c r="BR287">
        <v>0</v>
      </c>
      <c r="BS287">
        <v>0</v>
      </c>
      <c r="BT287" s="17">
        <v>0</v>
      </c>
      <c r="BU287">
        <v>0</v>
      </c>
      <c r="BV287">
        <v>1</v>
      </c>
      <c r="BW287">
        <v>0</v>
      </c>
      <c r="BX287" s="17">
        <v>0</v>
      </c>
      <c r="BY287">
        <v>1</v>
      </c>
      <c r="BZ287">
        <v>0</v>
      </c>
      <c r="CA287">
        <v>0</v>
      </c>
      <c r="CB287">
        <v>0</v>
      </c>
      <c r="CC287" s="17">
        <v>0</v>
      </c>
      <c r="CD287">
        <v>1</v>
      </c>
      <c r="CE287">
        <v>0</v>
      </c>
      <c r="CF287">
        <v>0</v>
      </c>
      <c r="CG287">
        <v>0</v>
      </c>
      <c r="CH287">
        <v>0</v>
      </c>
      <c r="CI287">
        <v>1</v>
      </c>
      <c r="CJ287">
        <v>1</v>
      </c>
      <c r="CK287">
        <v>1</v>
      </c>
      <c r="CL287">
        <v>1</v>
      </c>
      <c r="CM287">
        <v>1</v>
      </c>
      <c r="CN287" s="17">
        <v>1</v>
      </c>
      <c r="CO287">
        <v>0</v>
      </c>
      <c r="CP287">
        <v>0</v>
      </c>
      <c r="CQ287">
        <v>0</v>
      </c>
      <c r="CR287">
        <v>1</v>
      </c>
      <c r="CS287">
        <v>22</v>
      </c>
      <c r="CY287" s="33" t="s">
        <v>85</v>
      </c>
    </row>
    <row r="288" spans="1:103" x14ac:dyDescent="0.25">
      <c r="A288">
        <v>287</v>
      </c>
      <c r="B288">
        <v>19</v>
      </c>
      <c r="C288" s="24" t="s">
        <v>219</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58"/>
        <v>31.57</v>
      </c>
      <c r="Y288" s="9">
        <v>0</v>
      </c>
      <c r="Z288" s="9">
        <v>1</v>
      </c>
      <c r="AA288" s="9">
        <v>0</v>
      </c>
      <c r="AB288" s="9">
        <v>0</v>
      </c>
      <c r="AC288" s="9">
        <v>1</v>
      </c>
      <c r="AD288" s="29">
        <v>0</v>
      </c>
      <c r="AE288" s="9">
        <v>0</v>
      </c>
      <c r="AF288" s="9">
        <v>1</v>
      </c>
      <c r="AG288" s="29">
        <v>0</v>
      </c>
      <c r="AH288" s="9">
        <v>1</v>
      </c>
      <c r="AI288" s="29">
        <v>0</v>
      </c>
      <c r="AJ288" s="20">
        <v>2011</v>
      </c>
      <c r="AK288" s="32">
        <f t="shared" si="68"/>
        <v>0.3972</v>
      </c>
      <c r="AL288" s="32">
        <v>0.26300000000000001</v>
      </c>
      <c r="AM288" s="32">
        <v>0.2162</v>
      </c>
      <c r="AN288" s="42">
        <v>0.1236</v>
      </c>
      <c r="AO288" s="41">
        <v>1</v>
      </c>
      <c r="AP288" s="17">
        <v>0</v>
      </c>
      <c r="AQ288">
        <v>0.18748699999999999</v>
      </c>
      <c r="AR288" s="39">
        <f t="shared" si="69"/>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49.57</v>
      </c>
      <c r="BM288">
        <v>0</v>
      </c>
      <c r="BN288">
        <v>1</v>
      </c>
      <c r="BO288">
        <v>0</v>
      </c>
      <c r="BP288">
        <v>0</v>
      </c>
      <c r="BQ288">
        <v>0</v>
      </c>
      <c r="BR288">
        <v>0</v>
      </c>
      <c r="BS288">
        <v>0</v>
      </c>
      <c r="BT288" s="17">
        <v>0</v>
      </c>
      <c r="BU288">
        <v>0</v>
      </c>
      <c r="BV288">
        <v>1</v>
      </c>
      <c r="BW288">
        <v>0</v>
      </c>
      <c r="BX288" s="17">
        <v>0</v>
      </c>
      <c r="BY288">
        <v>1</v>
      </c>
      <c r="BZ288">
        <v>0</v>
      </c>
      <c r="CA288">
        <v>0</v>
      </c>
      <c r="CB288">
        <v>0</v>
      </c>
      <c r="CC288" s="17">
        <v>0</v>
      </c>
      <c r="CD288">
        <v>1</v>
      </c>
      <c r="CE288">
        <v>0</v>
      </c>
      <c r="CF288">
        <v>0</v>
      </c>
      <c r="CG288">
        <v>0</v>
      </c>
      <c r="CH288">
        <v>0</v>
      </c>
      <c r="CI288">
        <v>1</v>
      </c>
      <c r="CJ288">
        <v>1</v>
      </c>
      <c r="CK288">
        <v>1</v>
      </c>
      <c r="CL288">
        <v>1</v>
      </c>
      <c r="CM288">
        <v>1</v>
      </c>
      <c r="CN288" s="17">
        <v>1</v>
      </c>
      <c r="CO288">
        <v>0</v>
      </c>
      <c r="CP288">
        <v>0</v>
      </c>
      <c r="CQ288">
        <v>0</v>
      </c>
      <c r="CR288">
        <v>1</v>
      </c>
      <c r="CS288">
        <v>22</v>
      </c>
      <c r="CY288" s="33" t="s">
        <v>85</v>
      </c>
    </row>
    <row r="289" spans="1:103" x14ac:dyDescent="0.25">
      <c r="A289">
        <v>288</v>
      </c>
      <c r="B289">
        <v>19</v>
      </c>
      <c r="C289" s="24" t="s">
        <v>219</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58"/>
        <v>27.57</v>
      </c>
      <c r="Y289" s="9">
        <v>0</v>
      </c>
      <c r="Z289" s="9">
        <v>1</v>
      </c>
      <c r="AA289" s="9">
        <v>0</v>
      </c>
      <c r="AB289" s="9">
        <v>0</v>
      </c>
      <c r="AC289" s="9">
        <v>1</v>
      </c>
      <c r="AD289" s="29">
        <v>0</v>
      </c>
      <c r="AE289" s="9">
        <v>0</v>
      </c>
      <c r="AF289" s="9">
        <v>1</v>
      </c>
      <c r="AG289" s="29">
        <v>0</v>
      </c>
      <c r="AH289" s="9">
        <v>1</v>
      </c>
      <c r="AI289" s="29">
        <v>0</v>
      </c>
      <c r="AJ289" s="20">
        <v>2011</v>
      </c>
      <c r="AK289" s="32">
        <f t="shared" si="68"/>
        <v>0.3972</v>
      </c>
      <c r="AL289" s="32">
        <v>0.26300000000000001</v>
      </c>
      <c r="AM289" s="32">
        <v>0.2162</v>
      </c>
      <c r="AN289" s="42">
        <v>0.1236</v>
      </c>
      <c r="AO289" s="41">
        <v>1</v>
      </c>
      <c r="AP289" s="17">
        <v>0</v>
      </c>
      <c r="AQ289">
        <v>0.18748699999999999</v>
      </c>
      <c r="AR289" s="39">
        <f t="shared" si="69"/>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49.57</v>
      </c>
      <c r="BM289">
        <v>0</v>
      </c>
      <c r="BN289">
        <v>1</v>
      </c>
      <c r="BO289">
        <v>0</v>
      </c>
      <c r="BP289">
        <v>0</v>
      </c>
      <c r="BQ289">
        <v>0</v>
      </c>
      <c r="BR289">
        <v>0</v>
      </c>
      <c r="BS289">
        <v>0</v>
      </c>
      <c r="BT289" s="17">
        <v>0</v>
      </c>
      <c r="BU289">
        <v>0</v>
      </c>
      <c r="BV289">
        <v>1</v>
      </c>
      <c r="BW289">
        <v>0</v>
      </c>
      <c r="BX289" s="17">
        <v>0</v>
      </c>
      <c r="BY289">
        <v>1</v>
      </c>
      <c r="BZ289">
        <v>0</v>
      </c>
      <c r="CA289">
        <v>0</v>
      </c>
      <c r="CB289">
        <v>0</v>
      </c>
      <c r="CC289" s="17">
        <v>0</v>
      </c>
      <c r="CD289">
        <v>1</v>
      </c>
      <c r="CE289">
        <v>0</v>
      </c>
      <c r="CF289">
        <v>0</v>
      </c>
      <c r="CG289">
        <v>0</v>
      </c>
      <c r="CH289">
        <v>0</v>
      </c>
      <c r="CI289">
        <v>1</v>
      </c>
      <c r="CJ289">
        <v>1</v>
      </c>
      <c r="CK289">
        <v>1</v>
      </c>
      <c r="CL289">
        <v>1</v>
      </c>
      <c r="CM289">
        <v>1</v>
      </c>
      <c r="CN289" s="17">
        <v>1</v>
      </c>
      <c r="CO289">
        <v>0</v>
      </c>
      <c r="CP289">
        <v>0</v>
      </c>
      <c r="CQ289">
        <v>0</v>
      </c>
      <c r="CR289">
        <v>1</v>
      </c>
      <c r="CS289">
        <v>22</v>
      </c>
      <c r="CY289" s="33" t="s">
        <v>85</v>
      </c>
    </row>
    <row r="290" spans="1:103" x14ac:dyDescent="0.25">
      <c r="A290">
        <v>289</v>
      </c>
      <c r="B290">
        <v>19</v>
      </c>
      <c r="C290" s="24" t="s">
        <v>219</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58"/>
        <v>22.57</v>
      </c>
      <c r="Y290" s="9">
        <v>0</v>
      </c>
      <c r="Z290" s="9">
        <v>1</v>
      </c>
      <c r="AA290" s="9">
        <v>0</v>
      </c>
      <c r="AB290" s="9">
        <v>0</v>
      </c>
      <c r="AC290" s="9">
        <v>1</v>
      </c>
      <c r="AD290" s="29">
        <v>0</v>
      </c>
      <c r="AE290" s="9">
        <v>0</v>
      </c>
      <c r="AF290" s="9">
        <v>1</v>
      </c>
      <c r="AG290" s="29">
        <v>0</v>
      </c>
      <c r="AH290" s="9">
        <v>1</v>
      </c>
      <c r="AI290" s="29">
        <v>0</v>
      </c>
      <c r="AJ290" s="20">
        <v>2011</v>
      </c>
      <c r="AK290" s="32">
        <f t="shared" si="68"/>
        <v>0.3972</v>
      </c>
      <c r="AL290" s="32">
        <v>0.26300000000000001</v>
      </c>
      <c r="AM290" s="32">
        <v>0.2162</v>
      </c>
      <c r="AN290" s="42">
        <v>0.1236</v>
      </c>
      <c r="AO290" s="41">
        <v>1</v>
      </c>
      <c r="AP290" s="17">
        <v>0</v>
      </c>
      <c r="AQ290">
        <v>0.18748699999999999</v>
      </c>
      <c r="AR290" s="39">
        <f t="shared" si="69"/>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49.57</v>
      </c>
      <c r="BM290">
        <v>0</v>
      </c>
      <c r="BN290">
        <v>1</v>
      </c>
      <c r="BO290">
        <v>0</v>
      </c>
      <c r="BP290">
        <v>0</v>
      </c>
      <c r="BQ290">
        <v>0</v>
      </c>
      <c r="BR290">
        <v>0</v>
      </c>
      <c r="BS290">
        <v>0</v>
      </c>
      <c r="BT290" s="17">
        <v>0</v>
      </c>
      <c r="BU290">
        <v>0</v>
      </c>
      <c r="BV290">
        <v>1</v>
      </c>
      <c r="BW290">
        <v>0</v>
      </c>
      <c r="BX290" s="17">
        <v>0</v>
      </c>
      <c r="BY290">
        <v>1</v>
      </c>
      <c r="BZ290">
        <v>0</v>
      </c>
      <c r="CA290">
        <v>0</v>
      </c>
      <c r="CB290">
        <v>0</v>
      </c>
      <c r="CC290" s="17">
        <v>0</v>
      </c>
      <c r="CD290">
        <v>1</v>
      </c>
      <c r="CE290">
        <v>0</v>
      </c>
      <c r="CF290">
        <v>0</v>
      </c>
      <c r="CG290">
        <v>0</v>
      </c>
      <c r="CH290">
        <v>0</v>
      </c>
      <c r="CI290">
        <v>1</v>
      </c>
      <c r="CJ290">
        <v>1</v>
      </c>
      <c r="CK290">
        <v>1</v>
      </c>
      <c r="CL290">
        <v>1</v>
      </c>
      <c r="CM290">
        <v>1</v>
      </c>
      <c r="CN290" s="17">
        <v>1</v>
      </c>
      <c r="CO290">
        <v>0</v>
      </c>
      <c r="CP290">
        <v>0</v>
      </c>
      <c r="CQ290">
        <v>0</v>
      </c>
      <c r="CR290">
        <v>1</v>
      </c>
      <c r="CS290">
        <v>22</v>
      </c>
      <c r="CY290" s="33" t="s">
        <v>85</v>
      </c>
    </row>
    <row r="291" spans="1:103" x14ac:dyDescent="0.25">
      <c r="A291">
        <v>290</v>
      </c>
      <c r="B291">
        <v>19</v>
      </c>
      <c r="C291" s="24" t="s">
        <v>219</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58"/>
        <v>37.57</v>
      </c>
      <c r="Y291" s="9">
        <v>0</v>
      </c>
      <c r="Z291" s="9">
        <v>1</v>
      </c>
      <c r="AA291" s="9">
        <v>0</v>
      </c>
      <c r="AB291" s="9">
        <v>0</v>
      </c>
      <c r="AC291" s="9">
        <v>1</v>
      </c>
      <c r="AD291" s="29">
        <v>0</v>
      </c>
      <c r="AE291" s="9">
        <v>0</v>
      </c>
      <c r="AF291" s="9">
        <v>1</v>
      </c>
      <c r="AG291" s="29">
        <v>0</v>
      </c>
      <c r="AH291" s="9">
        <v>1</v>
      </c>
      <c r="AI291" s="29">
        <v>0</v>
      </c>
      <c r="AJ291" s="20">
        <v>2011</v>
      </c>
      <c r="AK291" s="32">
        <f t="shared" si="68"/>
        <v>0.3972</v>
      </c>
      <c r="AL291" s="32">
        <v>0.26300000000000001</v>
      </c>
      <c r="AM291" s="32">
        <v>0.2162</v>
      </c>
      <c r="AN291" s="42">
        <v>0.1236</v>
      </c>
      <c r="AO291" s="41">
        <v>1</v>
      </c>
      <c r="AP291" s="17">
        <v>0</v>
      </c>
      <c r="AQ291">
        <v>0.18748699999999999</v>
      </c>
      <c r="AR291" s="39">
        <f t="shared" si="69"/>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49.57</v>
      </c>
      <c r="BM291">
        <v>0</v>
      </c>
      <c r="BN291">
        <v>1</v>
      </c>
      <c r="BO291">
        <v>0</v>
      </c>
      <c r="BP291">
        <v>0</v>
      </c>
      <c r="BQ291">
        <v>0</v>
      </c>
      <c r="BR291">
        <v>0</v>
      </c>
      <c r="BS291">
        <v>0</v>
      </c>
      <c r="BT291" s="17">
        <v>0</v>
      </c>
      <c r="BU291">
        <v>0</v>
      </c>
      <c r="BV291">
        <v>1</v>
      </c>
      <c r="BW291">
        <v>0</v>
      </c>
      <c r="BX291" s="17">
        <v>0</v>
      </c>
      <c r="BY291">
        <v>1</v>
      </c>
      <c r="BZ291">
        <v>0</v>
      </c>
      <c r="CA291">
        <v>0</v>
      </c>
      <c r="CB291">
        <v>0</v>
      </c>
      <c r="CC291" s="17">
        <v>0</v>
      </c>
      <c r="CD291">
        <v>1</v>
      </c>
      <c r="CE291">
        <v>0</v>
      </c>
      <c r="CF291">
        <v>0</v>
      </c>
      <c r="CG291">
        <v>0</v>
      </c>
      <c r="CH291">
        <v>0</v>
      </c>
      <c r="CI291">
        <v>1</v>
      </c>
      <c r="CJ291">
        <v>1</v>
      </c>
      <c r="CK291">
        <v>1</v>
      </c>
      <c r="CL291">
        <v>1</v>
      </c>
      <c r="CM291">
        <v>1</v>
      </c>
      <c r="CN291" s="17">
        <v>1</v>
      </c>
      <c r="CO291">
        <v>0</v>
      </c>
      <c r="CP291">
        <v>0</v>
      </c>
      <c r="CQ291">
        <v>0</v>
      </c>
      <c r="CR291">
        <v>1</v>
      </c>
      <c r="CS291">
        <v>22</v>
      </c>
      <c r="CY291" s="33" t="s">
        <v>85</v>
      </c>
    </row>
    <row r="292" spans="1:103" x14ac:dyDescent="0.25">
      <c r="A292">
        <v>291</v>
      </c>
      <c r="B292">
        <v>19</v>
      </c>
      <c r="C292" s="24" t="s">
        <v>219</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58"/>
        <v>31.57</v>
      </c>
      <c r="Y292" s="9">
        <v>0</v>
      </c>
      <c r="Z292" s="9">
        <v>1</v>
      </c>
      <c r="AA292" s="9">
        <v>0</v>
      </c>
      <c r="AB292" s="9">
        <v>0</v>
      </c>
      <c r="AC292" s="9">
        <v>1</v>
      </c>
      <c r="AD292" s="29">
        <v>0</v>
      </c>
      <c r="AE292" s="9">
        <v>0</v>
      </c>
      <c r="AF292" s="9">
        <v>1</v>
      </c>
      <c r="AG292" s="29">
        <v>0</v>
      </c>
      <c r="AH292" s="9">
        <v>1</v>
      </c>
      <c r="AI292" s="29">
        <v>0</v>
      </c>
      <c r="AJ292" s="20">
        <v>2011</v>
      </c>
      <c r="AK292" s="32">
        <f t="shared" si="68"/>
        <v>0.3972</v>
      </c>
      <c r="AL292" s="32">
        <v>0.26300000000000001</v>
      </c>
      <c r="AM292" s="32">
        <v>0.2162</v>
      </c>
      <c r="AN292" s="42">
        <v>0.1236</v>
      </c>
      <c r="AO292" s="41">
        <v>1</v>
      </c>
      <c r="AP292" s="17">
        <v>0</v>
      </c>
      <c r="AQ292">
        <v>0.18748699999999999</v>
      </c>
      <c r="AR292" s="39">
        <f t="shared" si="69"/>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49.57</v>
      </c>
      <c r="BM292">
        <v>0</v>
      </c>
      <c r="BN292">
        <v>1</v>
      </c>
      <c r="BO292">
        <v>0</v>
      </c>
      <c r="BP292">
        <v>0</v>
      </c>
      <c r="BQ292">
        <v>0</v>
      </c>
      <c r="BR292">
        <v>0</v>
      </c>
      <c r="BS292">
        <v>0</v>
      </c>
      <c r="BT292" s="17">
        <v>0</v>
      </c>
      <c r="BU292">
        <v>0</v>
      </c>
      <c r="BV292">
        <v>1</v>
      </c>
      <c r="BW292">
        <v>0</v>
      </c>
      <c r="BX292" s="17">
        <v>0</v>
      </c>
      <c r="BY292">
        <v>1</v>
      </c>
      <c r="BZ292">
        <v>0</v>
      </c>
      <c r="CA292">
        <v>0</v>
      </c>
      <c r="CB292">
        <v>0</v>
      </c>
      <c r="CC292" s="17">
        <v>0</v>
      </c>
      <c r="CD292">
        <v>1</v>
      </c>
      <c r="CE292">
        <v>0</v>
      </c>
      <c r="CF292">
        <v>0</v>
      </c>
      <c r="CG292">
        <v>0</v>
      </c>
      <c r="CH292">
        <v>0</v>
      </c>
      <c r="CI292">
        <v>1</v>
      </c>
      <c r="CJ292">
        <v>1</v>
      </c>
      <c r="CK292">
        <v>1</v>
      </c>
      <c r="CL292">
        <v>1</v>
      </c>
      <c r="CM292">
        <v>1</v>
      </c>
      <c r="CN292" s="17">
        <v>1</v>
      </c>
      <c r="CO292">
        <v>0</v>
      </c>
      <c r="CP292">
        <v>0</v>
      </c>
      <c r="CQ292">
        <v>0</v>
      </c>
      <c r="CR292">
        <v>1</v>
      </c>
      <c r="CS292">
        <v>22</v>
      </c>
      <c r="CY292" s="33" t="s">
        <v>85</v>
      </c>
    </row>
    <row r="293" spans="1:103" x14ac:dyDescent="0.25">
      <c r="A293">
        <v>292</v>
      </c>
      <c r="B293">
        <v>19</v>
      </c>
      <c r="C293" s="24" t="s">
        <v>219</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58"/>
        <v>27.57</v>
      </c>
      <c r="Y293" s="9">
        <v>0</v>
      </c>
      <c r="Z293" s="9">
        <v>1</v>
      </c>
      <c r="AA293" s="9">
        <v>0</v>
      </c>
      <c r="AB293" s="9">
        <v>0</v>
      </c>
      <c r="AC293" s="9">
        <v>1</v>
      </c>
      <c r="AD293" s="29">
        <v>0</v>
      </c>
      <c r="AE293" s="9">
        <v>0</v>
      </c>
      <c r="AF293" s="9">
        <v>1</v>
      </c>
      <c r="AG293" s="29">
        <v>0</v>
      </c>
      <c r="AH293" s="9">
        <v>1</v>
      </c>
      <c r="AI293" s="29">
        <v>0</v>
      </c>
      <c r="AJ293" s="20">
        <v>2011</v>
      </c>
      <c r="AK293" s="32">
        <f t="shared" si="68"/>
        <v>0.3972</v>
      </c>
      <c r="AL293" s="32">
        <v>0.26300000000000001</v>
      </c>
      <c r="AM293" s="32">
        <v>0.2162</v>
      </c>
      <c r="AN293" s="42">
        <v>0.1236</v>
      </c>
      <c r="AO293" s="41">
        <v>1</v>
      </c>
      <c r="AP293" s="17">
        <v>0</v>
      </c>
      <c r="AQ293">
        <v>0.18748699999999999</v>
      </c>
      <c r="AR293" s="39">
        <f t="shared" si="69"/>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49.57</v>
      </c>
      <c r="BM293">
        <v>0</v>
      </c>
      <c r="BN293">
        <v>1</v>
      </c>
      <c r="BO293">
        <v>0</v>
      </c>
      <c r="BP293">
        <v>0</v>
      </c>
      <c r="BQ293">
        <v>0</v>
      </c>
      <c r="BR293">
        <v>0</v>
      </c>
      <c r="BS293">
        <v>0</v>
      </c>
      <c r="BT293" s="17">
        <v>0</v>
      </c>
      <c r="BU293">
        <v>0</v>
      </c>
      <c r="BV293">
        <v>1</v>
      </c>
      <c r="BW293">
        <v>0</v>
      </c>
      <c r="BX293" s="17">
        <v>0</v>
      </c>
      <c r="BY293">
        <v>1</v>
      </c>
      <c r="BZ293">
        <v>0</v>
      </c>
      <c r="CA293">
        <v>0</v>
      </c>
      <c r="CB293">
        <v>0</v>
      </c>
      <c r="CC293" s="17">
        <v>0</v>
      </c>
      <c r="CD293">
        <v>1</v>
      </c>
      <c r="CE293">
        <v>0</v>
      </c>
      <c r="CF293">
        <v>0</v>
      </c>
      <c r="CG293">
        <v>0</v>
      </c>
      <c r="CH293">
        <v>0</v>
      </c>
      <c r="CI293">
        <v>1</v>
      </c>
      <c r="CJ293">
        <v>1</v>
      </c>
      <c r="CK293">
        <v>1</v>
      </c>
      <c r="CL293">
        <v>1</v>
      </c>
      <c r="CM293">
        <v>1</v>
      </c>
      <c r="CN293" s="17">
        <v>1</v>
      </c>
      <c r="CO293">
        <v>0</v>
      </c>
      <c r="CP293">
        <v>0</v>
      </c>
      <c r="CQ293">
        <v>0</v>
      </c>
      <c r="CR293">
        <v>1</v>
      </c>
      <c r="CS293">
        <v>22</v>
      </c>
      <c r="CY293" s="33" t="s">
        <v>85</v>
      </c>
    </row>
    <row r="294" spans="1:103" s="50" customFormat="1" x14ac:dyDescent="0.25">
      <c r="A294" s="50">
        <v>293</v>
      </c>
      <c r="B294" s="50">
        <v>19</v>
      </c>
      <c r="C294" s="51" t="s">
        <v>219</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58"/>
        <v>22.57</v>
      </c>
      <c r="Y294" s="59">
        <v>0</v>
      </c>
      <c r="Z294" s="59">
        <v>1</v>
      </c>
      <c r="AA294" s="59">
        <v>0</v>
      </c>
      <c r="AB294" s="59">
        <v>0</v>
      </c>
      <c r="AC294" s="59">
        <v>1</v>
      </c>
      <c r="AD294" s="60">
        <v>0</v>
      </c>
      <c r="AE294" s="59">
        <v>0</v>
      </c>
      <c r="AF294" s="59">
        <v>1</v>
      </c>
      <c r="AG294" s="60">
        <v>0</v>
      </c>
      <c r="AH294" s="59">
        <v>1</v>
      </c>
      <c r="AI294" s="60">
        <v>0</v>
      </c>
      <c r="AJ294" s="61">
        <v>2011</v>
      </c>
      <c r="AK294" s="57">
        <f t="shared" si="68"/>
        <v>0.3972</v>
      </c>
      <c r="AL294" s="57">
        <v>0.26300000000000001</v>
      </c>
      <c r="AM294" s="57">
        <v>0.2162</v>
      </c>
      <c r="AN294" s="62">
        <v>0.1236</v>
      </c>
      <c r="AO294" s="63">
        <v>1</v>
      </c>
      <c r="AP294" s="64">
        <v>0</v>
      </c>
      <c r="AQ294" s="50">
        <v>0.18748699999999999</v>
      </c>
      <c r="AR294" s="65">
        <f t="shared" si="69"/>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49.57</v>
      </c>
      <c r="BM294" s="50">
        <v>0</v>
      </c>
      <c r="BN294" s="50">
        <v>1</v>
      </c>
      <c r="BO294" s="50">
        <v>0</v>
      </c>
      <c r="BP294" s="50">
        <v>0</v>
      </c>
      <c r="BQ294" s="50">
        <v>0</v>
      </c>
      <c r="BR294" s="50">
        <v>0</v>
      </c>
      <c r="BS294" s="50">
        <v>0</v>
      </c>
      <c r="BT294" s="64">
        <v>0</v>
      </c>
      <c r="BU294" s="50">
        <v>0</v>
      </c>
      <c r="BV294" s="50">
        <v>1</v>
      </c>
      <c r="BW294" s="50">
        <v>0</v>
      </c>
      <c r="BX294" s="64">
        <v>0</v>
      </c>
      <c r="BY294" s="50">
        <v>1</v>
      </c>
      <c r="BZ294" s="50">
        <v>0</v>
      </c>
      <c r="CA294" s="50">
        <v>0</v>
      </c>
      <c r="CB294" s="50">
        <v>0</v>
      </c>
      <c r="CC294" s="64">
        <v>0</v>
      </c>
      <c r="CD294" s="50">
        <v>1</v>
      </c>
      <c r="CE294" s="50">
        <v>0</v>
      </c>
      <c r="CF294" s="50">
        <v>0</v>
      </c>
      <c r="CG294" s="50">
        <v>0</v>
      </c>
      <c r="CH294" s="50">
        <v>0</v>
      </c>
      <c r="CI294" s="50">
        <v>1</v>
      </c>
      <c r="CJ294" s="50">
        <v>1</v>
      </c>
      <c r="CK294" s="50">
        <v>1</v>
      </c>
      <c r="CL294" s="50">
        <v>1</v>
      </c>
      <c r="CM294" s="50">
        <v>1</v>
      </c>
      <c r="CN294" s="64">
        <v>1</v>
      </c>
      <c r="CO294">
        <v>0</v>
      </c>
      <c r="CP294">
        <v>0</v>
      </c>
      <c r="CQ294">
        <v>0</v>
      </c>
      <c r="CR294">
        <v>1</v>
      </c>
      <c r="CS294">
        <v>22</v>
      </c>
      <c r="CT294" s="66"/>
      <c r="CY294" s="33" t="s">
        <v>85</v>
      </c>
    </row>
    <row r="295" spans="1:103" x14ac:dyDescent="0.25">
      <c r="A295">
        <v>294</v>
      </c>
      <c r="B295">
        <v>20</v>
      </c>
      <c r="C295" s="24" t="s">
        <v>232</v>
      </c>
      <c r="D295" s="12">
        <v>7.3</v>
      </c>
      <c r="E295" s="13">
        <v>0.03</v>
      </c>
      <c r="F295" s="7">
        <f t="shared" ref="F295:F322" si="70">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1">BL295-W295-6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23227</v>
      </c>
      <c r="BL295" s="24">
        <v>44.74</v>
      </c>
      <c r="BM295">
        <v>0</v>
      </c>
      <c r="BN295">
        <v>0</v>
      </c>
      <c r="BO295">
        <v>0</v>
      </c>
      <c r="BP295">
        <v>0</v>
      </c>
      <c r="BQ295">
        <v>1</v>
      </c>
      <c r="BR295">
        <v>0</v>
      </c>
      <c r="BS295">
        <v>0</v>
      </c>
      <c r="BT295" s="17">
        <v>0</v>
      </c>
      <c r="BU295">
        <v>0</v>
      </c>
      <c r="BV295">
        <v>0</v>
      </c>
      <c r="BW295">
        <v>0</v>
      </c>
      <c r="BX295" s="17">
        <v>1</v>
      </c>
      <c r="BY295">
        <v>0</v>
      </c>
      <c r="BZ295">
        <v>0</v>
      </c>
      <c r="CA295">
        <v>0</v>
      </c>
      <c r="CB295">
        <v>0</v>
      </c>
      <c r="CC295" s="17">
        <v>0</v>
      </c>
      <c r="CD295">
        <v>1</v>
      </c>
      <c r="CE295">
        <v>0</v>
      </c>
      <c r="CF295">
        <v>0</v>
      </c>
      <c r="CG295">
        <v>0</v>
      </c>
      <c r="CH295">
        <v>0</v>
      </c>
      <c r="CI295">
        <v>0</v>
      </c>
      <c r="CJ295">
        <v>0</v>
      </c>
      <c r="CK295">
        <v>0</v>
      </c>
      <c r="CL295">
        <v>0</v>
      </c>
      <c r="CM295">
        <v>0</v>
      </c>
      <c r="CN295" s="17">
        <v>1</v>
      </c>
      <c r="CO295">
        <v>0</v>
      </c>
      <c r="CP295">
        <v>591</v>
      </c>
      <c r="CQ295">
        <v>0</v>
      </c>
      <c r="CR295">
        <v>1</v>
      </c>
      <c r="CS295">
        <v>8</v>
      </c>
      <c r="CY295" s="33" t="s">
        <v>85</v>
      </c>
    </row>
    <row r="296" spans="1:103" x14ac:dyDescent="0.25">
      <c r="A296">
        <v>295</v>
      </c>
      <c r="B296">
        <v>20</v>
      </c>
      <c r="C296" s="24" t="s">
        <v>232</v>
      </c>
      <c r="D296" s="12">
        <v>6.8</v>
      </c>
      <c r="E296" s="13">
        <v>0.03</v>
      </c>
      <c r="F296" s="7">
        <f t="shared" si="70"/>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1"/>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22359</v>
      </c>
      <c r="BL296" s="24">
        <v>44.55</v>
      </c>
      <c r="BM296">
        <v>0</v>
      </c>
      <c r="BN296">
        <v>0</v>
      </c>
      <c r="BO296">
        <v>0</v>
      </c>
      <c r="BP296">
        <v>0</v>
      </c>
      <c r="BQ296">
        <v>1</v>
      </c>
      <c r="BR296">
        <v>0</v>
      </c>
      <c r="BS296">
        <v>0</v>
      </c>
      <c r="BT296" s="17">
        <v>0</v>
      </c>
      <c r="BU296">
        <v>0</v>
      </c>
      <c r="BV296">
        <v>0</v>
      </c>
      <c r="BW296">
        <v>0</v>
      </c>
      <c r="BX296" s="17">
        <v>1</v>
      </c>
      <c r="BY296">
        <v>0</v>
      </c>
      <c r="BZ296">
        <v>0</v>
      </c>
      <c r="CA296">
        <v>0</v>
      </c>
      <c r="CB296">
        <v>0</v>
      </c>
      <c r="CC296" s="17">
        <v>0</v>
      </c>
      <c r="CD296">
        <v>1</v>
      </c>
      <c r="CE296">
        <v>0</v>
      </c>
      <c r="CF296">
        <v>0</v>
      </c>
      <c r="CG296">
        <v>0</v>
      </c>
      <c r="CH296">
        <v>0</v>
      </c>
      <c r="CI296">
        <v>0</v>
      </c>
      <c r="CJ296">
        <v>0</v>
      </c>
      <c r="CK296">
        <v>0</v>
      </c>
      <c r="CL296">
        <v>0</v>
      </c>
      <c r="CM296">
        <v>0</v>
      </c>
      <c r="CN296" s="17">
        <v>1</v>
      </c>
      <c r="CO296">
        <v>0</v>
      </c>
      <c r="CP296">
        <v>591</v>
      </c>
      <c r="CQ296">
        <v>0</v>
      </c>
      <c r="CR296">
        <v>1</v>
      </c>
      <c r="CS296">
        <v>8</v>
      </c>
      <c r="CY296" s="33" t="s">
        <v>85</v>
      </c>
    </row>
    <row r="297" spans="1:103" x14ac:dyDescent="0.25">
      <c r="A297">
        <v>296</v>
      </c>
      <c r="B297">
        <v>20</v>
      </c>
      <c r="C297" s="24" t="s">
        <v>232</v>
      </c>
      <c r="D297" s="12">
        <v>7.5</v>
      </c>
      <c r="E297" s="13">
        <v>0.03</v>
      </c>
      <c r="F297" s="7">
        <f t="shared" si="70"/>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1"/>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23227</v>
      </c>
      <c r="BL297" s="24">
        <v>44.74</v>
      </c>
      <c r="BM297">
        <v>0</v>
      </c>
      <c r="BN297">
        <v>0</v>
      </c>
      <c r="BO297">
        <v>0</v>
      </c>
      <c r="BP297">
        <v>0</v>
      </c>
      <c r="BQ297">
        <v>1</v>
      </c>
      <c r="BR297">
        <v>0</v>
      </c>
      <c r="BS297">
        <v>0</v>
      </c>
      <c r="BT297" s="17">
        <v>0</v>
      </c>
      <c r="BU297">
        <v>0</v>
      </c>
      <c r="BV297">
        <v>0</v>
      </c>
      <c r="BW297">
        <v>0</v>
      </c>
      <c r="BX297" s="17">
        <v>1</v>
      </c>
      <c r="BY297">
        <v>0</v>
      </c>
      <c r="BZ297">
        <v>0</v>
      </c>
      <c r="CA297">
        <v>0</v>
      </c>
      <c r="CB297">
        <v>0</v>
      </c>
      <c r="CC297" s="17">
        <v>0</v>
      </c>
      <c r="CD297">
        <v>1</v>
      </c>
      <c r="CE297">
        <v>0</v>
      </c>
      <c r="CF297">
        <v>0</v>
      </c>
      <c r="CG297">
        <v>0</v>
      </c>
      <c r="CH297">
        <v>0</v>
      </c>
      <c r="CI297">
        <v>0</v>
      </c>
      <c r="CJ297">
        <v>0</v>
      </c>
      <c r="CK297">
        <v>0</v>
      </c>
      <c r="CL297">
        <v>0</v>
      </c>
      <c r="CM297">
        <v>0</v>
      </c>
      <c r="CN297" s="17">
        <v>1</v>
      </c>
      <c r="CO297">
        <v>0</v>
      </c>
      <c r="CP297">
        <v>591</v>
      </c>
      <c r="CQ297">
        <v>0</v>
      </c>
      <c r="CR297">
        <v>1</v>
      </c>
      <c r="CS297">
        <v>8</v>
      </c>
      <c r="CY297" s="33" t="s">
        <v>85</v>
      </c>
    </row>
    <row r="298" spans="1:103" x14ac:dyDescent="0.25">
      <c r="A298">
        <v>297</v>
      </c>
      <c r="B298">
        <v>20</v>
      </c>
      <c r="C298" s="24" t="s">
        <v>232</v>
      </c>
      <c r="D298" s="12">
        <v>5.5</v>
      </c>
      <c r="E298" s="13">
        <v>0.2</v>
      </c>
      <c r="F298" s="7">
        <f t="shared" si="70"/>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1"/>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44.16</v>
      </c>
      <c r="BM298">
        <v>0</v>
      </c>
      <c r="BN298">
        <v>0</v>
      </c>
      <c r="BO298">
        <v>0</v>
      </c>
      <c r="BP298">
        <v>0</v>
      </c>
      <c r="BQ298">
        <v>1</v>
      </c>
      <c r="BR298">
        <v>0</v>
      </c>
      <c r="BS298">
        <v>0</v>
      </c>
      <c r="BT298" s="17">
        <v>0</v>
      </c>
      <c r="BU298">
        <v>0</v>
      </c>
      <c r="BV298">
        <v>0</v>
      </c>
      <c r="BW298">
        <v>0</v>
      </c>
      <c r="BX298" s="17">
        <v>1</v>
      </c>
      <c r="BY298">
        <v>0</v>
      </c>
      <c r="BZ298">
        <v>0</v>
      </c>
      <c r="CA298">
        <v>0</v>
      </c>
      <c r="CB298">
        <v>0</v>
      </c>
      <c r="CC298" s="17">
        <v>0</v>
      </c>
      <c r="CD298">
        <v>1</v>
      </c>
      <c r="CE298">
        <v>0</v>
      </c>
      <c r="CF298">
        <v>0</v>
      </c>
      <c r="CG298">
        <v>0</v>
      </c>
      <c r="CH298">
        <v>0</v>
      </c>
      <c r="CI298">
        <v>0</v>
      </c>
      <c r="CJ298">
        <v>0</v>
      </c>
      <c r="CK298">
        <v>0</v>
      </c>
      <c r="CL298">
        <v>0</v>
      </c>
      <c r="CM298">
        <v>0</v>
      </c>
      <c r="CN298" s="17">
        <v>1</v>
      </c>
      <c r="CO298">
        <v>0</v>
      </c>
      <c r="CP298">
        <v>591</v>
      </c>
      <c r="CQ298">
        <v>0</v>
      </c>
      <c r="CR298">
        <v>1</v>
      </c>
      <c r="CS298">
        <v>8</v>
      </c>
      <c r="CY298" s="33" t="s">
        <v>85</v>
      </c>
    </row>
    <row r="299" spans="1:103" x14ac:dyDescent="0.25">
      <c r="A299">
        <v>298</v>
      </c>
      <c r="B299">
        <v>20</v>
      </c>
      <c r="C299" s="24" t="s">
        <v>232</v>
      </c>
      <c r="D299" s="12">
        <v>6.9</v>
      </c>
      <c r="E299" s="13">
        <v>0.1</v>
      </c>
      <c r="F299" s="7">
        <f t="shared" si="70"/>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1"/>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19057</v>
      </c>
      <c r="BL299" s="24">
        <v>44.55</v>
      </c>
      <c r="BM299">
        <v>0</v>
      </c>
      <c r="BN299">
        <v>0</v>
      </c>
      <c r="BO299">
        <v>0</v>
      </c>
      <c r="BP299">
        <v>0</v>
      </c>
      <c r="BQ299">
        <v>1</v>
      </c>
      <c r="BR299">
        <v>0</v>
      </c>
      <c r="BS299">
        <v>0</v>
      </c>
      <c r="BT299" s="17">
        <v>0</v>
      </c>
      <c r="BU299">
        <v>0</v>
      </c>
      <c r="BV299">
        <v>0</v>
      </c>
      <c r="BW299">
        <v>0</v>
      </c>
      <c r="BX299" s="17">
        <v>1</v>
      </c>
      <c r="BY299">
        <v>0</v>
      </c>
      <c r="BZ299">
        <v>0</v>
      </c>
      <c r="CA299">
        <v>0</v>
      </c>
      <c r="CB299">
        <v>0</v>
      </c>
      <c r="CC299" s="17">
        <v>0</v>
      </c>
      <c r="CD299">
        <v>1</v>
      </c>
      <c r="CE299">
        <v>0</v>
      </c>
      <c r="CF299">
        <v>0</v>
      </c>
      <c r="CG299">
        <v>0</v>
      </c>
      <c r="CH299">
        <v>0</v>
      </c>
      <c r="CI299">
        <v>0</v>
      </c>
      <c r="CJ299">
        <v>0</v>
      </c>
      <c r="CK299">
        <v>0</v>
      </c>
      <c r="CL299">
        <v>0</v>
      </c>
      <c r="CM299">
        <v>0</v>
      </c>
      <c r="CN299" s="17">
        <v>1</v>
      </c>
      <c r="CO299">
        <v>0</v>
      </c>
      <c r="CP299">
        <v>591</v>
      </c>
      <c r="CQ299">
        <v>0</v>
      </c>
      <c r="CR299">
        <v>1</v>
      </c>
      <c r="CS299">
        <v>8</v>
      </c>
      <c r="CY299" s="33" t="s">
        <v>85</v>
      </c>
    </row>
    <row r="300" spans="1:103" x14ac:dyDescent="0.25">
      <c r="A300">
        <v>299</v>
      </c>
      <c r="B300">
        <v>20</v>
      </c>
      <c r="C300" s="24" t="s">
        <v>232</v>
      </c>
      <c r="D300" s="12">
        <v>7.6</v>
      </c>
      <c r="E300" s="13">
        <v>0.1</v>
      </c>
      <c r="F300" s="7">
        <f t="shared" si="70"/>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1"/>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23227</v>
      </c>
      <c r="BL300" s="24">
        <v>44.74</v>
      </c>
      <c r="BM300">
        <v>0</v>
      </c>
      <c r="BN300">
        <v>0</v>
      </c>
      <c r="BO300">
        <v>0</v>
      </c>
      <c r="BP300">
        <v>0</v>
      </c>
      <c r="BQ300">
        <v>1</v>
      </c>
      <c r="BR300">
        <v>0</v>
      </c>
      <c r="BS300">
        <v>0</v>
      </c>
      <c r="BT300" s="17">
        <v>0</v>
      </c>
      <c r="BU300">
        <v>0</v>
      </c>
      <c r="BV300">
        <v>0</v>
      </c>
      <c r="BW300">
        <v>0</v>
      </c>
      <c r="BX300" s="17">
        <v>1</v>
      </c>
      <c r="BY300">
        <v>0</v>
      </c>
      <c r="BZ300">
        <v>0</v>
      </c>
      <c r="CA300">
        <v>0</v>
      </c>
      <c r="CB300">
        <v>0</v>
      </c>
      <c r="CC300" s="17">
        <v>0</v>
      </c>
      <c r="CD300">
        <v>1</v>
      </c>
      <c r="CE300">
        <v>0</v>
      </c>
      <c r="CF300">
        <v>0</v>
      </c>
      <c r="CG300">
        <v>0</v>
      </c>
      <c r="CH300">
        <v>0</v>
      </c>
      <c r="CI300">
        <v>0</v>
      </c>
      <c r="CJ300">
        <v>0</v>
      </c>
      <c r="CK300">
        <v>0</v>
      </c>
      <c r="CL300">
        <v>0</v>
      </c>
      <c r="CM300">
        <v>0</v>
      </c>
      <c r="CN300" s="17">
        <v>1</v>
      </c>
      <c r="CO300">
        <v>0</v>
      </c>
      <c r="CP300">
        <v>591</v>
      </c>
      <c r="CQ300">
        <v>0</v>
      </c>
      <c r="CR300">
        <v>1</v>
      </c>
      <c r="CS300">
        <v>8</v>
      </c>
      <c r="CY300" s="33" t="s">
        <v>85</v>
      </c>
    </row>
    <row r="301" spans="1:103" x14ac:dyDescent="0.25">
      <c r="A301">
        <v>300</v>
      </c>
      <c r="B301">
        <v>20</v>
      </c>
      <c r="C301" s="24" t="s">
        <v>232</v>
      </c>
      <c r="D301" s="12">
        <v>7.5</v>
      </c>
      <c r="E301" s="13">
        <v>0.1</v>
      </c>
      <c r="F301" s="7">
        <f t="shared" si="70"/>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1"/>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21201</v>
      </c>
      <c r="BL301" s="24">
        <v>44.66</v>
      </c>
      <c r="BM301">
        <v>0</v>
      </c>
      <c r="BN301">
        <v>0</v>
      </c>
      <c r="BO301">
        <v>0</v>
      </c>
      <c r="BP301">
        <v>0</v>
      </c>
      <c r="BQ301">
        <v>1</v>
      </c>
      <c r="BR301">
        <v>0</v>
      </c>
      <c r="BS301">
        <v>0</v>
      </c>
      <c r="BT301" s="17">
        <v>0</v>
      </c>
      <c r="BU301">
        <v>0</v>
      </c>
      <c r="BV301">
        <v>0</v>
      </c>
      <c r="BW301">
        <v>0</v>
      </c>
      <c r="BX301" s="17">
        <v>1</v>
      </c>
      <c r="BY301">
        <v>0</v>
      </c>
      <c r="BZ301">
        <v>0</v>
      </c>
      <c r="CA301">
        <v>0</v>
      </c>
      <c r="CB301">
        <v>0</v>
      </c>
      <c r="CC301" s="17">
        <v>0</v>
      </c>
      <c r="CD301">
        <v>1</v>
      </c>
      <c r="CE301">
        <v>0</v>
      </c>
      <c r="CF301">
        <v>0</v>
      </c>
      <c r="CG301">
        <v>0</v>
      </c>
      <c r="CH301">
        <v>0</v>
      </c>
      <c r="CI301">
        <v>0</v>
      </c>
      <c r="CJ301">
        <v>0</v>
      </c>
      <c r="CK301">
        <v>0</v>
      </c>
      <c r="CL301">
        <v>0</v>
      </c>
      <c r="CM301">
        <v>0</v>
      </c>
      <c r="CN301" s="17">
        <v>1</v>
      </c>
      <c r="CO301">
        <v>0</v>
      </c>
      <c r="CP301">
        <v>591</v>
      </c>
      <c r="CQ301">
        <v>0</v>
      </c>
      <c r="CR301">
        <v>1</v>
      </c>
      <c r="CS301">
        <v>8</v>
      </c>
      <c r="CY301" s="33" t="s">
        <v>85</v>
      </c>
    </row>
    <row r="302" spans="1:103" x14ac:dyDescent="0.25">
      <c r="A302">
        <v>301</v>
      </c>
      <c r="B302">
        <v>20</v>
      </c>
      <c r="C302" s="24" t="s">
        <v>232</v>
      </c>
      <c r="D302" s="12">
        <v>10.199999999999999</v>
      </c>
      <c r="E302" s="13">
        <v>0.1</v>
      </c>
      <c r="F302" s="7">
        <f t="shared" si="70"/>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1"/>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15906</v>
      </c>
      <c r="BL302" s="24">
        <v>44.1</v>
      </c>
      <c r="BM302">
        <v>0</v>
      </c>
      <c r="BN302">
        <v>0</v>
      </c>
      <c r="BO302">
        <v>0</v>
      </c>
      <c r="BP302">
        <v>0</v>
      </c>
      <c r="BQ302">
        <v>1</v>
      </c>
      <c r="BR302">
        <v>0</v>
      </c>
      <c r="BS302">
        <v>0</v>
      </c>
      <c r="BT302" s="17">
        <v>0</v>
      </c>
      <c r="BU302">
        <v>0</v>
      </c>
      <c r="BV302">
        <v>0</v>
      </c>
      <c r="BW302">
        <v>0</v>
      </c>
      <c r="BX302" s="17">
        <v>1</v>
      </c>
      <c r="BY302">
        <v>0</v>
      </c>
      <c r="BZ302">
        <v>0</v>
      </c>
      <c r="CA302">
        <v>0</v>
      </c>
      <c r="CB302">
        <v>0</v>
      </c>
      <c r="CC302" s="17">
        <v>0</v>
      </c>
      <c r="CD302">
        <v>1</v>
      </c>
      <c r="CE302">
        <v>0</v>
      </c>
      <c r="CF302">
        <v>0</v>
      </c>
      <c r="CG302">
        <v>0</v>
      </c>
      <c r="CH302">
        <v>0</v>
      </c>
      <c r="CI302">
        <v>0</v>
      </c>
      <c r="CJ302">
        <v>0</v>
      </c>
      <c r="CK302">
        <v>0</v>
      </c>
      <c r="CL302">
        <v>0</v>
      </c>
      <c r="CM302">
        <v>0</v>
      </c>
      <c r="CN302" s="17">
        <v>1</v>
      </c>
      <c r="CO302">
        <v>0</v>
      </c>
      <c r="CP302">
        <v>591</v>
      </c>
      <c r="CQ302">
        <v>0</v>
      </c>
      <c r="CR302">
        <v>1</v>
      </c>
      <c r="CS302">
        <v>8</v>
      </c>
      <c r="CY302" s="33" t="s">
        <v>85</v>
      </c>
    </row>
    <row r="303" spans="1:103" x14ac:dyDescent="0.25">
      <c r="A303">
        <v>302</v>
      </c>
      <c r="B303">
        <v>20</v>
      </c>
      <c r="C303" s="24" t="s">
        <v>232</v>
      </c>
      <c r="D303" s="12">
        <v>7.4</v>
      </c>
      <c r="E303" s="13">
        <v>1.2</v>
      </c>
      <c r="F303" s="7">
        <f t="shared" si="70"/>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1"/>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23227</v>
      </c>
      <c r="BL303" s="24">
        <v>44.74</v>
      </c>
      <c r="BM303">
        <v>0</v>
      </c>
      <c r="BN303">
        <v>0</v>
      </c>
      <c r="BO303">
        <v>0</v>
      </c>
      <c r="BP303">
        <v>0</v>
      </c>
      <c r="BQ303">
        <v>1</v>
      </c>
      <c r="BR303">
        <v>0</v>
      </c>
      <c r="BS303">
        <v>0</v>
      </c>
      <c r="BT303" s="17">
        <v>0</v>
      </c>
      <c r="BU303">
        <v>0</v>
      </c>
      <c r="BV303">
        <v>0</v>
      </c>
      <c r="BW303">
        <v>0</v>
      </c>
      <c r="BX303" s="17">
        <v>1</v>
      </c>
      <c r="BY303">
        <v>0</v>
      </c>
      <c r="BZ303">
        <v>0</v>
      </c>
      <c r="CA303">
        <v>0</v>
      </c>
      <c r="CB303">
        <v>0</v>
      </c>
      <c r="CC303" s="17">
        <v>0</v>
      </c>
      <c r="CD303">
        <v>1</v>
      </c>
      <c r="CE303">
        <v>0</v>
      </c>
      <c r="CF303">
        <v>0</v>
      </c>
      <c r="CG303">
        <v>0</v>
      </c>
      <c r="CH303">
        <v>0</v>
      </c>
      <c r="CI303">
        <v>0</v>
      </c>
      <c r="CJ303">
        <v>0</v>
      </c>
      <c r="CK303">
        <v>0</v>
      </c>
      <c r="CL303">
        <v>0</v>
      </c>
      <c r="CM303">
        <v>0</v>
      </c>
      <c r="CN303" s="17">
        <v>1</v>
      </c>
      <c r="CO303">
        <v>0</v>
      </c>
      <c r="CP303">
        <v>591</v>
      </c>
      <c r="CQ303">
        <v>0</v>
      </c>
      <c r="CR303">
        <v>1</v>
      </c>
      <c r="CS303">
        <v>8</v>
      </c>
      <c r="CY303" s="33" t="s">
        <v>85</v>
      </c>
    </row>
    <row r="304" spans="1:103" x14ac:dyDescent="0.25">
      <c r="A304">
        <v>303</v>
      </c>
      <c r="B304">
        <v>20</v>
      </c>
      <c r="C304" s="24" t="s">
        <v>232</v>
      </c>
      <c r="D304" s="12">
        <v>7.4</v>
      </c>
      <c r="E304" s="13">
        <v>1.2</v>
      </c>
      <c r="F304" s="7">
        <f t="shared" si="70"/>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1"/>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23227</v>
      </c>
      <c r="BL304" s="24">
        <v>44.74</v>
      </c>
      <c r="BM304">
        <v>0</v>
      </c>
      <c r="BN304">
        <v>0</v>
      </c>
      <c r="BO304">
        <v>0</v>
      </c>
      <c r="BP304">
        <v>0</v>
      </c>
      <c r="BQ304">
        <v>1</v>
      </c>
      <c r="BR304">
        <v>0</v>
      </c>
      <c r="BS304">
        <v>0</v>
      </c>
      <c r="BT304" s="17">
        <v>0</v>
      </c>
      <c r="BU304">
        <v>0</v>
      </c>
      <c r="BV304">
        <v>0</v>
      </c>
      <c r="BW304">
        <v>0</v>
      </c>
      <c r="BX304" s="17">
        <v>1</v>
      </c>
      <c r="BY304">
        <v>0</v>
      </c>
      <c r="BZ304">
        <v>0</v>
      </c>
      <c r="CA304">
        <v>0</v>
      </c>
      <c r="CB304">
        <v>0</v>
      </c>
      <c r="CC304" s="17">
        <v>0</v>
      </c>
      <c r="CD304">
        <v>1</v>
      </c>
      <c r="CE304">
        <v>0</v>
      </c>
      <c r="CF304">
        <v>0</v>
      </c>
      <c r="CG304">
        <v>0</v>
      </c>
      <c r="CH304">
        <v>0</v>
      </c>
      <c r="CI304">
        <v>0</v>
      </c>
      <c r="CJ304">
        <v>0</v>
      </c>
      <c r="CK304">
        <v>0</v>
      </c>
      <c r="CL304">
        <v>0</v>
      </c>
      <c r="CM304">
        <v>0</v>
      </c>
      <c r="CN304" s="17">
        <v>1</v>
      </c>
      <c r="CO304">
        <v>0</v>
      </c>
      <c r="CP304">
        <v>591</v>
      </c>
      <c r="CQ304">
        <v>0</v>
      </c>
      <c r="CR304">
        <v>1</v>
      </c>
      <c r="CS304">
        <v>8</v>
      </c>
      <c r="CY304" s="33" t="s">
        <v>85</v>
      </c>
    </row>
    <row r="305" spans="1:103" x14ac:dyDescent="0.25">
      <c r="A305">
        <v>304</v>
      </c>
      <c r="B305">
        <v>20</v>
      </c>
      <c r="C305" s="24" t="s">
        <v>232</v>
      </c>
      <c r="D305" s="12">
        <v>7.5</v>
      </c>
      <c r="E305" s="13">
        <v>1.2</v>
      </c>
      <c r="F305" s="7">
        <f t="shared" si="70"/>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1"/>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23227</v>
      </c>
      <c r="BL305" s="24">
        <v>44.74</v>
      </c>
      <c r="BM305">
        <v>0</v>
      </c>
      <c r="BN305">
        <v>0</v>
      </c>
      <c r="BO305">
        <v>0</v>
      </c>
      <c r="BP305">
        <v>0</v>
      </c>
      <c r="BQ305">
        <v>1</v>
      </c>
      <c r="BR305">
        <v>0</v>
      </c>
      <c r="BS305">
        <v>0</v>
      </c>
      <c r="BT305" s="17">
        <v>0</v>
      </c>
      <c r="BU305">
        <v>0</v>
      </c>
      <c r="BV305">
        <v>0</v>
      </c>
      <c r="BW305">
        <v>0</v>
      </c>
      <c r="BX305" s="17">
        <v>1</v>
      </c>
      <c r="BY305">
        <v>0</v>
      </c>
      <c r="BZ305">
        <v>0</v>
      </c>
      <c r="CA305">
        <v>0</v>
      </c>
      <c r="CB305">
        <v>0</v>
      </c>
      <c r="CC305" s="17">
        <v>0</v>
      </c>
      <c r="CD305">
        <v>1</v>
      </c>
      <c r="CE305">
        <v>0</v>
      </c>
      <c r="CF305">
        <v>0</v>
      </c>
      <c r="CG305">
        <v>0</v>
      </c>
      <c r="CH305">
        <v>0</v>
      </c>
      <c r="CI305">
        <v>0</v>
      </c>
      <c r="CJ305">
        <v>0</v>
      </c>
      <c r="CK305">
        <v>0</v>
      </c>
      <c r="CL305">
        <v>0</v>
      </c>
      <c r="CM305">
        <v>0</v>
      </c>
      <c r="CN305" s="17">
        <v>1</v>
      </c>
      <c r="CO305">
        <v>0</v>
      </c>
      <c r="CP305">
        <v>591</v>
      </c>
      <c r="CQ305">
        <v>0</v>
      </c>
      <c r="CR305">
        <v>1</v>
      </c>
      <c r="CS305">
        <v>8</v>
      </c>
      <c r="CY305" s="33" t="s">
        <v>85</v>
      </c>
    </row>
    <row r="306" spans="1:103" x14ac:dyDescent="0.25">
      <c r="A306">
        <v>305</v>
      </c>
      <c r="B306">
        <v>20</v>
      </c>
      <c r="C306" s="24" t="s">
        <v>232</v>
      </c>
      <c r="D306" s="12">
        <v>6</v>
      </c>
      <c r="E306" s="13">
        <v>1.3</v>
      </c>
      <c r="F306" s="7">
        <f t="shared" si="70"/>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1"/>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23227</v>
      </c>
      <c r="BL306" s="24">
        <v>44.74</v>
      </c>
      <c r="BM306">
        <v>0</v>
      </c>
      <c r="BN306">
        <v>0</v>
      </c>
      <c r="BO306">
        <v>0</v>
      </c>
      <c r="BP306">
        <v>0</v>
      </c>
      <c r="BQ306">
        <v>1</v>
      </c>
      <c r="BR306">
        <v>0</v>
      </c>
      <c r="BS306">
        <v>0</v>
      </c>
      <c r="BT306" s="17">
        <v>0</v>
      </c>
      <c r="BU306">
        <v>0</v>
      </c>
      <c r="BV306">
        <v>0</v>
      </c>
      <c r="BW306">
        <v>0</v>
      </c>
      <c r="BX306" s="17">
        <v>1</v>
      </c>
      <c r="BY306">
        <v>0</v>
      </c>
      <c r="BZ306">
        <v>0</v>
      </c>
      <c r="CA306">
        <v>0</v>
      </c>
      <c r="CB306">
        <v>0</v>
      </c>
      <c r="CC306" s="17">
        <v>0</v>
      </c>
      <c r="CD306">
        <v>1</v>
      </c>
      <c r="CE306">
        <v>0</v>
      </c>
      <c r="CF306">
        <v>0</v>
      </c>
      <c r="CG306">
        <v>0</v>
      </c>
      <c r="CH306">
        <v>0</v>
      </c>
      <c r="CI306">
        <v>0</v>
      </c>
      <c r="CJ306">
        <v>0</v>
      </c>
      <c r="CK306">
        <v>0</v>
      </c>
      <c r="CL306">
        <v>0</v>
      </c>
      <c r="CM306">
        <v>0</v>
      </c>
      <c r="CN306" s="17">
        <v>1</v>
      </c>
      <c r="CO306">
        <v>0</v>
      </c>
      <c r="CP306">
        <v>591</v>
      </c>
      <c r="CQ306">
        <v>0</v>
      </c>
      <c r="CR306">
        <v>1</v>
      </c>
      <c r="CS306">
        <v>8</v>
      </c>
      <c r="CY306" s="33" t="s">
        <v>85</v>
      </c>
    </row>
    <row r="307" spans="1:103" x14ac:dyDescent="0.25">
      <c r="A307">
        <v>306</v>
      </c>
      <c r="B307">
        <v>20</v>
      </c>
      <c r="C307" s="24" t="s">
        <v>232</v>
      </c>
      <c r="D307" s="12">
        <v>7.3</v>
      </c>
      <c r="E307" s="13">
        <v>0.03</v>
      </c>
      <c r="F307" s="7">
        <f t="shared" si="70"/>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1"/>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23227</v>
      </c>
      <c r="BL307" s="24">
        <v>44.74</v>
      </c>
      <c r="BM307">
        <v>0</v>
      </c>
      <c r="BN307">
        <v>0</v>
      </c>
      <c r="BO307">
        <v>0</v>
      </c>
      <c r="BP307">
        <v>0</v>
      </c>
      <c r="BQ307">
        <v>1</v>
      </c>
      <c r="BR307">
        <v>0</v>
      </c>
      <c r="BS307">
        <v>0</v>
      </c>
      <c r="BT307" s="17">
        <v>0</v>
      </c>
      <c r="BU307">
        <v>0</v>
      </c>
      <c r="BV307">
        <v>0</v>
      </c>
      <c r="BW307">
        <v>0</v>
      </c>
      <c r="BX307" s="17">
        <v>1</v>
      </c>
      <c r="BY307">
        <v>0</v>
      </c>
      <c r="BZ307">
        <v>0</v>
      </c>
      <c r="CA307">
        <v>0</v>
      </c>
      <c r="CB307">
        <v>0</v>
      </c>
      <c r="CC307" s="17">
        <v>0</v>
      </c>
      <c r="CD307">
        <v>1</v>
      </c>
      <c r="CE307">
        <v>0</v>
      </c>
      <c r="CF307">
        <v>0</v>
      </c>
      <c r="CG307">
        <v>0</v>
      </c>
      <c r="CH307">
        <v>0</v>
      </c>
      <c r="CI307">
        <v>0</v>
      </c>
      <c r="CJ307">
        <v>0</v>
      </c>
      <c r="CK307">
        <v>0</v>
      </c>
      <c r="CL307">
        <v>0</v>
      </c>
      <c r="CM307">
        <v>0</v>
      </c>
      <c r="CN307" s="17">
        <v>1</v>
      </c>
      <c r="CO307">
        <v>0</v>
      </c>
      <c r="CP307">
        <v>591</v>
      </c>
      <c r="CQ307">
        <v>0</v>
      </c>
      <c r="CR307">
        <v>1</v>
      </c>
      <c r="CS307">
        <v>8</v>
      </c>
      <c r="CY307" s="33" t="s">
        <v>85</v>
      </c>
    </row>
    <row r="308" spans="1:103" x14ac:dyDescent="0.25">
      <c r="A308">
        <v>307</v>
      </c>
      <c r="B308">
        <v>20</v>
      </c>
      <c r="C308" s="24" t="s">
        <v>232</v>
      </c>
      <c r="D308" s="12">
        <v>7.3</v>
      </c>
      <c r="E308" s="13">
        <v>0.03</v>
      </c>
      <c r="F308" s="7">
        <f t="shared" si="70"/>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1"/>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23227</v>
      </c>
      <c r="BL308" s="24">
        <v>44.74</v>
      </c>
      <c r="BM308">
        <v>0</v>
      </c>
      <c r="BN308">
        <v>0</v>
      </c>
      <c r="BO308">
        <v>0</v>
      </c>
      <c r="BP308">
        <v>0</v>
      </c>
      <c r="BQ308">
        <v>1</v>
      </c>
      <c r="BR308">
        <v>0</v>
      </c>
      <c r="BS308">
        <v>0</v>
      </c>
      <c r="BT308" s="17">
        <v>0</v>
      </c>
      <c r="BU308">
        <v>0</v>
      </c>
      <c r="BV308">
        <v>0</v>
      </c>
      <c r="BW308">
        <v>0</v>
      </c>
      <c r="BX308" s="17">
        <v>1</v>
      </c>
      <c r="BY308">
        <v>0</v>
      </c>
      <c r="BZ308">
        <v>0</v>
      </c>
      <c r="CA308">
        <v>0</v>
      </c>
      <c r="CB308">
        <v>0</v>
      </c>
      <c r="CC308" s="17">
        <v>0</v>
      </c>
      <c r="CD308">
        <v>1</v>
      </c>
      <c r="CE308">
        <v>0</v>
      </c>
      <c r="CF308">
        <v>0</v>
      </c>
      <c r="CG308">
        <v>0</v>
      </c>
      <c r="CH308">
        <v>0</v>
      </c>
      <c r="CI308">
        <v>0</v>
      </c>
      <c r="CJ308">
        <v>0</v>
      </c>
      <c r="CK308">
        <v>0</v>
      </c>
      <c r="CL308">
        <v>0</v>
      </c>
      <c r="CM308">
        <v>0</v>
      </c>
      <c r="CN308" s="17">
        <v>1</v>
      </c>
      <c r="CO308">
        <v>0</v>
      </c>
      <c r="CP308">
        <v>591</v>
      </c>
      <c r="CQ308">
        <v>0</v>
      </c>
      <c r="CR308">
        <v>1</v>
      </c>
      <c r="CS308">
        <v>8</v>
      </c>
      <c r="CY308" s="33" t="s">
        <v>85</v>
      </c>
    </row>
    <row r="309" spans="1:103" x14ac:dyDescent="0.25">
      <c r="A309">
        <v>308</v>
      </c>
      <c r="B309">
        <v>20</v>
      </c>
      <c r="C309" s="24" t="s">
        <v>232</v>
      </c>
      <c r="D309" s="12">
        <v>7.3</v>
      </c>
      <c r="E309" s="13">
        <v>0.03</v>
      </c>
      <c r="F309" s="7">
        <f t="shared" si="70"/>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1"/>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23227</v>
      </c>
      <c r="BL309" s="24">
        <v>44.74</v>
      </c>
      <c r="BM309">
        <v>0</v>
      </c>
      <c r="BN309">
        <v>0</v>
      </c>
      <c r="BO309">
        <v>0</v>
      </c>
      <c r="BP309">
        <v>0</v>
      </c>
      <c r="BQ309">
        <v>1</v>
      </c>
      <c r="BR309">
        <v>0</v>
      </c>
      <c r="BS309">
        <v>0</v>
      </c>
      <c r="BT309" s="17">
        <v>0</v>
      </c>
      <c r="BU309">
        <v>0</v>
      </c>
      <c r="BV309">
        <v>0</v>
      </c>
      <c r="BW309">
        <v>0</v>
      </c>
      <c r="BX309" s="17">
        <v>1</v>
      </c>
      <c r="BY309">
        <v>0</v>
      </c>
      <c r="BZ309">
        <v>0</v>
      </c>
      <c r="CA309">
        <v>0</v>
      </c>
      <c r="CB309">
        <v>0</v>
      </c>
      <c r="CC309" s="17">
        <v>0</v>
      </c>
      <c r="CD309">
        <v>1</v>
      </c>
      <c r="CE309">
        <v>0</v>
      </c>
      <c r="CF309">
        <v>0</v>
      </c>
      <c r="CG309">
        <v>0</v>
      </c>
      <c r="CH309">
        <v>0</v>
      </c>
      <c r="CI309">
        <v>0</v>
      </c>
      <c r="CJ309">
        <v>0</v>
      </c>
      <c r="CK309">
        <v>0</v>
      </c>
      <c r="CL309">
        <v>0</v>
      </c>
      <c r="CM309">
        <v>0</v>
      </c>
      <c r="CN309" s="17">
        <v>1</v>
      </c>
      <c r="CO309">
        <v>0</v>
      </c>
      <c r="CP309">
        <v>591</v>
      </c>
      <c r="CQ309">
        <v>0</v>
      </c>
      <c r="CR309">
        <v>1</v>
      </c>
      <c r="CS309">
        <v>8</v>
      </c>
      <c r="CY309" s="33" t="s">
        <v>85</v>
      </c>
    </row>
    <row r="310" spans="1:103" s="50" customFormat="1" x14ac:dyDescent="0.25">
      <c r="A310" s="50">
        <v>309</v>
      </c>
      <c r="B310" s="50">
        <v>20</v>
      </c>
      <c r="C310" s="51" t="s">
        <v>232</v>
      </c>
      <c r="D310" s="52">
        <v>7.3</v>
      </c>
      <c r="E310" s="53">
        <v>0.03</v>
      </c>
      <c r="F310" s="54">
        <f t="shared" si="70"/>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1"/>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23227</v>
      </c>
      <c r="BL310" s="51">
        <v>44.74</v>
      </c>
      <c r="BM310" s="50">
        <v>0</v>
      </c>
      <c r="BN310" s="50">
        <v>0</v>
      </c>
      <c r="BO310" s="50">
        <v>0</v>
      </c>
      <c r="BP310" s="50">
        <v>0</v>
      </c>
      <c r="BQ310" s="50">
        <v>1</v>
      </c>
      <c r="BR310" s="50">
        <v>0</v>
      </c>
      <c r="BS310" s="50">
        <v>0</v>
      </c>
      <c r="BT310" s="64">
        <v>0</v>
      </c>
      <c r="BU310" s="50">
        <v>0</v>
      </c>
      <c r="BV310" s="50">
        <v>0</v>
      </c>
      <c r="BW310" s="50">
        <v>0</v>
      </c>
      <c r="BX310" s="64">
        <v>1</v>
      </c>
      <c r="BY310" s="50">
        <v>0</v>
      </c>
      <c r="BZ310" s="50">
        <v>0</v>
      </c>
      <c r="CA310" s="50">
        <v>0</v>
      </c>
      <c r="CB310" s="50">
        <v>0</v>
      </c>
      <c r="CC310" s="64">
        <v>0</v>
      </c>
      <c r="CD310" s="50">
        <v>1</v>
      </c>
      <c r="CE310" s="50">
        <v>0</v>
      </c>
      <c r="CF310" s="50">
        <v>0</v>
      </c>
      <c r="CG310" s="50">
        <v>0</v>
      </c>
      <c r="CH310" s="50">
        <v>0</v>
      </c>
      <c r="CI310" s="50">
        <v>0</v>
      </c>
      <c r="CJ310" s="50">
        <v>0</v>
      </c>
      <c r="CK310" s="50">
        <v>0</v>
      </c>
      <c r="CL310" s="50">
        <v>0</v>
      </c>
      <c r="CM310" s="50">
        <v>0</v>
      </c>
      <c r="CN310" s="64">
        <v>1</v>
      </c>
      <c r="CO310">
        <v>0</v>
      </c>
      <c r="CP310">
        <v>591</v>
      </c>
      <c r="CQ310">
        <v>0</v>
      </c>
      <c r="CR310">
        <v>1</v>
      </c>
      <c r="CS310">
        <v>8</v>
      </c>
      <c r="CT310" s="66"/>
      <c r="CY310" s="33" t="s">
        <v>85</v>
      </c>
    </row>
    <row r="311" spans="1:103" x14ac:dyDescent="0.25">
      <c r="A311">
        <v>310</v>
      </c>
      <c r="B311">
        <v>21</v>
      </c>
      <c r="C311" s="24" t="s">
        <v>234</v>
      </c>
      <c r="D311" s="12">
        <v>5</v>
      </c>
      <c r="E311" s="13">
        <v>0.1</v>
      </c>
      <c r="F311" s="7">
        <f t="shared" si="70"/>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1"/>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2">1-AR311</f>
        <v>0.505</v>
      </c>
      <c r="AR311" s="39">
        <v>0.495</v>
      </c>
      <c r="AS311">
        <v>1</v>
      </c>
      <c r="AT311" s="39">
        <v>0</v>
      </c>
      <c r="AU311">
        <v>0</v>
      </c>
      <c r="AV311" s="17">
        <v>1</v>
      </c>
      <c r="AW311">
        <f t="shared" ref="AW311:AW322" si="73">1-AX311</f>
        <v>0.375</v>
      </c>
      <c r="AX311" s="17">
        <v>0.625</v>
      </c>
      <c r="AY311" s="17" t="s">
        <v>28</v>
      </c>
      <c r="AZ311">
        <v>0</v>
      </c>
      <c r="BA311">
        <v>1</v>
      </c>
      <c r="BB311">
        <v>0</v>
      </c>
      <c r="BC311">
        <v>0</v>
      </c>
      <c r="BD311">
        <v>0</v>
      </c>
      <c r="BE311">
        <v>0</v>
      </c>
      <c r="BF311" s="17">
        <v>0</v>
      </c>
      <c r="BG311">
        <v>0</v>
      </c>
      <c r="BH311">
        <v>1</v>
      </c>
      <c r="BI311" s="17">
        <v>0</v>
      </c>
      <c r="BJ311">
        <v>2870</v>
      </c>
      <c r="BK311">
        <v>291</v>
      </c>
      <c r="BL311" s="24">
        <v>44.594000000000001</v>
      </c>
      <c r="BM311">
        <v>1</v>
      </c>
      <c r="BN311">
        <v>0</v>
      </c>
      <c r="BO311">
        <v>0</v>
      </c>
      <c r="BP311">
        <v>0</v>
      </c>
      <c r="BQ311">
        <v>0</v>
      </c>
      <c r="BR311">
        <v>0</v>
      </c>
      <c r="BS311">
        <v>0</v>
      </c>
      <c r="BT311" s="17">
        <v>0</v>
      </c>
      <c r="BU311">
        <v>0</v>
      </c>
      <c r="BV311">
        <v>0</v>
      </c>
      <c r="BW311">
        <v>1</v>
      </c>
      <c r="BX311" s="17">
        <v>0</v>
      </c>
      <c r="BY311">
        <v>0</v>
      </c>
      <c r="BZ311">
        <v>0</v>
      </c>
      <c r="CA311">
        <v>0</v>
      </c>
      <c r="CB311">
        <v>0</v>
      </c>
      <c r="CC311" s="17">
        <v>0</v>
      </c>
      <c r="CD311">
        <v>1</v>
      </c>
      <c r="CE311">
        <v>1</v>
      </c>
      <c r="CF311">
        <v>0</v>
      </c>
      <c r="CG311">
        <v>0</v>
      </c>
      <c r="CH311">
        <v>0</v>
      </c>
      <c r="CI311">
        <v>0</v>
      </c>
      <c r="CJ311">
        <v>1</v>
      </c>
      <c r="CK311">
        <v>0</v>
      </c>
      <c r="CL311">
        <v>0</v>
      </c>
      <c r="CM311">
        <v>1</v>
      </c>
      <c r="CN311" s="17">
        <v>1</v>
      </c>
      <c r="CO311">
        <v>1.2999999999999999E-2</v>
      </c>
      <c r="CP311">
        <v>3</v>
      </c>
      <c r="CQ311">
        <v>1</v>
      </c>
      <c r="CR311">
        <v>0</v>
      </c>
      <c r="CS311">
        <v>29</v>
      </c>
      <c r="CY311" s="33" t="s">
        <v>85</v>
      </c>
    </row>
    <row r="312" spans="1:103" x14ac:dyDescent="0.25">
      <c r="A312">
        <v>311</v>
      </c>
      <c r="B312">
        <v>21</v>
      </c>
      <c r="C312" s="24" t="s">
        <v>234</v>
      </c>
      <c r="D312" s="12">
        <v>7.1</v>
      </c>
      <c r="E312" s="13">
        <v>0.1</v>
      </c>
      <c r="F312" s="7">
        <f t="shared" si="70"/>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1"/>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2"/>
        <v>0.52</v>
      </c>
      <c r="AR312" s="39">
        <v>0.48</v>
      </c>
      <c r="AS312">
        <v>1</v>
      </c>
      <c r="AT312" s="39">
        <v>0</v>
      </c>
      <c r="AU312">
        <v>0</v>
      </c>
      <c r="AV312" s="17">
        <v>1</v>
      </c>
      <c r="AW312">
        <f t="shared" si="73"/>
        <v>0.378</v>
      </c>
      <c r="AX312" s="17">
        <v>0.622</v>
      </c>
      <c r="AY312" s="17" t="s">
        <v>28</v>
      </c>
      <c r="AZ312">
        <v>0</v>
      </c>
      <c r="BA312">
        <v>1</v>
      </c>
      <c r="BB312">
        <v>0</v>
      </c>
      <c r="BC312">
        <v>0</v>
      </c>
      <c r="BD312">
        <v>0</v>
      </c>
      <c r="BE312">
        <v>0</v>
      </c>
      <c r="BF312" s="17">
        <v>0</v>
      </c>
      <c r="BG312">
        <v>0</v>
      </c>
      <c r="BH312">
        <v>1</v>
      </c>
      <c r="BI312" s="17">
        <v>0</v>
      </c>
      <c r="BJ312">
        <v>2870</v>
      </c>
      <c r="BK312">
        <v>291</v>
      </c>
      <c r="BL312" s="24">
        <v>41.518000000000001</v>
      </c>
      <c r="BM312">
        <v>1</v>
      </c>
      <c r="BN312">
        <v>0</v>
      </c>
      <c r="BO312">
        <v>0</v>
      </c>
      <c r="BP312">
        <v>0</v>
      </c>
      <c r="BQ312">
        <v>0</v>
      </c>
      <c r="BR312">
        <v>0</v>
      </c>
      <c r="BS312">
        <v>0</v>
      </c>
      <c r="BT312" s="17">
        <v>0</v>
      </c>
      <c r="BU312">
        <v>0</v>
      </c>
      <c r="BV312">
        <v>0</v>
      </c>
      <c r="BW312">
        <v>1</v>
      </c>
      <c r="BX312" s="17">
        <v>0</v>
      </c>
      <c r="BY312">
        <v>0</v>
      </c>
      <c r="BZ312">
        <v>0</v>
      </c>
      <c r="CA312">
        <v>0</v>
      </c>
      <c r="CB312">
        <v>0</v>
      </c>
      <c r="CC312" s="17">
        <v>0</v>
      </c>
      <c r="CD312">
        <v>1</v>
      </c>
      <c r="CE312">
        <v>1</v>
      </c>
      <c r="CF312">
        <v>0</v>
      </c>
      <c r="CG312">
        <v>0</v>
      </c>
      <c r="CH312">
        <v>0</v>
      </c>
      <c r="CI312">
        <v>0</v>
      </c>
      <c r="CJ312">
        <v>1</v>
      </c>
      <c r="CK312">
        <v>0</v>
      </c>
      <c r="CL312">
        <v>0</v>
      </c>
      <c r="CM312">
        <v>1</v>
      </c>
      <c r="CN312" s="17">
        <v>1</v>
      </c>
      <c r="CO312">
        <v>1.2999999999999999E-2</v>
      </c>
      <c r="CP312">
        <v>3</v>
      </c>
      <c r="CQ312">
        <v>1</v>
      </c>
      <c r="CR312">
        <v>0</v>
      </c>
      <c r="CS312">
        <v>29</v>
      </c>
      <c r="CY312" s="33" t="s">
        <v>85</v>
      </c>
    </row>
    <row r="313" spans="1:103" x14ac:dyDescent="0.25">
      <c r="A313">
        <v>312</v>
      </c>
      <c r="B313">
        <v>21</v>
      </c>
      <c r="C313" s="24" t="s">
        <v>234</v>
      </c>
      <c r="D313" s="12">
        <v>4.9000000000000004</v>
      </c>
      <c r="E313" s="13">
        <v>0.1</v>
      </c>
      <c r="F313" s="7">
        <f t="shared" si="70"/>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1"/>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2"/>
        <v>0.57200000000000006</v>
      </c>
      <c r="AR313" s="39">
        <v>0.42799999999999999</v>
      </c>
      <c r="AS313">
        <v>1</v>
      </c>
      <c r="AT313" s="39">
        <v>0</v>
      </c>
      <c r="AU313">
        <v>0</v>
      </c>
      <c r="AV313" s="17">
        <v>1</v>
      </c>
      <c r="AW313">
        <f t="shared" si="73"/>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44.774000000000001</v>
      </c>
      <c r="BM313">
        <v>1</v>
      </c>
      <c r="BN313">
        <v>0</v>
      </c>
      <c r="BO313">
        <v>0</v>
      </c>
      <c r="BP313">
        <v>0</v>
      </c>
      <c r="BQ313">
        <v>0</v>
      </c>
      <c r="BR313">
        <v>0</v>
      </c>
      <c r="BS313">
        <v>0</v>
      </c>
      <c r="BT313" s="17">
        <v>0</v>
      </c>
      <c r="BU313">
        <v>0</v>
      </c>
      <c r="BV313">
        <v>0</v>
      </c>
      <c r="BW313">
        <v>1</v>
      </c>
      <c r="BX313" s="17">
        <v>0</v>
      </c>
      <c r="BY313">
        <v>0</v>
      </c>
      <c r="BZ313">
        <v>0</v>
      </c>
      <c r="CA313">
        <v>0</v>
      </c>
      <c r="CB313">
        <v>0</v>
      </c>
      <c r="CC313" s="17">
        <v>0</v>
      </c>
      <c r="CD313">
        <v>1</v>
      </c>
      <c r="CE313">
        <v>1</v>
      </c>
      <c r="CF313">
        <v>0</v>
      </c>
      <c r="CG313">
        <v>0</v>
      </c>
      <c r="CH313">
        <v>0</v>
      </c>
      <c r="CI313">
        <v>0</v>
      </c>
      <c r="CJ313">
        <v>1</v>
      </c>
      <c r="CK313">
        <v>0</v>
      </c>
      <c r="CL313">
        <v>0</v>
      </c>
      <c r="CM313">
        <v>1</v>
      </c>
      <c r="CN313" s="17">
        <v>1</v>
      </c>
      <c r="CO313">
        <v>1.2999999999999999E-2</v>
      </c>
      <c r="CP313">
        <v>3</v>
      </c>
      <c r="CQ313">
        <v>1</v>
      </c>
      <c r="CR313">
        <v>0</v>
      </c>
      <c r="CS313">
        <v>29</v>
      </c>
      <c r="CY313" s="33" t="s">
        <v>85</v>
      </c>
    </row>
    <row r="314" spans="1:103" x14ac:dyDescent="0.25">
      <c r="A314">
        <v>313</v>
      </c>
      <c r="B314">
        <v>21</v>
      </c>
      <c r="C314" s="24" t="s">
        <v>234</v>
      </c>
      <c r="D314" s="12">
        <v>3.5</v>
      </c>
      <c r="E314" s="13">
        <v>0.2</v>
      </c>
      <c r="F314" s="7">
        <f t="shared" si="70"/>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1"/>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2"/>
        <v>0.43300000000000005</v>
      </c>
      <c r="AR314" s="39">
        <v>0.56699999999999995</v>
      </c>
      <c r="AS314">
        <v>1</v>
      </c>
      <c r="AT314" s="39">
        <v>0</v>
      </c>
      <c r="AU314">
        <v>0</v>
      </c>
      <c r="AV314" s="17">
        <v>1</v>
      </c>
      <c r="AW314">
        <f t="shared" si="73"/>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46.518999999999998</v>
      </c>
      <c r="BM314">
        <v>1</v>
      </c>
      <c r="BN314">
        <v>0</v>
      </c>
      <c r="BO314">
        <v>0</v>
      </c>
      <c r="BP314">
        <v>0</v>
      </c>
      <c r="BQ314">
        <v>0</v>
      </c>
      <c r="BR314">
        <v>0</v>
      </c>
      <c r="BS314">
        <v>0</v>
      </c>
      <c r="BT314" s="17">
        <v>0</v>
      </c>
      <c r="BU314">
        <v>0</v>
      </c>
      <c r="BV314">
        <v>0</v>
      </c>
      <c r="BW314">
        <v>1</v>
      </c>
      <c r="BX314" s="17">
        <v>0</v>
      </c>
      <c r="BY314">
        <v>0</v>
      </c>
      <c r="BZ314">
        <v>0</v>
      </c>
      <c r="CA314">
        <v>0</v>
      </c>
      <c r="CB314">
        <v>0</v>
      </c>
      <c r="CC314" s="17">
        <v>0</v>
      </c>
      <c r="CD314">
        <v>1</v>
      </c>
      <c r="CE314">
        <v>1</v>
      </c>
      <c r="CF314">
        <v>0</v>
      </c>
      <c r="CG314">
        <v>0</v>
      </c>
      <c r="CH314">
        <v>0</v>
      </c>
      <c r="CI314">
        <v>0</v>
      </c>
      <c r="CJ314">
        <v>1</v>
      </c>
      <c r="CK314">
        <v>0</v>
      </c>
      <c r="CL314">
        <v>0</v>
      </c>
      <c r="CM314">
        <v>1</v>
      </c>
      <c r="CN314" s="17">
        <v>1</v>
      </c>
      <c r="CO314">
        <v>1.2999999999999999E-2</v>
      </c>
      <c r="CP314">
        <v>3</v>
      </c>
      <c r="CQ314">
        <v>1</v>
      </c>
      <c r="CR314">
        <v>0</v>
      </c>
      <c r="CS314">
        <v>29</v>
      </c>
      <c r="CY314" s="33" t="s">
        <v>85</v>
      </c>
    </row>
    <row r="315" spans="1:103" x14ac:dyDescent="0.25">
      <c r="A315">
        <v>314</v>
      </c>
      <c r="B315">
        <v>21</v>
      </c>
      <c r="C315" s="24" t="s">
        <v>234</v>
      </c>
      <c r="D315" s="12">
        <v>13.6</v>
      </c>
      <c r="E315" s="13">
        <v>1.5</v>
      </c>
      <c r="F315" s="7">
        <f t="shared" si="70"/>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1"/>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2"/>
        <v>0.505</v>
      </c>
      <c r="AR315" s="39">
        <v>0.495</v>
      </c>
      <c r="AS315">
        <v>1</v>
      </c>
      <c r="AT315" s="39">
        <v>0</v>
      </c>
      <c r="AU315">
        <v>0</v>
      </c>
      <c r="AV315" s="17">
        <v>1</v>
      </c>
      <c r="AW315">
        <f t="shared" si="73"/>
        <v>0.375</v>
      </c>
      <c r="AX315" s="17">
        <v>0.625</v>
      </c>
      <c r="AY315" s="17" t="s">
        <v>28</v>
      </c>
      <c r="AZ315">
        <v>0</v>
      </c>
      <c r="BA315">
        <v>1</v>
      </c>
      <c r="BB315">
        <v>0</v>
      </c>
      <c r="BC315">
        <v>0</v>
      </c>
      <c r="BD315">
        <v>0</v>
      </c>
      <c r="BE315">
        <v>0</v>
      </c>
      <c r="BF315" s="17">
        <v>0</v>
      </c>
      <c r="BG315">
        <v>0</v>
      </c>
      <c r="BH315">
        <v>1</v>
      </c>
      <c r="BI315" s="17">
        <v>0</v>
      </c>
      <c r="BJ315">
        <v>2870</v>
      </c>
      <c r="BK315">
        <v>291</v>
      </c>
      <c r="BL315" s="24">
        <v>44.594000000000001</v>
      </c>
      <c r="BM315">
        <v>0</v>
      </c>
      <c r="BN315">
        <v>0</v>
      </c>
      <c r="BO315">
        <v>0</v>
      </c>
      <c r="BP315">
        <v>0</v>
      </c>
      <c r="BQ315">
        <v>0</v>
      </c>
      <c r="BR315">
        <v>0</v>
      </c>
      <c r="BS315">
        <v>0</v>
      </c>
      <c r="BT315" s="17">
        <v>1</v>
      </c>
      <c r="BU315">
        <v>0</v>
      </c>
      <c r="BV315">
        <v>1</v>
      </c>
      <c r="BW315">
        <v>0</v>
      </c>
      <c r="BX315" s="17">
        <v>0</v>
      </c>
      <c r="BY315">
        <v>0</v>
      </c>
      <c r="BZ315">
        <v>1</v>
      </c>
      <c r="CA315">
        <v>0</v>
      </c>
      <c r="CB315">
        <v>0</v>
      </c>
      <c r="CC315" s="17">
        <v>0</v>
      </c>
      <c r="CD315">
        <v>1</v>
      </c>
      <c r="CE315">
        <v>1</v>
      </c>
      <c r="CF315">
        <v>0</v>
      </c>
      <c r="CG315">
        <v>0</v>
      </c>
      <c r="CH315">
        <v>0</v>
      </c>
      <c r="CI315">
        <v>0</v>
      </c>
      <c r="CJ315">
        <v>1</v>
      </c>
      <c r="CK315">
        <v>0</v>
      </c>
      <c r="CL315">
        <v>0</v>
      </c>
      <c r="CM315">
        <v>1</v>
      </c>
      <c r="CN315" s="17">
        <v>1</v>
      </c>
      <c r="CO315">
        <v>1.2999999999999999E-2</v>
      </c>
      <c r="CP315">
        <v>3</v>
      </c>
      <c r="CQ315">
        <v>1</v>
      </c>
      <c r="CR315">
        <v>0</v>
      </c>
      <c r="CS315">
        <v>29</v>
      </c>
      <c r="CY315" s="33" t="s">
        <v>85</v>
      </c>
    </row>
    <row r="316" spans="1:103" x14ac:dyDescent="0.25">
      <c r="A316">
        <v>315</v>
      </c>
      <c r="B316">
        <v>21</v>
      </c>
      <c r="C316" s="24" t="s">
        <v>234</v>
      </c>
      <c r="D316" s="12">
        <v>14.6</v>
      </c>
      <c r="E316" s="13">
        <v>1.5</v>
      </c>
      <c r="F316" s="7">
        <f t="shared" si="70"/>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1"/>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2"/>
        <v>0.52</v>
      </c>
      <c r="AR316" s="39">
        <v>0.48</v>
      </c>
      <c r="AS316">
        <v>1</v>
      </c>
      <c r="AT316" s="39">
        <v>0</v>
      </c>
      <c r="AU316">
        <v>0</v>
      </c>
      <c r="AV316" s="17">
        <v>1</v>
      </c>
      <c r="AW316">
        <f t="shared" si="73"/>
        <v>0.378</v>
      </c>
      <c r="AX316" s="17">
        <v>0.622</v>
      </c>
      <c r="AY316" s="17" t="s">
        <v>28</v>
      </c>
      <c r="AZ316">
        <v>0</v>
      </c>
      <c r="BA316">
        <v>1</v>
      </c>
      <c r="BB316">
        <v>0</v>
      </c>
      <c r="BC316">
        <v>0</v>
      </c>
      <c r="BD316">
        <v>0</v>
      </c>
      <c r="BE316">
        <v>0</v>
      </c>
      <c r="BF316" s="17">
        <v>0</v>
      </c>
      <c r="BG316">
        <v>0</v>
      </c>
      <c r="BH316">
        <v>1</v>
      </c>
      <c r="BI316" s="17">
        <v>0</v>
      </c>
      <c r="BJ316">
        <v>2870</v>
      </c>
      <c r="BK316">
        <v>291</v>
      </c>
      <c r="BL316" s="24">
        <v>41.518000000000001</v>
      </c>
      <c r="BM316">
        <v>0</v>
      </c>
      <c r="BN316">
        <v>0</v>
      </c>
      <c r="BO316">
        <v>0</v>
      </c>
      <c r="BP316">
        <v>0</v>
      </c>
      <c r="BQ316">
        <v>0</v>
      </c>
      <c r="BR316">
        <v>0</v>
      </c>
      <c r="BS316">
        <v>0</v>
      </c>
      <c r="BT316" s="17">
        <v>1</v>
      </c>
      <c r="BU316">
        <v>0</v>
      </c>
      <c r="BV316">
        <v>1</v>
      </c>
      <c r="BW316">
        <v>0</v>
      </c>
      <c r="BX316" s="17">
        <v>0</v>
      </c>
      <c r="BY316">
        <v>0</v>
      </c>
      <c r="BZ316">
        <v>1</v>
      </c>
      <c r="CA316">
        <v>0</v>
      </c>
      <c r="CB316">
        <v>0</v>
      </c>
      <c r="CC316" s="17">
        <v>0</v>
      </c>
      <c r="CD316">
        <v>1</v>
      </c>
      <c r="CE316">
        <v>1</v>
      </c>
      <c r="CF316">
        <v>0</v>
      </c>
      <c r="CG316">
        <v>0</v>
      </c>
      <c r="CH316">
        <v>0</v>
      </c>
      <c r="CI316">
        <v>0</v>
      </c>
      <c r="CJ316">
        <v>1</v>
      </c>
      <c r="CK316">
        <v>0</v>
      </c>
      <c r="CL316">
        <v>0</v>
      </c>
      <c r="CM316">
        <v>1</v>
      </c>
      <c r="CN316" s="17">
        <v>1</v>
      </c>
      <c r="CO316">
        <v>1.2999999999999999E-2</v>
      </c>
      <c r="CP316">
        <v>3</v>
      </c>
      <c r="CQ316">
        <v>1</v>
      </c>
      <c r="CR316">
        <v>0</v>
      </c>
      <c r="CS316">
        <v>29</v>
      </c>
      <c r="CY316" s="33" t="s">
        <v>85</v>
      </c>
    </row>
    <row r="317" spans="1:103" x14ac:dyDescent="0.25">
      <c r="A317">
        <v>316</v>
      </c>
      <c r="B317">
        <v>21</v>
      </c>
      <c r="C317" s="24" t="s">
        <v>234</v>
      </c>
      <c r="D317" s="12">
        <v>11.2</v>
      </c>
      <c r="E317" s="13">
        <v>3</v>
      </c>
      <c r="F317" s="7">
        <f t="shared" si="70"/>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1"/>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2"/>
        <v>0.57200000000000006</v>
      </c>
      <c r="AR317" s="39">
        <v>0.42799999999999999</v>
      </c>
      <c r="AS317">
        <v>1</v>
      </c>
      <c r="AT317" s="39">
        <v>0</v>
      </c>
      <c r="AU317">
        <v>0</v>
      </c>
      <c r="AV317" s="17">
        <v>1</v>
      </c>
      <c r="AW317">
        <f t="shared" si="73"/>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44.774000000000001</v>
      </c>
      <c r="BM317">
        <v>0</v>
      </c>
      <c r="BN317">
        <v>0</v>
      </c>
      <c r="BO317">
        <v>0</v>
      </c>
      <c r="BP317">
        <v>0</v>
      </c>
      <c r="BQ317">
        <v>0</v>
      </c>
      <c r="BR317">
        <v>0</v>
      </c>
      <c r="BS317">
        <v>0</v>
      </c>
      <c r="BT317" s="17">
        <v>1</v>
      </c>
      <c r="BU317">
        <v>0</v>
      </c>
      <c r="BV317">
        <v>1</v>
      </c>
      <c r="BW317">
        <v>0</v>
      </c>
      <c r="BX317" s="17">
        <v>0</v>
      </c>
      <c r="BY317">
        <v>0</v>
      </c>
      <c r="BZ317">
        <v>1</v>
      </c>
      <c r="CA317">
        <v>0</v>
      </c>
      <c r="CB317">
        <v>0</v>
      </c>
      <c r="CC317" s="17">
        <v>0</v>
      </c>
      <c r="CD317">
        <v>1</v>
      </c>
      <c r="CE317">
        <v>1</v>
      </c>
      <c r="CF317">
        <v>0</v>
      </c>
      <c r="CG317">
        <v>0</v>
      </c>
      <c r="CH317">
        <v>0</v>
      </c>
      <c r="CI317">
        <v>0</v>
      </c>
      <c r="CJ317">
        <v>1</v>
      </c>
      <c r="CK317">
        <v>0</v>
      </c>
      <c r="CL317">
        <v>0</v>
      </c>
      <c r="CM317">
        <v>1</v>
      </c>
      <c r="CN317" s="17">
        <v>1</v>
      </c>
      <c r="CO317">
        <v>1.2999999999999999E-2</v>
      </c>
      <c r="CP317">
        <v>3</v>
      </c>
      <c r="CQ317">
        <v>1</v>
      </c>
      <c r="CR317">
        <v>0</v>
      </c>
      <c r="CS317">
        <v>29</v>
      </c>
      <c r="CY317" s="33" t="s">
        <v>85</v>
      </c>
    </row>
    <row r="318" spans="1:103" x14ac:dyDescent="0.25">
      <c r="A318">
        <v>317</v>
      </c>
      <c r="B318">
        <v>21</v>
      </c>
      <c r="C318" s="24" t="s">
        <v>234</v>
      </c>
      <c r="D318" s="12">
        <v>11.9</v>
      </c>
      <c r="E318" s="13">
        <v>3.6</v>
      </c>
      <c r="F318" s="7">
        <f t="shared" si="70"/>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1"/>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2"/>
        <v>0.43300000000000005</v>
      </c>
      <c r="AR318" s="39">
        <v>0.56699999999999995</v>
      </c>
      <c r="AS318">
        <v>1</v>
      </c>
      <c r="AT318" s="39">
        <v>0</v>
      </c>
      <c r="AU318">
        <v>0</v>
      </c>
      <c r="AV318" s="17">
        <v>1</v>
      </c>
      <c r="AW318">
        <f t="shared" si="73"/>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46.518999999999998</v>
      </c>
      <c r="BM318">
        <v>0</v>
      </c>
      <c r="BN318">
        <v>0</v>
      </c>
      <c r="BO318">
        <v>0</v>
      </c>
      <c r="BP318">
        <v>0</v>
      </c>
      <c r="BQ318">
        <v>0</v>
      </c>
      <c r="BR318">
        <v>0</v>
      </c>
      <c r="BS318">
        <v>0</v>
      </c>
      <c r="BT318" s="17">
        <v>1</v>
      </c>
      <c r="BU318">
        <v>0</v>
      </c>
      <c r="BV318">
        <v>1</v>
      </c>
      <c r="BW318">
        <v>0</v>
      </c>
      <c r="BX318" s="17">
        <v>0</v>
      </c>
      <c r="BY318">
        <v>0</v>
      </c>
      <c r="BZ318">
        <v>1</v>
      </c>
      <c r="CA318">
        <v>0</v>
      </c>
      <c r="CB318">
        <v>0</v>
      </c>
      <c r="CC318" s="17">
        <v>0</v>
      </c>
      <c r="CD318">
        <v>1</v>
      </c>
      <c r="CE318">
        <v>1</v>
      </c>
      <c r="CF318">
        <v>0</v>
      </c>
      <c r="CG318">
        <v>0</v>
      </c>
      <c r="CH318">
        <v>0</v>
      </c>
      <c r="CI318">
        <v>0</v>
      </c>
      <c r="CJ318">
        <v>1</v>
      </c>
      <c r="CK318">
        <v>0</v>
      </c>
      <c r="CL318">
        <v>0</v>
      </c>
      <c r="CM318">
        <v>1</v>
      </c>
      <c r="CN318" s="17">
        <v>1</v>
      </c>
      <c r="CO318">
        <v>1.2999999999999999E-2</v>
      </c>
      <c r="CP318">
        <v>3</v>
      </c>
      <c r="CQ318">
        <v>1</v>
      </c>
      <c r="CR318">
        <v>0</v>
      </c>
      <c r="CS318">
        <v>29</v>
      </c>
      <c r="CY318" s="33" t="s">
        <v>85</v>
      </c>
    </row>
    <row r="319" spans="1:103" x14ac:dyDescent="0.25">
      <c r="A319">
        <v>318</v>
      </c>
      <c r="B319">
        <v>21</v>
      </c>
      <c r="C319" s="24" t="s">
        <v>234</v>
      </c>
      <c r="D319" s="12">
        <v>5.0999999999999996</v>
      </c>
      <c r="E319" s="13">
        <v>0.1</v>
      </c>
      <c r="F319" s="7">
        <f t="shared" si="70"/>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1"/>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3"/>
        <v>0.375</v>
      </c>
      <c r="AX319" s="17">
        <v>0.625</v>
      </c>
      <c r="AY319" s="17" t="s">
        <v>28</v>
      </c>
      <c r="AZ319">
        <v>0</v>
      </c>
      <c r="BA319">
        <v>1</v>
      </c>
      <c r="BB319">
        <v>0</v>
      </c>
      <c r="BC319">
        <v>0</v>
      </c>
      <c r="BD319">
        <v>0</v>
      </c>
      <c r="BE319">
        <v>0</v>
      </c>
      <c r="BF319" s="17">
        <v>0</v>
      </c>
      <c r="BG319">
        <v>0</v>
      </c>
      <c r="BH319">
        <v>1</v>
      </c>
      <c r="BI319" s="17">
        <v>0</v>
      </c>
      <c r="BJ319">
        <v>2870</v>
      </c>
      <c r="BK319">
        <v>291</v>
      </c>
      <c r="BL319" s="24">
        <v>44.594000000000001</v>
      </c>
      <c r="BM319">
        <v>1</v>
      </c>
      <c r="BN319">
        <v>0</v>
      </c>
      <c r="BO319">
        <v>0</v>
      </c>
      <c r="BP319">
        <v>0</v>
      </c>
      <c r="BQ319">
        <v>0</v>
      </c>
      <c r="BR319">
        <v>0</v>
      </c>
      <c r="BS319">
        <v>0</v>
      </c>
      <c r="BT319" s="17">
        <v>0</v>
      </c>
      <c r="BU319">
        <v>0</v>
      </c>
      <c r="BV319">
        <v>0</v>
      </c>
      <c r="BW319">
        <v>1</v>
      </c>
      <c r="BX319" s="17">
        <v>0</v>
      </c>
      <c r="BY319">
        <v>0</v>
      </c>
      <c r="BZ319">
        <v>0</v>
      </c>
      <c r="CA319">
        <v>0</v>
      </c>
      <c r="CB319">
        <v>0</v>
      </c>
      <c r="CC319" s="17">
        <v>0</v>
      </c>
      <c r="CD319">
        <v>1</v>
      </c>
      <c r="CE319">
        <v>1</v>
      </c>
      <c r="CF319">
        <v>0</v>
      </c>
      <c r="CG319">
        <v>0</v>
      </c>
      <c r="CH319">
        <v>0</v>
      </c>
      <c r="CI319">
        <v>0</v>
      </c>
      <c r="CJ319">
        <v>1</v>
      </c>
      <c r="CK319">
        <v>0</v>
      </c>
      <c r="CL319">
        <v>0</v>
      </c>
      <c r="CM319">
        <v>1</v>
      </c>
      <c r="CN319" s="17">
        <v>1</v>
      </c>
      <c r="CO319">
        <v>1.2999999999999999E-2</v>
      </c>
      <c r="CP319">
        <v>3</v>
      </c>
      <c r="CQ319">
        <v>1</v>
      </c>
      <c r="CR319">
        <v>0</v>
      </c>
      <c r="CS319">
        <v>29</v>
      </c>
      <c r="CY319" s="33" t="s">
        <v>85</v>
      </c>
    </row>
    <row r="320" spans="1:103" x14ac:dyDescent="0.25">
      <c r="A320">
        <v>319</v>
      </c>
      <c r="B320">
        <v>21</v>
      </c>
      <c r="C320" s="24" t="s">
        <v>234</v>
      </c>
      <c r="D320" s="12">
        <v>4.9000000000000004</v>
      </c>
      <c r="E320" s="13">
        <v>0.1</v>
      </c>
      <c r="F320" s="7">
        <f t="shared" si="70"/>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1"/>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3"/>
        <v>0.375</v>
      </c>
      <c r="AX320" s="17">
        <v>0.625</v>
      </c>
      <c r="AY320" s="17" t="s">
        <v>28</v>
      </c>
      <c r="AZ320">
        <v>0</v>
      </c>
      <c r="BA320">
        <v>1</v>
      </c>
      <c r="BB320">
        <v>0</v>
      </c>
      <c r="BC320">
        <v>0</v>
      </c>
      <c r="BD320">
        <v>0</v>
      </c>
      <c r="BE320">
        <v>0</v>
      </c>
      <c r="BF320" s="17">
        <v>0</v>
      </c>
      <c r="BG320">
        <v>0</v>
      </c>
      <c r="BH320">
        <v>1</v>
      </c>
      <c r="BI320" s="17">
        <v>0</v>
      </c>
      <c r="BJ320">
        <v>2870</v>
      </c>
      <c r="BK320">
        <v>291</v>
      </c>
      <c r="BL320" s="24">
        <v>44.594000000000001</v>
      </c>
      <c r="BM320">
        <v>1</v>
      </c>
      <c r="BN320">
        <v>0</v>
      </c>
      <c r="BO320">
        <v>0</v>
      </c>
      <c r="BP320">
        <v>0</v>
      </c>
      <c r="BQ320">
        <v>0</v>
      </c>
      <c r="BR320">
        <v>0</v>
      </c>
      <c r="BS320">
        <v>0</v>
      </c>
      <c r="BT320" s="17">
        <v>0</v>
      </c>
      <c r="BU320">
        <v>0</v>
      </c>
      <c r="BV320">
        <v>0</v>
      </c>
      <c r="BW320">
        <v>1</v>
      </c>
      <c r="BX320" s="17">
        <v>0</v>
      </c>
      <c r="BY320">
        <v>0</v>
      </c>
      <c r="BZ320">
        <v>0</v>
      </c>
      <c r="CA320">
        <v>0</v>
      </c>
      <c r="CB320">
        <v>0</v>
      </c>
      <c r="CC320" s="17">
        <v>0</v>
      </c>
      <c r="CD320">
        <v>1</v>
      </c>
      <c r="CE320">
        <v>1</v>
      </c>
      <c r="CF320">
        <v>0</v>
      </c>
      <c r="CG320">
        <v>0</v>
      </c>
      <c r="CH320">
        <v>0</v>
      </c>
      <c r="CI320">
        <v>0</v>
      </c>
      <c r="CJ320">
        <v>1</v>
      </c>
      <c r="CK320">
        <v>0</v>
      </c>
      <c r="CL320">
        <v>0</v>
      </c>
      <c r="CM320">
        <v>1</v>
      </c>
      <c r="CN320" s="17">
        <v>1</v>
      </c>
      <c r="CO320">
        <v>1.2999999999999999E-2</v>
      </c>
      <c r="CP320">
        <v>3</v>
      </c>
      <c r="CQ320">
        <v>1</v>
      </c>
      <c r="CR320">
        <v>0</v>
      </c>
      <c r="CS320">
        <v>29</v>
      </c>
      <c r="CY320" s="33" t="s">
        <v>85</v>
      </c>
    </row>
    <row r="321" spans="1:103" x14ac:dyDescent="0.25">
      <c r="A321">
        <v>320</v>
      </c>
      <c r="B321">
        <v>21</v>
      </c>
      <c r="C321" s="24" t="s">
        <v>234</v>
      </c>
      <c r="D321" s="12">
        <v>12.2</v>
      </c>
      <c r="E321" s="13">
        <v>1.7</v>
      </c>
      <c r="F321" s="7">
        <f t="shared" si="70"/>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1"/>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3"/>
        <v>0.375</v>
      </c>
      <c r="AX321" s="17">
        <v>0.625</v>
      </c>
      <c r="AY321" s="17" t="s">
        <v>28</v>
      </c>
      <c r="AZ321">
        <v>0</v>
      </c>
      <c r="BA321">
        <v>1</v>
      </c>
      <c r="BB321">
        <v>0</v>
      </c>
      <c r="BC321">
        <v>0</v>
      </c>
      <c r="BD321">
        <v>0</v>
      </c>
      <c r="BE321">
        <v>0</v>
      </c>
      <c r="BF321" s="17">
        <v>0</v>
      </c>
      <c r="BG321">
        <v>0</v>
      </c>
      <c r="BH321">
        <v>1</v>
      </c>
      <c r="BI321" s="17">
        <v>0</v>
      </c>
      <c r="BJ321">
        <v>2870</v>
      </c>
      <c r="BK321">
        <v>291</v>
      </c>
      <c r="BL321" s="24">
        <v>44.594000000000001</v>
      </c>
      <c r="BM321">
        <v>0</v>
      </c>
      <c r="BN321">
        <v>0</v>
      </c>
      <c r="BO321">
        <v>0</v>
      </c>
      <c r="BP321">
        <v>0</v>
      </c>
      <c r="BQ321">
        <v>0</v>
      </c>
      <c r="BR321">
        <v>0</v>
      </c>
      <c r="BS321">
        <v>0</v>
      </c>
      <c r="BT321" s="17">
        <v>1</v>
      </c>
      <c r="BU321">
        <v>0</v>
      </c>
      <c r="BV321">
        <v>1</v>
      </c>
      <c r="BW321">
        <v>0</v>
      </c>
      <c r="BX321" s="17">
        <v>0</v>
      </c>
      <c r="BY321">
        <v>0</v>
      </c>
      <c r="BZ321">
        <v>1</v>
      </c>
      <c r="CA321">
        <v>0</v>
      </c>
      <c r="CB321">
        <v>0</v>
      </c>
      <c r="CC321" s="17">
        <v>0</v>
      </c>
      <c r="CD321">
        <v>1</v>
      </c>
      <c r="CE321">
        <v>1</v>
      </c>
      <c r="CF321">
        <v>0</v>
      </c>
      <c r="CG321">
        <v>0</v>
      </c>
      <c r="CH321">
        <v>0</v>
      </c>
      <c r="CI321">
        <v>0</v>
      </c>
      <c r="CJ321">
        <v>1</v>
      </c>
      <c r="CK321">
        <v>0</v>
      </c>
      <c r="CL321">
        <v>0</v>
      </c>
      <c r="CM321">
        <v>1</v>
      </c>
      <c r="CN321" s="17">
        <v>1</v>
      </c>
      <c r="CO321">
        <v>1.2999999999999999E-2</v>
      </c>
      <c r="CP321">
        <v>3</v>
      </c>
      <c r="CQ321">
        <v>1</v>
      </c>
      <c r="CR321">
        <v>0</v>
      </c>
      <c r="CS321">
        <v>29</v>
      </c>
      <c r="CY321" s="33" t="s">
        <v>85</v>
      </c>
    </row>
    <row r="322" spans="1:103" s="50" customFormat="1" x14ac:dyDescent="0.25">
      <c r="A322" s="50">
        <v>321</v>
      </c>
      <c r="B322" s="50">
        <v>21</v>
      </c>
      <c r="C322" s="51" t="s">
        <v>234</v>
      </c>
      <c r="D322" s="52">
        <v>15.8</v>
      </c>
      <c r="E322" s="53">
        <v>2.2000000000000002</v>
      </c>
      <c r="F322" s="54">
        <f t="shared" si="70"/>
        <v>7.1818181818181817</v>
      </c>
      <c r="G322" s="54">
        <f t="shared" ref="G322:G385" si="74">D322-E322</f>
        <v>13.600000000000001</v>
      </c>
      <c r="H322" s="55">
        <f t="shared" ref="H322:H385" si="75">D322+E322</f>
        <v>18</v>
      </c>
      <c r="I322" s="56">
        <f t="shared" ref="I322:I385" si="76">IFERROR(F322/SQRT(F322^2+U322), "X")</f>
        <v>4.4290395425208039E-2</v>
      </c>
      <c r="J322" s="57">
        <f t="shared" ref="J322:J385" si="77">IFERROR(SQRT((1-I322^2)/U322), "X")</f>
        <v>6.1670170845226384E-3</v>
      </c>
      <c r="K322" s="57">
        <f t="shared" ref="K322:K385" si="78">IFERROR(1/J322, "X")</f>
        <v>162.15294789918772</v>
      </c>
      <c r="L322" s="58">
        <v>0</v>
      </c>
      <c r="M322" s="59">
        <v>1</v>
      </c>
      <c r="N322" s="58">
        <v>0</v>
      </c>
      <c r="O322" s="59">
        <v>0</v>
      </c>
      <c r="P322" s="59">
        <v>1</v>
      </c>
      <c r="Q322" s="59">
        <v>0</v>
      </c>
      <c r="R322" s="59">
        <v>0</v>
      </c>
      <c r="S322" s="58">
        <v>26255</v>
      </c>
      <c r="T322" s="59">
        <v>12</v>
      </c>
      <c r="U322" s="59">
        <f t="shared" ref="U322:U385" si="79">S322-T322-1</f>
        <v>26242</v>
      </c>
      <c r="V322" s="59">
        <f t="shared" ref="V322:V385" si="80">COUNTIF(B:B,B322)</f>
        <v>12</v>
      </c>
      <c r="W322" s="54">
        <v>7.8040000000000003</v>
      </c>
      <c r="X322" s="54">
        <f t="shared" si="71"/>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3"/>
        <v>0.375</v>
      </c>
      <c r="AX322" s="64">
        <v>0.625</v>
      </c>
      <c r="AY322" s="64" t="s">
        <v>28</v>
      </c>
      <c r="AZ322">
        <v>0</v>
      </c>
      <c r="BA322">
        <v>1</v>
      </c>
      <c r="BB322">
        <v>0</v>
      </c>
      <c r="BC322">
        <v>0</v>
      </c>
      <c r="BD322">
        <v>0</v>
      </c>
      <c r="BE322">
        <v>0</v>
      </c>
      <c r="BF322" s="64">
        <v>0</v>
      </c>
      <c r="BG322">
        <v>0</v>
      </c>
      <c r="BH322">
        <v>1</v>
      </c>
      <c r="BI322" s="64">
        <v>0</v>
      </c>
      <c r="BJ322">
        <v>2870</v>
      </c>
      <c r="BK322">
        <v>291</v>
      </c>
      <c r="BL322" s="51">
        <v>44.594000000000001</v>
      </c>
      <c r="BM322" s="50">
        <v>0</v>
      </c>
      <c r="BN322" s="50">
        <v>0</v>
      </c>
      <c r="BO322" s="50">
        <v>0</v>
      </c>
      <c r="BP322" s="50">
        <v>0</v>
      </c>
      <c r="BQ322" s="50">
        <v>0</v>
      </c>
      <c r="BR322" s="50">
        <v>0</v>
      </c>
      <c r="BS322" s="50">
        <v>0</v>
      </c>
      <c r="BT322" s="64">
        <v>1</v>
      </c>
      <c r="BU322" s="50">
        <v>0</v>
      </c>
      <c r="BV322" s="50">
        <v>1</v>
      </c>
      <c r="BW322" s="50">
        <v>0</v>
      </c>
      <c r="BX322" s="64">
        <v>0</v>
      </c>
      <c r="BY322" s="50">
        <v>0</v>
      </c>
      <c r="BZ322" s="50">
        <v>1</v>
      </c>
      <c r="CA322" s="50">
        <v>0</v>
      </c>
      <c r="CB322" s="50">
        <v>0</v>
      </c>
      <c r="CC322" s="64">
        <v>0</v>
      </c>
      <c r="CD322" s="50">
        <v>1</v>
      </c>
      <c r="CE322" s="50">
        <v>1</v>
      </c>
      <c r="CF322" s="50">
        <v>0</v>
      </c>
      <c r="CG322" s="50">
        <v>0</v>
      </c>
      <c r="CH322" s="50">
        <v>0</v>
      </c>
      <c r="CI322" s="50">
        <v>0</v>
      </c>
      <c r="CJ322" s="50">
        <v>1</v>
      </c>
      <c r="CK322" s="50">
        <v>0</v>
      </c>
      <c r="CL322" s="50">
        <v>0</v>
      </c>
      <c r="CM322" s="50">
        <v>1</v>
      </c>
      <c r="CN322" s="64">
        <v>1</v>
      </c>
      <c r="CO322">
        <v>1.2999999999999999E-2</v>
      </c>
      <c r="CP322">
        <v>3</v>
      </c>
      <c r="CQ322">
        <v>1</v>
      </c>
      <c r="CR322">
        <v>0</v>
      </c>
      <c r="CS322">
        <v>29</v>
      </c>
      <c r="CT322" s="66"/>
      <c r="CY322" s="33" t="s">
        <v>85</v>
      </c>
    </row>
    <row r="323" spans="1:103" x14ac:dyDescent="0.25">
      <c r="A323">
        <v>322</v>
      </c>
      <c r="B323">
        <v>22</v>
      </c>
      <c r="C323" s="24" t="s">
        <v>235</v>
      </c>
      <c r="D323" s="12">
        <v>4.2</v>
      </c>
      <c r="E323" s="13">
        <f t="shared" ref="E323:E346" si="81">D323/F323</f>
        <v>0.86242299794661192</v>
      </c>
      <c r="F323" s="7">
        <v>4.87</v>
      </c>
      <c r="G323" s="7">
        <f t="shared" si="74"/>
        <v>3.3375770020533881</v>
      </c>
      <c r="H323" s="15">
        <f t="shared" si="75"/>
        <v>5.0624229979466122</v>
      </c>
      <c r="I323" s="11">
        <f t="shared" si="76"/>
        <v>0.11280776361417817</v>
      </c>
      <c r="J323" s="32">
        <f t="shared" si="77"/>
        <v>2.3163811830426727E-2</v>
      </c>
      <c r="K323" s="32">
        <f t="shared" si="78"/>
        <v>43.170787576786225</v>
      </c>
      <c r="L323" s="8">
        <v>0</v>
      </c>
      <c r="M323" s="9">
        <v>1</v>
      </c>
      <c r="N323" s="8">
        <v>0</v>
      </c>
      <c r="O323" s="9">
        <v>0</v>
      </c>
      <c r="P323" s="9">
        <v>1</v>
      </c>
      <c r="Q323" s="9">
        <v>0</v>
      </c>
      <c r="R323" s="9">
        <v>0</v>
      </c>
      <c r="S323" s="8">
        <v>1852</v>
      </c>
      <c r="T323" s="9">
        <v>11</v>
      </c>
      <c r="U323" s="9">
        <f t="shared" si="79"/>
        <v>1840</v>
      </c>
      <c r="V323" s="9">
        <f t="shared" si="80"/>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2">$AQ$323*AK335+$AR$323*AK327</f>
        <v>0.21501220000000001</v>
      </c>
      <c r="AL323" s="32">
        <f t="shared" si="82"/>
        <v>0.34625300000000003</v>
      </c>
      <c r="AM323" s="32">
        <f t="shared" si="82"/>
        <v>0.30737340000000002</v>
      </c>
      <c r="AN323" s="42">
        <f t="shared" si="82"/>
        <v>0.13136140000000002</v>
      </c>
      <c r="AO323" s="41">
        <v>1</v>
      </c>
      <c r="AP323" s="17">
        <v>0</v>
      </c>
      <c r="AQ323" s="38">
        <f>1-AR323</f>
        <v>0.55020000000000002</v>
      </c>
      <c r="AR323" s="39">
        <v>0.44979999999999998</v>
      </c>
      <c r="AS323">
        <v>8.5300000000000001E-2</v>
      </c>
      <c r="AT323" s="39">
        <f t="shared" ref="AT323:AT346" si="83">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37.79</v>
      </c>
      <c r="BM323">
        <v>1</v>
      </c>
      <c r="BN323">
        <v>0</v>
      </c>
      <c r="BO323">
        <v>0</v>
      </c>
      <c r="BP323">
        <v>0</v>
      </c>
      <c r="BQ323">
        <v>0</v>
      </c>
      <c r="BR323">
        <v>0</v>
      </c>
      <c r="BS323">
        <v>0</v>
      </c>
      <c r="BT323" s="17">
        <v>0</v>
      </c>
      <c r="BU323">
        <v>0</v>
      </c>
      <c r="BV323">
        <v>1</v>
      </c>
      <c r="BW323">
        <v>0</v>
      </c>
      <c r="BX323" s="17">
        <v>0</v>
      </c>
      <c r="BY323">
        <v>0</v>
      </c>
      <c r="BZ323">
        <v>0</v>
      </c>
      <c r="CA323">
        <v>0</v>
      </c>
      <c r="CB323">
        <v>0</v>
      </c>
      <c r="CC323" s="17">
        <v>0</v>
      </c>
      <c r="CD323">
        <v>0</v>
      </c>
      <c r="CE323">
        <v>0</v>
      </c>
      <c r="CF323">
        <v>1</v>
      </c>
      <c r="CG323">
        <v>1</v>
      </c>
      <c r="CH323">
        <v>0</v>
      </c>
      <c r="CI323">
        <v>0</v>
      </c>
      <c r="CJ323">
        <v>1</v>
      </c>
      <c r="CK323">
        <v>0</v>
      </c>
      <c r="CL323">
        <v>0</v>
      </c>
      <c r="CM323">
        <v>0</v>
      </c>
      <c r="CN323" s="17">
        <v>1</v>
      </c>
      <c r="CO323">
        <v>0</v>
      </c>
      <c r="CP323">
        <v>3</v>
      </c>
      <c r="CQ323">
        <v>0</v>
      </c>
      <c r="CR323">
        <v>1</v>
      </c>
      <c r="CS323">
        <v>16</v>
      </c>
      <c r="CY323" s="33" t="s">
        <v>85</v>
      </c>
    </row>
    <row r="324" spans="1:103" x14ac:dyDescent="0.25">
      <c r="A324">
        <v>323</v>
      </c>
      <c r="B324">
        <v>22</v>
      </c>
      <c r="C324" s="24" t="s">
        <v>235</v>
      </c>
      <c r="D324" s="12">
        <v>2</v>
      </c>
      <c r="E324" s="13">
        <f t="shared" si="81"/>
        <v>0.77821011673151752</v>
      </c>
      <c r="F324" s="7">
        <v>2.57</v>
      </c>
      <c r="G324" s="7">
        <f t="shared" si="74"/>
        <v>1.2217898832684826</v>
      </c>
      <c r="H324" s="15">
        <f t="shared" si="75"/>
        <v>2.7782101167315174</v>
      </c>
      <c r="I324" s="11">
        <f t="shared" si="76"/>
        <v>6.6565906564949873E-2</v>
      </c>
      <c r="J324" s="32">
        <f t="shared" si="77"/>
        <v>2.5901130959124465E-2</v>
      </c>
      <c r="K324" s="32">
        <f t="shared" si="78"/>
        <v>38.608352723212633</v>
      </c>
      <c r="L324" s="8">
        <v>0</v>
      </c>
      <c r="M324" s="9">
        <v>1</v>
      </c>
      <c r="N324" s="8">
        <v>0</v>
      </c>
      <c r="O324" s="9">
        <v>0</v>
      </c>
      <c r="P324" s="9">
        <v>1</v>
      </c>
      <c r="Q324" s="9">
        <v>0</v>
      </c>
      <c r="R324" s="9">
        <v>0</v>
      </c>
      <c r="S324" s="8">
        <v>1496</v>
      </c>
      <c r="T324" s="9">
        <v>11</v>
      </c>
      <c r="U324" s="9">
        <f t="shared" si="79"/>
        <v>1484</v>
      </c>
      <c r="V324" s="9">
        <f t="shared" si="80"/>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2"/>
        <v>0.21501220000000001</v>
      </c>
      <c r="AL324" s="32">
        <f t="shared" si="82"/>
        <v>0.34625300000000003</v>
      </c>
      <c r="AM324" s="32">
        <f t="shared" si="82"/>
        <v>0.30737340000000002</v>
      </c>
      <c r="AN324" s="42">
        <f t="shared" si="82"/>
        <v>0.13136140000000002</v>
      </c>
      <c r="AO324" s="41">
        <v>1</v>
      </c>
      <c r="AP324" s="17">
        <v>0</v>
      </c>
      <c r="AQ324" s="38">
        <f>1-AR324</f>
        <v>0.54679999999999995</v>
      </c>
      <c r="AR324" s="39">
        <v>0.45319999999999999</v>
      </c>
      <c r="AS324">
        <v>8.5300000000000001E-2</v>
      </c>
      <c r="AT324" s="39">
        <f t="shared" si="83"/>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39</v>
      </c>
      <c r="BM324">
        <v>1</v>
      </c>
      <c r="BN324">
        <v>0</v>
      </c>
      <c r="BO324">
        <v>0</v>
      </c>
      <c r="BP324">
        <v>0</v>
      </c>
      <c r="BQ324">
        <v>0</v>
      </c>
      <c r="BR324">
        <v>0</v>
      </c>
      <c r="BS324">
        <v>0</v>
      </c>
      <c r="BT324" s="17">
        <v>0</v>
      </c>
      <c r="BU324">
        <v>0</v>
      </c>
      <c r="BV324">
        <v>1</v>
      </c>
      <c r="BW324">
        <v>0</v>
      </c>
      <c r="BX324" s="17">
        <v>0</v>
      </c>
      <c r="BY324">
        <v>0</v>
      </c>
      <c r="BZ324">
        <v>0</v>
      </c>
      <c r="CA324">
        <v>0</v>
      </c>
      <c r="CB324">
        <v>0</v>
      </c>
      <c r="CC324" s="17">
        <v>0</v>
      </c>
      <c r="CD324">
        <v>0</v>
      </c>
      <c r="CE324">
        <v>0</v>
      </c>
      <c r="CF324">
        <v>1</v>
      </c>
      <c r="CG324">
        <v>1</v>
      </c>
      <c r="CH324">
        <v>0</v>
      </c>
      <c r="CI324">
        <v>0</v>
      </c>
      <c r="CJ324">
        <v>1</v>
      </c>
      <c r="CK324">
        <v>0</v>
      </c>
      <c r="CL324">
        <v>0</v>
      </c>
      <c r="CM324">
        <v>0</v>
      </c>
      <c r="CN324" s="17">
        <v>1</v>
      </c>
      <c r="CO324">
        <v>0</v>
      </c>
      <c r="CP324">
        <v>3</v>
      </c>
      <c r="CQ324">
        <v>0</v>
      </c>
      <c r="CR324">
        <v>1</v>
      </c>
      <c r="CS324">
        <v>16</v>
      </c>
      <c r="CY324" s="33" t="s">
        <v>85</v>
      </c>
    </row>
    <row r="325" spans="1:103" x14ac:dyDescent="0.25">
      <c r="A325">
        <v>324</v>
      </c>
      <c r="B325">
        <v>22</v>
      </c>
      <c r="C325" s="24" t="s">
        <v>235</v>
      </c>
      <c r="D325" s="12">
        <v>4.2</v>
      </c>
      <c r="E325" s="13">
        <f t="shared" si="81"/>
        <v>0.65015479876160998</v>
      </c>
      <c r="F325" s="7">
        <v>6.46</v>
      </c>
      <c r="G325" s="7">
        <f t="shared" si="74"/>
        <v>3.5498452012383903</v>
      </c>
      <c r="H325" s="15">
        <f t="shared" si="75"/>
        <v>4.8501547987616105</v>
      </c>
      <c r="I325" s="11">
        <f t="shared" si="76"/>
        <v>0.1858862658176324</v>
      </c>
      <c r="J325" s="32">
        <f t="shared" si="77"/>
        <v>2.8774963748859506E-2</v>
      </c>
      <c r="K325" s="32">
        <f t="shared" si="78"/>
        <v>34.752433008352092</v>
      </c>
      <c r="L325" s="8">
        <v>0</v>
      </c>
      <c r="M325" s="9">
        <v>1</v>
      </c>
      <c r="N325" s="8">
        <v>0</v>
      </c>
      <c r="O325" s="9">
        <v>0</v>
      </c>
      <c r="P325" s="9">
        <v>1</v>
      </c>
      <c r="Q325" s="9">
        <v>0</v>
      </c>
      <c r="R325" s="9">
        <v>0</v>
      </c>
      <c r="S325" s="8">
        <v>1178</v>
      </c>
      <c r="T325" s="9">
        <v>11</v>
      </c>
      <c r="U325" s="9">
        <f t="shared" si="79"/>
        <v>1166</v>
      </c>
      <c r="V325" s="9">
        <f t="shared" si="80"/>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2"/>
        <v>8.9482000000000006E-2</v>
      </c>
      <c r="AL325" s="32">
        <f t="shared" si="82"/>
        <v>0.30738960000000004</v>
      </c>
      <c r="AM325" s="32">
        <f t="shared" si="82"/>
        <v>0.40731719999999999</v>
      </c>
      <c r="AN325" s="42">
        <f t="shared" si="82"/>
        <v>0.19581120000000007</v>
      </c>
      <c r="AO325" s="41">
        <v>1</v>
      </c>
      <c r="AP325" s="17">
        <v>0</v>
      </c>
      <c r="AQ325" s="38">
        <f>1-AR325</f>
        <v>0.56369999999999998</v>
      </c>
      <c r="AR325" s="39">
        <v>0.43630000000000002</v>
      </c>
      <c r="AS325">
        <v>8.5300000000000001E-2</v>
      </c>
      <c r="AT325" s="39">
        <f t="shared" si="83"/>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37.630000000000003</v>
      </c>
      <c r="BM325">
        <v>1</v>
      </c>
      <c r="BN325">
        <v>0</v>
      </c>
      <c r="BO325">
        <v>0</v>
      </c>
      <c r="BP325">
        <v>0</v>
      </c>
      <c r="BQ325">
        <v>0</v>
      </c>
      <c r="BR325">
        <v>0</v>
      </c>
      <c r="BS325">
        <v>0</v>
      </c>
      <c r="BT325" s="17">
        <v>0</v>
      </c>
      <c r="BU325">
        <v>0</v>
      </c>
      <c r="BV325">
        <v>1</v>
      </c>
      <c r="BW325">
        <v>0</v>
      </c>
      <c r="BX325" s="17">
        <v>0</v>
      </c>
      <c r="BY325">
        <v>0</v>
      </c>
      <c r="BZ325">
        <v>0</v>
      </c>
      <c r="CA325">
        <v>0</v>
      </c>
      <c r="CB325">
        <v>0</v>
      </c>
      <c r="CC325" s="17">
        <v>0</v>
      </c>
      <c r="CD325">
        <v>0</v>
      </c>
      <c r="CE325">
        <v>0</v>
      </c>
      <c r="CF325">
        <v>1</v>
      </c>
      <c r="CG325">
        <v>1</v>
      </c>
      <c r="CH325">
        <v>0</v>
      </c>
      <c r="CI325">
        <v>0</v>
      </c>
      <c r="CJ325">
        <v>1</v>
      </c>
      <c r="CK325">
        <v>0</v>
      </c>
      <c r="CL325">
        <v>0</v>
      </c>
      <c r="CM325">
        <v>0</v>
      </c>
      <c r="CN325" s="17">
        <v>1</v>
      </c>
      <c r="CO325">
        <v>0</v>
      </c>
      <c r="CP325">
        <v>3</v>
      </c>
      <c r="CQ325">
        <v>0</v>
      </c>
      <c r="CR325">
        <v>1</v>
      </c>
      <c r="CS325">
        <v>16</v>
      </c>
      <c r="CY325" s="33" t="s">
        <v>85</v>
      </c>
    </row>
    <row r="326" spans="1:103" x14ac:dyDescent="0.25">
      <c r="A326">
        <v>325</v>
      </c>
      <c r="B326">
        <v>22</v>
      </c>
      <c r="C326" s="24" t="s">
        <v>235</v>
      </c>
      <c r="D326" s="12">
        <v>6.4</v>
      </c>
      <c r="E326" s="13">
        <f t="shared" si="81"/>
        <v>0.71991001124859388</v>
      </c>
      <c r="F326" s="7">
        <v>8.89</v>
      </c>
      <c r="G326" s="7">
        <f t="shared" si="74"/>
        <v>5.6800899887514067</v>
      </c>
      <c r="H326" s="15">
        <f t="shared" si="75"/>
        <v>7.119910011248594</v>
      </c>
      <c r="I326" s="11">
        <f t="shared" si="76"/>
        <v>0.26457488505143828</v>
      </c>
      <c r="J326" s="32">
        <f t="shared" si="77"/>
        <v>2.9760954448980682E-2</v>
      </c>
      <c r="K326" s="32">
        <f t="shared" si="78"/>
        <v>33.601072899537002</v>
      </c>
      <c r="L326" s="8">
        <v>0</v>
      </c>
      <c r="M326" s="9">
        <v>1</v>
      </c>
      <c r="N326" s="8">
        <v>0</v>
      </c>
      <c r="O326" s="9">
        <v>0</v>
      </c>
      <c r="P326" s="9">
        <v>1</v>
      </c>
      <c r="Q326" s="9">
        <v>0</v>
      </c>
      <c r="R326" s="9">
        <v>0</v>
      </c>
      <c r="S326" s="8">
        <v>1063</v>
      </c>
      <c r="T326" s="9">
        <v>12</v>
      </c>
      <c r="U326" s="9">
        <f t="shared" si="79"/>
        <v>1050</v>
      </c>
      <c r="V326" s="9">
        <f t="shared" si="80"/>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2"/>
        <v>8.9482000000000006E-2</v>
      </c>
      <c r="AL326" s="32">
        <f t="shared" si="82"/>
        <v>0.30738960000000004</v>
      </c>
      <c r="AM326" s="32">
        <f t="shared" si="82"/>
        <v>0.40731719999999999</v>
      </c>
      <c r="AN326" s="42">
        <f t="shared" si="82"/>
        <v>0.19581120000000007</v>
      </c>
      <c r="AO326" s="41">
        <v>1</v>
      </c>
      <c r="AP326" s="17">
        <v>0</v>
      </c>
      <c r="AQ326" s="38">
        <f>1-AR326</f>
        <v>0.57479999999999998</v>
      </c>
      <c r="AR326" s="39">
        <v>0.42520000000000002</v>
      </c>
      <c r="AS326">
        <v>8.5300000000000001E-2</v>
      </c>
      <c r="AT326" s="39">
        <f t="shared" si="83"/>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39.049999999999997</v>
      </c>
      <c r="BM326">
        <v>1</v>
      </c>
      <c r="BN326">
        <v>0</v>
      </c>
      <c r="BO326">
        <v>0</v>
      </c>
      <c r="BP326">
        <v>0</v>
      </c>
      <c r="BQ326">
        <v>0</v>
      </c>
      <c r="BR326">
        <v>0</v>
      </c>
      <c r="BS326">
        <v>0</v>
      </c>
      <c r="BT326" s="17">
        <v>0</v>
      </c>
      <c r="BU326">
        <v>0</v>
      </c>
      <c r="BV326">
        <v>1</v>
      </c>
      <c r="BW326">
        <v>0</v>
      </c>
      <c r="BX326" s="17">
        <v>0</v>
      </c>
      <c r="BY326">
        <v>0</v>
      </c>
      <c r="BZ326">
        <v>0</v>
      </c>
      <c r="CA326">
        <v>0</v>
      </c>
      <c r="CB326">
        <v>0</v>
      </c>
      <c r="CC326" s="17">
        <v>0</v>
      </c>
      <c r="CD326">
        <v>0</v>
      </c>
      <c r="CE326">
        <v>0</v>
      </c>
      <c r="CF326">
        <v>1</v>
      </c>
      <c r="CG326">
        <v>1</v>
      </c>
      <c r="CH326">
        <v>0</v>
      </c>
      <c r="CI326">
        <v>0</v>
      </c>
      <c r="CJ326">
        <v>1</v>
      </c>
      <c r="CK326">
        <v>0</v>
      </c>
      <c r="CL326">
        <v>0</v>
      </c>
      <c r="CM326">
        <v>0</v>
      </c>
      <c r="CN326" s="17">
        <v>1</v>
      </c>
      <c r="CO326">
        <v>0</v>
      </c>
      <c r="CP326">
        <v>3</v>
      </c>
      <c r="CQ326">
        <v>0</v>
      </c>
      <c r="CR326">
        <v>1</v>
      </c>
      <c r="CS326">
        <v>16</v>
      </c>
      <c r="CY326" s="33" t="s">
        <v>85</v>
      </c>
    </row>
    <row r="327" spans="1:103" x14ac:dyDescent="0.25">
      <c r="A327">
        <v>326</v>
      </c>
      <c r="B327">
        <v>22</v>
      </c>
      <c r="C327" s="24" t="s">
        <v>235</v>
      </c>
      <c r="D327" s="12">
        <v>3</v>
      </c>
      <c r="E327" s="13">
        <f t="shared" si="81"/>
        <v>1.2987012987012987</v>
      </c>
      <c r="F327" s="7">
        <v>2.31</v>
      </c>
      <c r="G327" s="7">
        <f t="shared" si="74"/>
        <v>1.7012987012987013</v>
      </c>
      <c r="H327" s="15">
        <f t="shared" si="75"/>
        <v>4.2987012987012987</v>
      </c>
      <c r="I327" s="11">
        <f t="shared" si="76"/>
        <v>8.1198409743599181E-2</v>
      </c>
      <c r="J327" s="32">
        <f t="shared" si="77"/>
        <v>3.5150826728830811E-2</v>
      </c>
      <c r="K327" s="32">
        <f t="shared" si="78"/>
        <v>28.44883301648769</v>
      </c>
      <c r="L327" s="8">
        <v>0</v>
      </c>
      <c r="M327" s="9">
        <v>1</v>
      </c>
      <c r="N327" s="8">
        <v>0</v>
      </c>
      <c r="O327" s="9">
        <v>0</v>
      </c>
      <c r="P327" s="9">
        <v>1</v>
      </c>
      <c r="Q327" s="9">
        <v>0</v>
      </c>
      <c r="R327" s="9">
        <v>0</v>
      </c>
      <c r="S327" s="8">
        <v>810</v>
      </c>
      <c r="T327" s="9">
        <v>5</v>
      </c>
      <c r="U327" s="9">
        <f t="shared" si="79"/>
        <v>804</v>
      </c>
      <c r="V327" s="9">
        <f t="shared" si="80"/>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4">1-SUM(AK327:AM327)</f>
        <v>9.9999999999999978E-2</v>
      </c>
      <c r="AO327" s="41">
        <v>1</v>
      </c>
      <c r="AP327" s="17">
        <v>0</v>
      </c>
      <c r="AQ327">
        <v>0</v>
      </c>
      <c r="AR327" s="39">
        <v>1</v>
      </c>
      <c r="AS327">
        <v>8.5300000000000001E-2</v>
      </c>
      <c r="AT327" s="39">
        <f t="shared" si="83"/>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37.79</v>
      </c>
      <c r="BM327">
        <v>1</v>
      </c>
      <c r="BN327">
        <v>0</v>
      </c>
      <c r="BO327">
        <v>0</v>
      </c>
      <c r="BP327">
        <v>0</v>
      </c>
      <c r="BQ327">
        <v>0</v>
      </c>
      <c r="BR327">
        <v>0</v>
      </c>
      <c r="BS327">
        <v>0</v>
      </c>
      <c r="BT327" s="17">
        <v>0</v>
      </c>
      <c r="BU327">
        <v>0</v>
      </c>
      <c r="BV327">
        <v>1</v>
      </c>
      <c r="BW327">
        <v>0</v>
      </c>
      <c r="BX327" s="17">
        <v>0</v>
      </c>
      <c r="BY327">
        <v>0</v>
      </c>
      <c r="BZ327">
        <v>0</v>
      </c>
      <c r="CA327">
        <v>0</v>
      </c>
      <c r="CB327">
        <v>0</v>
      </c>
      <c r="CC327" s="17">
        <v>0</v>
      </c>
      <c r="CD327">
        <v>0</v>
      </c>
      <c r="CE327">
        <v>0</v>
      </c>
      <c r="CF327">
        <v>1</v>
      </c>
      <c r="CG327">
        <v>1</v>
      </c>
      <c r="CH327">
        <v>0</v>
      </c>
      <c r="CI327">
        <v>0</v>
      </c>
      <c r="CJ327">
        <v>1</v>
      </c>
      <c r="CK327">
        <v>0</v>
      </c>
      <c r="CL327">
        <v>1</v>
      </c>
      <c r="CM327">
        <v>0</v>
      </c>
      <c r="CN327" s="17">
        <v>1</v>
      </c>
      <c r="CO327">
        <v>0</v>
      </c>
      <c r="CP327">
        <v>3</v>
      </c>
      <c r="CQ327">
        <v>0</v>
      </c>
      <c r="CR327">
        <v>1</v>
      </c>
      <c r="CS327">
        <v>16</v>
      </c>
      <c r="CY327" s="33" t="s">
        <v>85</v>
      </c>
    </row>
    <row r="328" spans="1:103" x14ac:dyDescent="0.25">
      <c r="A328">
        <v>327</v>
      </c>
      <c r="B328">
        <v>22</v>
      </c>
      <c r="C328" s="24" t="s">
        <v>235</v>
      </c>
      <c r="D328" s="12">
        <v>2.8</v>
      </c>
      <c r="E328" s="13">
        <f t="shared" si="81"/>
        <v>3.2558139534883721</v>
      </c>
      <c r="F328" s="7">
        <v>0.86</v>
      </c>
      <c r="G328" s="7">
        <f t="shared" si="74"/>
        <v>-0.45581395348837228</v>
      </c>
      <c r="H328" s="15">
        <f t="shared" si="75"/>
        <v>6.0558139534883715</v>
      </c>
      <c r="I328" s="11">
        <f t="shared" si="76"/>
        <v>2.3486928885310506E-2</v>
      </c>
      <c r="J328" s="32">
        <f t="shared" si="77"/>
        <v>2.7310382424779657E-2</v>
      </c>
      <c r="K328" s="32">
        <f t="shared" si="78"/>
        <v>36.616111208046114</v>
      </c>
      <c r="L328" s="8">
        <v>0</v>
      </c>
      <c r="M328" s="9">
        <v>1</v>
      </c>
      <c r="N328" s="8">
        <v>0</v>
      </c>
      <c r="O328" s="9">
        <v>0</v>
      </c>
      <c r="P328" s="9">
        <v>1</v>
      </c>
      <c r="Q328" s="9">
        <v>0</v>
      </c>
      <c r="R328" s="9">
        <v>0</v>
      </c>
      <c r="S328" s="8">
        <v>1351</v>
      </c>
      <c r="T328" s="9">
        <v>10</v>
      </c>
      <c r="U328" s="9">
        <f t="shared" si="79"/>
        <v>1340</v>
      </c>
      <c r="V328" s="9">
        <f t="shared" si="80"/>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4"/>
        <v>9.9999999999999978E-2</v>
      </c>
      <c r="AO328" s="41">
        <v>1</v>
      </c>
      <c r="AP328" s="17">
        <v>0</v>
      </c>
      <c r="AQ328">
        <v>0</v>
      </c>
      <c r="AR328" s="39">
        <v>1</v>
      </c>
      <c r="AS328">
        <v>8.5300000000000001E-2</v>
      </c>
      <c r="AT328" s="39">
        <f t="shared" si="83"/>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39</v>
      </c>
      <c r="BM328">
        <v>1</v>
      </c>
      <c r="BN328">
        <v>0</v>
      </c>
      <c r="BO328">
        <v>0</v>
      </c>
      <c r="BP328">
        <v>0</v>
      </c>
      <c r="BQ328">
        <v>0</v>
      </c>
      <c r="BR328">
        <v>1</v>
      </c>
      <c r="BS328">
        <v>0</v>
      </c>
      <c r="BT328" s="17">
        <v>0</v>
      </c>
      <c r="BU328">
        <v>0</v>
      </c>
      <c r="BV328">
        <v>1</v>
      </c>
      <c r="BW328">
        <v>0</v>
      </c>
      <c r="BX328" s="17">
        <v>0</v>
      </c>
      <c r="BY328">
        <v>0</v>
      </c>
      <c r="BZ328">
        <v>0</v>
      </c>
      <c r="CA328">
        <v>0</v>
      </c>
      <c r="CB328">
        <v>0</v>
      </c>
      <c r="CC328" s="17">
        <v>0</v>
      </c>
      <c r="CD328">
        <v>0</v>
      </c>
      <c r="CE328">
        <v>0</v>
      </c>
      <c r="CF328">
        <v>1</v>
      </c>
      <c r="CG328">
        <v>1</v>
      </c>
      <c r="CH328">
        <v>0</v>
      </c>
      <c r="CI328">
        <v>0</v>
      </c>
      <c r="CJ328">
        <v>1</v>
      </c>
      <c r="CK328">
        <v>0</v>
      </c>
      <c r="CL328">
        <v>1</v>
      </c>
      <c r="CM328">
        <v>0</v>
      </c>
      <c r="CN328" s="17">
        <v>1</v>
      </c>
      <c r="CO328">
        <v>0</v>
      </c>
      <c r="CP328">
        <v>3</v>
      </c>
      <c r="CQ328">
        <v>0</v>
      </c>
      <c r="CR328">
        <v>1</v>
      </c>
      <c r="CS328">
        <v>16</v>
      </c>
      <c r="CY328" s="33" t="s">
        <v>85</v>
      </c>
    </row>
    <row r="329" spans="1:103" x14ac:dyDescent="0.25">
      <c r="A329">
        <v>328</v>
      </c>
      <c r="B329">
        <v>22</v>
      </c>
      <c r="C329" s="24" t="s">
        <v>235</v>
      </c>
      <c r="D329" s="12">
        <v>1.8</v>
      </c>
      <c r="E329" s="13">
        <f t="shared" si="81"/>
        <v>0.89552238805970164</v>
      </c>
      <c r="F329" s="7">
        <v>2.0099999999999998</v>
      </c>
      <c r="G329" s="7">
        <f t="shared" si="74"/>
        <v>0.90447761194029841</v>
      </c>
      <c r="H329" s="15">
        <f t="shared" si="75"/>
        <v>2.6955223880597017</v>
      </c>
      <c r="I329" s="11">
        <f t="shared" si="76"/>
        <v>7.9079937896204405E-2</v>
      </c>
      <c r="J329" s="32">
        <f t="shared" si="77"/>
        <v>3.9343252684678816E-2</v>
      </c>
      <c r="K329" s="32">
        <f t="shared" si="78"/>
        <v>25.417318898735168</v>
      </c>
      <c r="L329" s="8">
        <v>0</v>
      </c>
      <c r="M329" s="9">
        <v>1</v>
      </c>
      <c r="N329" s="8">
        <v>0</v>
      </c>
      <c r="O329" s="9">
        <v>0</v>
      </c>
      <c r="P329" s="9">
        <v>1</v>
      </c>
      <c r="Q329" s="9">
        <v>0</v>
      </c>
      <c r="R329" s="9">
        <v>0</v>
      </c>
      <c r="S329" s="8">
        <v>648</v>
      </c>
      <c r="T329" s="9">
        <v>5</v>
      </c>
      <c r="U329" s="9">
        <f t="shared" si="79"/>
        <v>642</v>
      </c>
      <c r="V329" s="9">
        <f t="shared" si="80"/>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4"/>
        <v>0.16500000000000004</v>
      </c>
      <c r="AO329" s="41">
        <v>1</v>
      </c>
      <c r="AP329" s="17">
        <v>0</v>
      </c>
      <c r="AQ329">
        <v>0</v>
      </c>
      <c r="AR329" s="39">
        <v>1</v>
      </c>
      <c r="AS329">
        <v>8.5300000000000001E-2</v>
      </c>
      <c r="AT329" s="39">
        <f t="shared" si="83"/>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37.630000000000003</v>
      </c>
      <c r="BM329">
        <v>1</v>
      </c>
      <c r="BN329">
        <v>0</v>
      </c>
      <c r="BO329">
        <v>0</v>
      </c>
      <c r="BP329">
        <v>0</v>
      </c>
      <c r="BQ329">
        <v>0</v>
      </c>
      <c r="BR329">
        <v>0</v>
      </c>
      <c r="BS329">
        <v>0</v>
      </c>
      <c r="BT329" s="17">
        <v>0</v>
      </c>
      <c r="BU329">
        <v>0</v>
      </c>
      <c r="BV329">
        <v>1</v>
      </c>
      <c r="BW329">
        <v>0</v>
      </c>
      <c r="BX329" s="17">
        <v>0</v>
      </c>
      <c r="BY329">
        <v>0</v>
      </c>
      <c r="BZ329">
        <v>0</v>
      </c>
      <c r="CA329">
        <v>0</v>
      </c>
      <c r="CB329">
        <v>0</v>
      </c>
      <c r="CC329" s="17">
        <v>0</v>
      </c>
      <c r="CD329">
        <v>0</v>
      </c>
      <c r="CE329">
        <v>0</v>
      </c>
      <c r="CF329">
        <v>1</v>
      </c>
      <c r="CG329">
        <v>1</v>
      </c>
      <c r="CH329">
        <v>0</v>
      </c>
      <c r="CI329">
        <v>0</v>
      </c>
      <c r="CJ329">
        <v>1</v>
      </c>
      <c r="CK329">
        <v>0</v>
      </c>
      <c r="CL329">
        <v>1</v>
      </c>
      <c r="CM329">
        <v>0</v>
      </c>
      <c r="CN329" s="17">
        <v>1</v>
      </c>
      <c r="CO329">
        <v>0</v>
      </c>
      <c r="CP329">
        <v>3</v>
      </c>
      <c r="CQ329">
        <v>0</v>
      </c>
      <c r="CR329">
        <v>1</v>
      </c>
      <c r="CS329">
        <v>16</v>
      </c>
      <c r="CY329" s="33" t="s">
        <v>85</v>
      </c>
    </row>
    <row r="330" spans="1:103" x14ac:dyDescent="0.25">
      <c r="A330">
        <v>329</v>
      </c>
      <c r="B330">
        <v>22</v>
      </c>
      <c r="C330" s="24" t="s">
        <v>235</v>
      </c>
      <c r="D330" s="12">
        <v>-0.3</v>
      </c>
      <c r="E330" s="13">
        <f t="shared" si="81"/>
        <v>2.9999999999999996</v>
      </c>
      <c r="F330" s="7">
        <v>-0.1</v>
      </c>
      <c r="G330" s="7">
        <f t="shared" si="74"/>
        <v>-3.2999999999999994</v>
      </c>
      <c r="H330" s="15">
        <f t="shared" si="75"/>
        <v>2.6999999999999997</v>
      </c>
      <c r="I330" s="11">
        <f t="shared" si="76"/>
        <v>-3.2124462549688771E-3</v>
      </c>
      <c r="J330" s="32">
        <f t="shared" si="77"/>
        <v>3.2124462549688766E-2</v>
      </c>
      <c r="K330" s="32">
        <f t="shared" si="78"/>
        <v>31.128925455273908</v>
      </c>
      <c r="L330" s="8">
        <v>0</v>
      </c>
      <c r="M330" s="9">
        <v>1</v>
      </c>
      <c r="N330" s="8">
        <v>0</v>
      </c>
      <c r="O330" s="9">
        <v>0</v>
      </c>
      <c r="P330" s="9">
        <v>1</v>
      </c>
      <c r="Q330" s="9">
        <v>0</v>
      </c>
      <c r="R330" s="9">
        <v>0</v>
      </c>
      <c r="S330" s="8">
        <v>980</v>
      </c>
      <c r="T330" s="9">
        <v>10</v>
      </c>
      <c r="U330" s="9">
        <f t="shared" si="79"/>
        <v>969</v>
      </c>
      <c r="V330" s="9">
        <f t="shared" si="80"/>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4"/>
        <v>0.16500000000000004</v>
      </c>
      <c r="AO330" s="41">
        <v>1</v>
      </c>
      <c r="AP330" s="17">
        <v>0</v>
      </c>
      <c r="AQ330">
        <v>0</v>
      </c>
      <c r="AR330" s="39">
        <v>1</v>
      </c>
      <c r="AS330">
        <v>8.5300000000000001E-2</v>
      </c>
      <c r="AT330" s="39">
        <f t="shared" si="83"/>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39.049999999999997</v>
      </c>
      <c r="BM330">
        <v>1</v>
      </c>
      <c r="BN330">
        <v>0</v>
      </c>
      <c r="BO330">
        <v>0</v>
      </c>
      <c r="BP330">
        <v>0</v>
      </c>
      <c r="BQ330">
        <v>0</v>
      </c>
      <c r="BR330">
        <v>1</v>
      </c>
      <c r="BS330">
        <v>0</v>
      </c>
      <c r="BT330" s="17">
        <v>0</v>
      </c>
      <c r="BU330">
        <v>0</v>
      </c>
      <c r="BV330">
        <v>1</v>
      </c>
      <c r="BW330">
        <v>0</v>
      </c>
      <c r="BX330" s="17">
        <v>0</v>
      </c>
      <c r="BY330">
        <v>0</v>
      </c>
      <c r="BZ330">
        <v>0</v>
      </c>
      <c r="CA330">
        <v>0</v>
      </c>
      <c r="CB330">
        <v>0</v>
      </c>
      <c r="CC330" s="17">
        <v>0</v>
      </c>
      <c r="CD330">
        <v>0</v>
      </c>
      <c r="CE330">
        <v>0</v>
      </c>
      <c r="CF330">
        <v>1</v>
      </c>
      <c r="CG330">
        <v>1</v>
      </c>
      <c r="CH330">
        <v>0</v>
      </c>
      <c r="CI330">
        <v>0</v>
      </c>
      <c r="CJ330">
        <v>1</v>
      </c>
      <c r="CK330">
        <v>0</v>
      </c>
      <c r="CL330">
        <v>1</v>
      </c>
      <c r="CM330">
        <v>0</v>
      </c>
      <c r="CN330" s="17">
        <v>1</v>
      </c>
      <c r="CO330">
        <v>0</v>
      </c>
      <c r="CP330">
        <v>3</v>
      </c>
      <c r="CQ330">
        <v>0</v>
      </c>
      <c r="CR330">
        <v>1</v>
      </c>
      <c r="CS330">
        <v>16</v>
      </c>
      <c r="CY330" s="33" t="s">
        <v>85</v>
      </c>
    </row>
    <row r="331" spans="1:103" x14ac:dyDescent="0.25">
      <c r="A331">
        <v>330</v>
      </c>
      <c r="B331">
        <v>22</v>
      </c>
      <c r="C331" s="24" t="s">
        <v>235</v>
      </c>
      <c r="D331" s="12">
        <v>4.5999999999999996</v>
      </c>
      <c r="E331" s="13">
        <f t="shared" si="81"/>
        <v>1.0772833723653397</v>
      </c>
      <c r="F331" s="7">
        <v>4.2699999999999996</v>
      </c>
      <c r="G331" s="7">
        <f t="shared" si="74"/>
        <v>3.5227166276346598</v>
      </c>
      <c r="H331" s="15">
        <f t="shared" si="75"/>
        <v>5.6772833723653395</v>
      </c>
      <c r="I331" s="11">
        <f t="shared" si="76"/>
        <v>0.18613964303252781</v>
      </c>
      <c r="J331" s="32">
        <f t="shared" si="77"/>
        <v>4.3592422255861317E-2</v>
      </c>
      <c r="K331" s="32">
        <f t="shared" si="78"/>
        <v>22.939766781726444</v>
      </c>
      <c r="L331" s="8">
        <v>0</v>
      </c>
      <c r="M331" s="9">
        <v>1</v>
      </c>
      <c r="N331" s="8">
        <v>0</v>
      </c>
      <c r="O331" s="9">
        <v>0</v>
      </c>
      <c r="P331" s="9">
        <v>1</v>
      </c>
      <c r="Q331" s="9">
        <v>0</v>
      </c>
      <c r="R331" s="9">
        <v>0</v>
      </c>
      <c r="S331" s="8">
        <v>514</v>
      </c>
      <c r="T331" s="9">
        <v>5</v>
      </c>
      <c r="U331" s="9">
        <f t="shared" si="79"/>
        <v>508</v>
      </c>
      <c r="V331" s="9">
        <f t="shared" si="80"/>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4"/>
        <v>9.9999999999999978E-2</v>
      </c>
      <c r="AO331" s="41">
        <v>1</v>
      </c>
      <c r="AP331" s="17">
        <v>0</v>
      </c>
      <c r="AQ331">
        <v>0</v>
      </c>
      <c r="AR331" s="39">
        <v>1</v>
      </c>
      <c r="AS331">
        <v>8.5300000000000001E-2</v>
      </c>
      <c r="AT331" s="39">
        <f t="shared" si="83"/>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37.79</v>
      </c>
      <c r="BM331">
        <v>1</v>
      </c>
      <c r="BN331">
        <v>0</v>
      </c>
      <c r="BO331">
        <v>0</v>
      </c>
      <c r="BP331">
        <v>0</v>
      </c>
      <c r="BQ331">
        <v>0</v>
      </c>
      <c r="BR331">
        <v>0</v>
      </c>
      <c r="BS331">
        <v>0</v>
      </c>
      <c r="BT331" s="17">
        <v>0</v>
      </c>
      <c r="BU331">
        <v>0</v>
      </c>
      <c r="BV331">
        <v>1</v>
      </c>
      <c r="BW331">
        <v>0</v>
      </c>
      <c r="BX331" s="17">
        <v>0</v>
      </c>
      <c r="BY331">
        <v>0</v>
      </c>
      <c r="BZ331">
        <v>0</v>
      </c>
      <c r="CA331">
        <v>0</v>
      </c>
      <c r="CB331">
        <v>0</v>
      </c>
      <c r="CC331" s="17">
        <v>0</v>
      </c>
      <c r="CD331">
        <v>0</v>
      </c>
      <c r="CE331">
        <v>0</v>
      </c>
      <c r="CF331">
        <v>1</v>
      </c>
      <c r="CG331">
        <v>1</v>
      </c>
      <c r="CH331">
        <v>0</v>
      </c>
      <c r="CI331">
        <v>0</v>
      </c>
      <c r="CJ331">
        <v>1</v>
      </c>
      <c r="CK331">
        <v>0</v>
      </c>
      <c r="CL331">
        <v>1</v>
      </c>
      <c r="CM331">
        <v>0</v>
      </c>
      <c r="CN331" s="17">
        <v>1</v>
      </c>
      <c r="CO331">
        <v>0</v>
      </c>
      <c r="CP331">
        <v>3</v>
      </c>
      <c r="CQ331">
        <v>0</v>
      </c>
      <c r="CR331">
        <v>1</v>
      </c>
      <c r="CS331">
        <v>16</v>
      </c>
      <c r="CY331" s="33" t="s">
        <v>85</v>
      </c>
    </row>
    <row r="332" spans="1:103" x14ac:dyDescent="0.25">
      <c r="A332">
        <v>331</v>
      </c>
      <c r="B332">
        <v>22</v>
      </c>
      <c r="C332" s="24" t="s">
        <v>235</v>
      </c>
      <c r="D332" s="12">
        <v>3.9</v>
      </c>
      <c r="E332" s="13">
        <f t="shared" si="81"/>
        <v>1.7647058823529411</v>
      </c>
      <c r="F332" s="7">
        <v>2.21</v>
      </c>
      <c r="G332" s="7">
        <f t="shared" si="74"/>
        <v>2.1352941176470588</v>
      </c>
      <c r="H332" s="15">
        <f t="shared" si="75"/>
        <v>5.6647058823529406</v>
      </c>
      <c r="I332" s="11">
        <f t="shared" si="76"/>
        <v>7.2434333358581224E-2</v>
      </c>
      <c r="J332" s="32">
        <f t="shared" si="77"/>
        <v>3.2775716451846716E-2</v>
      </c>
      <c r="K332" s="32">
        <f t="shared" si="78"/>
        <v>30.510393311132514</v>
      </c>
      <c r="L332" s="8">
        <v>0</v>
      </c>
      <c r="M332" s="9">
        <v>1</v>
      </c>
      <c r="N332" s="8">
        <v>0</v>
      </c>
      <c r="O332" s="9">
        <v>0</v>
      </c>
      <c r="P332" s="9">
        <v>1</v>
      </c>
      <c r="Q332" s="9">
        <v>0</v>
      </c>
      <c r="R332" s="9">
        <v>0</v>
      </c>
      <c r="S332" s="8">
        <v>937</v>
      </c>
      <c r="T332" s="9">
        <v>10</v>
      </c>
      <c r="U332" s="9">
        <f t="shared" si="79"/>
        <v>926</v>
      </c>
      <c r="V332" s="9">
        <f t="shared" si="80"/>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4"/>
        <v>9.9999999999999978E-2</v>
      </c>
      <c r="AO332" s="41">
        <v>1</v>
      </c>
      <c r="AP332" s="17">
        <v>0</v>
      </c>
      <c r="AQ332">
        <v>0</v>
      </c>
      <c r="AR332" s="39">
        <v>1</v>
      </c>
      <c r="AS332">
        <v>8.5300000000000001E-2</v>
      </c>
      <c r="AT332" s="39">
        <f t="shared" si="83"/>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39</v>
      </c>
      <c r="BM332">
        <v>1</v>
      </c>
      <c r="BN332">
        <v>0</v>
      </c>
      <c r="BO332">
        <v>0</v>
      </c>
      <c r="BP332">
        <v>0</v>
      </c>
      <c r="BQ332">
        <v>0</v>
      </c>
      <c r="BR332">
        <v>1</v>
      </c>
      <c r="BS332">
        <v>0</v>
      </c>
      <c r="BT332" s="17">
        <v>0</v>
      </c>
      <c r="BU332">
        <v>0</v>
      </c>
      <c r="BV332">
        <v>1</v>
      </c>
      <c r="BW332">
        <v>0</v>
      </c>
      <c r="BX332" s="17">
        <v>0</v>
      </c>
      <c r="BY332">
        <v>0</v>
      </c>
      <c r="BZ332">
        <v>0</v>
      </c>
      <c r="CA332">
        <v>0</v>
      </c>
      <c r="CB332">
        <v>0</v>
      </c>
      <c r="CC332" s="17">
        <v>0</v>
      </c>
      <c r="CD332">
        <v>0</v>
      </c>
      <c r="CE332">
        <v>0</v>
      </c>
      <c r="CF332">
        <v>1</v>
      </c>
      <c r="CG332">
        <v>1</v>
      </c>
      <c r="CH332">
        <v>0</v>
      </c>
      <c r="CI332">
        <v>0</v>
      </c>
      <c r="CJ332">
        <v>1</v>
      </c>
      <c r="CK332">
        <v>0</v>
      </c>
      <c r="CL332">
        <v>1</v>
      </c>
      <c r="CM332">
        <v>0</v>
      </c>
      <c r="CN332" s="17">
        <v>1</v>
      </c>
      <c r="CO332">
        <v>0</v>
      </c>
      <c r="CP332">
        <v>3</v>
      </c>
      <c r="CQ332">
        <v>0</v>
      </c>
      <c r="CR332">
        <v>1</v>
      </c>
      <c r="CS332">
        <v>16</v>
      </c>
      <c r="CY332" s="33" t="s">
        <v>85</v>
      </c>
    </row>
    <row r="333" spans="1:103" x14ac:dyDescent="0.25">
      <c r="A333">
        <v>332</v>
      </c>
      <c r="B333">
        <v>22</v>
      </c>
      <c r="C333" s="24" t="s">
        <v>235</v>
      </c>
      <c r="D333" s="12">
        <v>5.0999999999999996</v>
      </c>
      <c r="E333" s="13">
        <f t="shared" si="81"/>
        <v>1.2718204488778055</v>
      </c>
      <c r="F333" s="7">
        <v>4.01</v>
      </c>
      <c r="G333" s="7">
        <f t="shared" si="74"/>
        <v>3.8281795511221941</v>
      </c>
      <c r="H333" s="15">
        <f t="shared" si="75"/>
        <v>6.3718204488778056</v>
      </c>
      <c r="I333" s="11">
        <f t="shared" si="76"/>
        <v>0.1865459135354694</v>
      </c>
      <c r="J333" s="32">
        <f t="shared" si="77"/>
        <v>4.6520177939019809E-2</v>
      </c>
      <c r="K333" s="32">
        <f t="shared" si="78"/>
        <v>21.496048474080069</v>
      </c>
      <c r="L333" s="8">
        <v>0</v>
      </c>
      <c r="M333" s="9">
        <v>1</v>
      </c>
      <c r="N333" s="8">
        <v>0</v>
      </c>
      <c r="O333" s="9">
        <v>0</v>
      </c>
      <c r="P333" s="9">
        <v>1</v>
      </c>
      <c r="Q333" s="9">
        <v>0</v>
      </c>
      <c r="R333" s="9">
        <v>0</v>
      </c>
      <c r="S333" s="8">
        <v>452</v>
      </c>
      <c r="T333" s="9">
        <v>5</v>
      </c>
      <c r="U333" s="9">
        <f t="shared" si="79"/>
        <v>446</v>
      </c>
      <c r="V333" s="9">
        <f t="shared" si="80"/>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4"/>
        <v>0.16500000000000004</v>
      </c>
      <c r="AO333" s="41">
        <v>1</v>
      </c>
      <c r="AP333" s="17">
        <v>0</v>
      </c>
      <c r="AQ333">
        <v>0</v>
      </c>
      <c r="AR333" s="39">
        <v>1</v>
      </c>
      <c r="AS333">
        <v>8.5300000000000001E-2</v>
      </c>
      <c r="AT333" s="39">
        <f t="shared" si="83"/>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37.630000000000003</v>
      </c>
      <c r="BM333">
        <v>1</v>
      </c>
      <c r="BN333">
        <v>0</v>
      </c>
      <c r="BO333">
        <v>0</v>
      </c>
      <c r="BP333">
        <v>0</v>
      </c>
      <c r="BQ333">
        <v>0</v>
      </c>
      <c r="BR333">
        <v>0</v>
      </c>
      <c r="BS333">
        <v>0</v>
      </c>
      <c r="BT333" s="17">
        <v>0</v>
      </c>
      <c r="BU333">
        <v>0</v>
      </c>
      <c r="BV333">
        <v>1</v>
      </c>
      <c r="BW333">
        <v>0</v>
      </c>
      <c r="BX333" s="17">
        <v>0</v>
      </c>
      <c r="BY333">
        <v>0</v>
      </c>
      <c r="BZ333">
        <v>0</v>
      </c>
      <c r="CA333">
        <v>0</v>
      </c>
      <c r="CB333">
        <v>0</v>
      </c>
      <c r="CC333" s="17">
        <v>0</v>
      </c>
      <c r="CD333">
        <v>0</v>
      </c>
      <c r="CE333">
        <v>0</v>
      </c>
      <c r="CF333">
        <v>1</v>
      </c>
      <c r="CG333">
        <v>1</v>
      </c>
      <c r="CH333">
        <v>0</v>
      </c>
      <c r="CI333">
        <v>0</v>
      </c>
      <c r="CJ333">
        <v>1</v>
      </c>
      <c r="CK333">
        <v>0</v>
      </c>
      <c r="CL333">
        <v>1</v>
      </c>
      <c r="CM333">
        <v>0</v>
      </c>
      <c r="CN333" s="17">
        <v>1</v>
      </c>
      <c r="CO333">
        <v>0</v>
      </c>
      <c r="CP333">
        <v>3</v>
      </c>
      <c r="CQ333">
        <v>0</v>
      </c>
      <c r="CR333">
        <v>1</v>
      </c>
      <c r="CS333">
        <v>16</v>
      </c>
      <c r="CY333" s="33" t="s">
        <v>85</v>
      </c>
    </row>
    <row r="334" spans="1:103" x14ac:dyDescent="0.25">
      <c r="A334">
        <v>333</v>
      </c>
      <c r="B334">
        <v>22</v>
      </c>
      <c r="C334" s="24" t="s">
        <v>235</v>
      </c>
      <c r="D334" s="12">
        <v>5.5</v>
      </c>
      <c r="E334" s="13">
        <f t="shared" si="81"/>
        <v>2.4336283185840708</v>
      </c>
      <c r="F334" s="7">
        <v>2.2599999999999998</v>
      </c>
      <c r="G334" s="7">
        <f t="shared" si="74"/>
        <v>3.0663716814159292</v>
      </c>
      <c r="H334" s="15">
        <f t="shared" si="75"/>
        <v>7.9336283185840708</v>
      </c>
      <c r="I334" s="11">
        <f t="shared" si="76"/>
        <v>8.1704726615308823E-2</v>
      </c>
      <c r="J334" s="32">
        <f t="shared" si="77"/>
        <v>3.6152533900579126E-2</v>
      </c>
      <c r="K334" s="32">
        <f t="shared" si="78"/>
        <v>27.66057844659074</v>
      </c>
      <c r="L334" s="8">
        <v>0</v>
      </c>
      <c r="M334" s="9">
        <v>1</v>
      </c>
      <c r="N334" s="8">
        <v>0</v>
      </c>
      <c r="O334" s="9">
        <v>0</v>
      </c>
      <c r="P334" s="9">
        <v>1</v>
      </c>
      <c r="Q334" s="9">
        <v>0</v>
      </c>
      <c r="R334" s="9">
        <v>0</v>
      </c>
      <c r="S334" s="8">
        <v>771</v>
      </c>
      <c r="T334" s="9">
        <v>10</v>
      </c>
      <c r="U334" s="9">
        <f t="shared" si="79"/>
        <v>760</v>
      </c>
      <c r="V334" s="9">
        <f t="shared" si="80"/>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4"/>
        <v>0.16500000000000004</v>
      </c>
      <c r="AO334" s="41">
        <v>1</v>
      </c>
      <c r="AP334" s="17">
        <v>0</v>
      </c>
      <c r="AQ334">
        <v>0</v>
      </c>
      <c r="AR334" s="39">
        <v>1</v>
      </c>
      <c r="AS334">
        <v>8.5300000000000001E-2</v>
      </c>
      <c r="AT334" s="39">
        <f t="shared" si="83"/>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39.049999999999997</v>
      </c>
      <c r="BM334">
        <v>1</v>
      </c>
      <c r="BN334">
        <v>0</v>
      </c>
      <c r="BO334">
        <v>0</v>
      </c>
      <c r="BP334">
        <v>0</v>
      </c>
      <c r="BQ334">
        <v>0</v>
      </c>
      <c r="BR334">
        <v>1</v>
      </c>
      <c r="BS334">
        <v>0</v>
      </c>
      <c r="BT334" s="17">
        <v>0</v>
      </c>
      <c r="BU334">
        <v>0</v>
      </c>
      <c r="BV334">
        <v>1</v>
      </c>
      <c r="BW334">
        <v>0</v>
      </c>
      <c r="BX334" s="17">
        <v>0</v>
      </c>
      <c r="BY334">
        <v>0</v>
      </c>
      <c r="BZ334">
        <v>0</v>
      </c>
      <c r="CA334">
        <v>0</v>
      </c>
      <c r="CB334">
        <v>0</v>
      </c>
      <c r="CC334" s="17">
        <v>0</v>
      </c>
      <c r="CD334">
        <v>0</v>
      </c>
      <c r="CE334">
        <v>0</v>
      </c>
      <c r="CF334">
        <v>1</v>
      </c>
      <c r="CG334">
        <v>1</v>
      </c>
      <c r="CH334">
        <v>0</v>
      </c>
      <c r="CI334">
        <v>0</v>
      </c>
      <c r="CJ334">
        <v>1</v>
      </c>
      <c r="CK334">
        <v>0</v>
      </c>
      <c r="CL334">
        <v>1</v>
      </c>
      <c r="CM334">
        <v>0</v>
      </c>
      <c r="CN334" s="17">
        <v>1</v>
      </c>
      <c r="CO334">
        <v>0</v>
      </c>
      <c r="CP334">
        <v>3</v>
      </c>
      <c r="CQ334">
        <v>0</v>
      </c>
      <c r="CR334">
        <v>1</v>
      </c>
      <c r="CS334">
        <v>16</v>
      </c>
      <c r="CY334" s="33" t="s">
        <v>85</v>
      </c>
    </row>
    <row r="335" spans="1:103" x14ac:dyDescent="0.25">
      <c r="A335">
        <v>334</v>
      </c>
      <c r="B335">
        <v>22</v>
      </c>
      <c r="C335" s="24" t="s">
        <v>235</v>
      </c>
      <c r="D335" s="12">
        <v>2.4</v>
      </c>
      <c r="E335" s="13">
        <f t="shared" si="81"/>
        <v>1.1162790697674418</v>
      </c>
      <c r="F335" s="7">
        <v>2.15</v>
      </c>
      <c r="G335" s="7">
        <f t="shared" si="74"/>
        <v>1.2837209302325581</v>
      </c>
      <c r="H335" s="15">
        <f t="shared" si="75"/>
        <v>3.5162790697674415</v>
      </c>
      <c r="I335" s="11">
        <f t="shared" si="76"/>
        <v>6.7397705177461117E-2</v>
      </c>
      <c r="J335" s="32">
        <f t="shared" si="77"/>
        <v>3.1347769849981923E-2</v>
      </c>
      <c r="K335" s="32">
        <f t="shared" si="78"/>
        <v>31.900195924163221</v>
      </c>
      <c r="L335" s="8">
        <v>0</v>
      </c>
      <c r="M335" s="9">
        <v>1</v>
      </c>
      <c r="N335" s="8">
        <v>0</v>
      </c>
      <c r="O335" s="9">
        <v>0</v>
      </c>
      <c r="P335" s="9">
        <v>1</v>
      </c>
      <c r="Q335" s="9">
        <v>0</v>
      </c>
      <c r="R335" s="9">
        <v>0</v>
      </c>
      <c r="S335" s="8">
        <v>1019</v>
      </c>
      <c r="T335" s="9">
        <v>5</v>
      </c>
      <c r="U335" s="9">
        <f t="shared" si="79"/>
        <v>1013</v>
      </c>
      <c r="V335" s="9">
        <f t="shared" si="80"/>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4"/>
        <v>0.15700000000000003</v>
      </c>
      <c r="AO335" s="41">
        <v>1</v>
      </c>
      <c r="AP335" s="17">
        <v>0</v>
      </c>
      <c r="AQ335">
        <v>1</v>
      </c>
      <c r="AR335" s="39">
        <v>0</v>
      </c>
      <c r="AS335">
        <v>8.5300000000000001E-2</v>
      </c>
      <c r="AT335" s="39">
        <f t="shared" si="83"/>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37.79</v>
      </c>
      <c r="BM335">
        <v>1</v>
      </c>
      <c r="BN335">
        <v>0</v>
      </c>
      <c r="BO335">
        <v>0</v>
      </c>
      <c r="BP335">
        <v>0</v>
      </c>
      <c r="BQ335">
        <v>0</v>
      </c>
      <c r="BR335">
        <v>0</v>
      </c>
      <c r="BS335">
        <v>0</v>
      </c>
      <c r="BT335" s="17">
        <v>0</v>
      </c>
      <c r="BU335">
        <v>0</v>
      </c>
      <c r="BV335">
        <v>1</v>
      </c>
      <c r="BW335">
        <v>0</v>
      </c>
      <c r="BX335" s="17">
        <v>0</v>
      </c>
      <c r="BY335">
        <v>0</v>
      </c>
      <c r="BZ335">
        <v>0</v>
      </c>
      <c r="CA335">
        <v>0</v>
      </c>
      <c r="CB335">
        <v>0</v>
      </c>
      <c r="CC335" s="17">
        <v>0</v>
      </c>
      <c r="CD335">
        <v>0</v>
      </c>
      <c r="CE335">
        <v>0</v>
      </c>
      <c r="CF335">
        <v>1</v>
      </c>
      <c r="CG335">
        <v>1</v>
      </c>
      <c r="CH335">
        <v>0</v>
      </c>
      <c r="CI335">
        <v>0</v>
      </c>
      <c r="CJ335">
        <v>1</v>
      </c>
      <c r="CK335">
        <v>0</v>
      </c>
      <c r="CL335">
        <v>1</v>
      </c>
      <c r="CM335">
        <v>0</v>
      </c>
      <c r="CN335" s="17">
        <v>1</v>
      </c>
      <c r="CO335">
        <v>0</v>
      </c>
      <c r="CP335">
        <v>3</v>
      </c>
      <c r="CQ335">
        <v>0</v>
      </c>
      <c r="CR335">
        <v>1</v>
      </c>
      <c r="CS335">
        <v>16</v>
      </c>
      <c r="CY335" s="33" t="s">
        <v>85</v>
      </c>
    </row>
    <row r="336" spans="1:103" x14ac:dyDescent="0.25">
      <c r="A336">
        <v>335</v>
      </c>
      <c r="B336">
        <v>22</v>
      </c>
      <c r="C336" s="24" t="s">
        <v>235</v>
      </c>
      <c r="D336" s="12">
        <v>-1.6</v>
      </c>
      <c r="E336" s="13">
        <f t="shared" si="81"/>
        <v>1.8181818181818183</v>
      </c>
      <c r="F336" s="7">
        <v>-0.88</v>
      </c>
      <c r="G336" s="7">
        <f t="shared" si="74"/>
        <v>-3.4181818181818184</v>
      </c>
      <c r="H336" s="15">
        <f t="shared" si="75"/>
        <v>0.21818181818181825</v>
      </c>
      <c r="I336" s="11">
        <f t="shared" si="76"/>
        <v>-2.3846798901517526E-2</v>
      </c>
      <c r="J336" s="32">
        <f t="shared" si="77"/>
        <v>2.7098635115360828E-2</v>
      </c>
      <c r="K336" s="32">
        <f t="shared" si="78"/>
        <v>36.902227575039426</v>
      </c>
      <c r="L336" s="8">
        <v>0</v>
      </c>
      <c r="M336" s="9">
        <v>1</v>
      </c>
      <c r="N336" s="8">
        <v>0</v>
      </c>
      <c r="O336" s="9">
        <v>0</v>
      </c>
      <c r="P336" s="9">
        <v>1</v>
      </c>
      <c r="Q336" s="9">
        <v>0</v>
      </c>
      <c r="R336" s="9">
        <v>0</v>
      </c>
      <c r="S336" s="8">
        <v>1372</v>
      </c>
      <c r="T336" s="9">
        <v>10</v>
      </c>
      <c r="U336" s="9">
        <f t="shared" si="79"/>
        <v>1361</v>
      </c>
      <c r="V336" s="9">
        <f t="shared" si="80"/>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4"/>
        <v>0.15700000000000003</v>
      </c>
      <c r="AO336" s="41">
        <v>1</v>
      </c>
      <c r="AP336" s="17">
        <v>0</v>
      </c>
      <c r="AQ336">
        <v>1</v>
      </c>
      <c r="AR336" s="39">
        <v>0</v>
      </c>
      <c r="AS336">
        <v>8.5300000000000001E-2</v>
      </c>
      <c r="AT336" s="39">
        <f t="shared" si="83"/>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39</v>
      </c>
      <c r="BM336">
        <v>1</v>
      </c>
      <c r="BN336">
        <v>0</v>
      </c>
      <c r="BO336">
        <v>0</v>
      </c>
      <c r="BP336">
        <v>0</v>
      </c>
      <c r="BQ336">
        <v>0</v>
      </c>
      <c r="BR336">
        <v>1</v>
      </c>
      <c r="BS336">
        <v>0</v>
      </c>
      <c r="BT336" s="17">
        <v>0</v>
      </c>
      <c r="BU336">
        <v>0</v>
      </c>
      <c r="BV336">
        <v>1</v>
      </c>
      <c r="BW336">
        <v>0</v>
      </c>
      <c r="BX336" s="17">
        <v>0</v>
      </c>
      <c r="BY336">
        <v>0</v>
      </c>
      <c r="BZ336">
        <v>0</v>
      </c>
      <c r="CA336">
        <v>0</v>
      </c>
      <c r="CB336">
        <v>0</v>
      </c>
      <c r="CC336" s="17">
        <v>0</v>
      </c>
      <c r="CD336">
        <v>0</v>
      </c>
      <c r="CE336">
        <v>0</v>
      </c>
      <c r="CF336">
        <v>1</v>
      </c>
      <c r="CG336">
        <v>1</v>
      </c>
      <c r="CH336">
        <v>0</v>
      </c>
      <c r="CI336">
        <v>0</v>
      </c>
      <c r="CJ336">
        <v>1</v>
      </c>
      <c r="CK336">
        <v>0</v>
      </c>
      <c r="CL336">
        <v>1</v>
      </c>
      <c r="CM336">
        <v>0</v>
      </c>
      <c r="CN336" s="17">
        <v>1</v>
      </c>
      <c r="CO336">
        <v>0</v>
      </c>
      <c r="CP336">
        <v>3</v>
      </c>
      <c r="CQ336">
        <v>0</v>
      </c>
      <c r="CR336">
        <v>1</v>
      </c>
      <c r="CS336">
        <v>16</v>
      </c>
      <c r="CY336" s="33" t="s">
        <v>85</v>
      </c>
    </row>
    <row r="337" spans="1:103" x14ac:dyDescent="0.25">
      <c r="A337">
        <v>336</v>
      </c>
      <c r="B337">
        <v>22</v>
      </c>
      <c r="C337" s="24" t="s">
        <v>235</v>
      </c>
      <c r="D337" s="12">
        <v>0.7</v>
      </c>
      <c r="E337" s="13">
        <f t="shared" si="81"/>
        <v>1.044776119402985</v>
      </c>
      <c r="F337" s="7">
        <v>0.67</v>
      </c>
      <c r="G337" s="7">
        <f t="shared" si="74"/>
        <v>-0.34477611940298503</v>
      </c>
      <c r="H337" s="15">
        <f t="shared" si="75"/>
        <v>1.7447761194029849</v>
      </c>
      <c r="I337" s="11">
        <f t="shared" si="76"/>
        <v>2.3505894099012905E-2</v>
      </c>
      <c r="J337" s="32">
        <f t="shared" si="77"/>
        <v>3.5083424028377469E-2</v>
      </c>
      <c r="K337" s="32">
        <f t="shared" si="78"/>
        <v>28.503489260088841</v>
      </c>
      <c r="L337" s="8">
        <v>0</v>
      </c>
      <c r="M337" s="9">
        <v>1</v>
      </c>
      <c r="N337" s="8">
        <v>0</v>
      </c>
      <c r="O337" s="9">
        <v>0</v>
      </c>
      <c r="P337" s="9">
        <v>1</v>
      </c>
      <c r="Q337" s="9">
        <v>0</v>
      </c>
      <c r="R337" s="9">
        <v>0</v>
      </c>
      <c r="S337" s="8">
        <v>818</v>
      </c>
      <c r="T337" s="9">
        <v>5</v>
      </c>
      <c r="U337" s="9">
        <f t="shared" si="79"/>
        <v>812</v>
      </c>
      <c r="V337" s="9">
        <f t="shared" si="80"/>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4"/>
        <v>0.22100000000000009</v>
      </c>
      <c r="AO337" s="41">
        <v>1</v>
      </c>
      <c r="AP337" s="17">
        <v>0</v>
      </c>
      <c r="AQ337">
        <v>1</v>
      </c>
      <c r="AR337" s="39">
        <v>0</v>
      </c>
      <c r="AS337">
        <v>8.5300000000000001E-2</v>
      </c>
      <c r="AT337" s="39">
        <f t="shared" si="83"/>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37.630000000000003</v>
      </c>
      <c r="BM337">
        <v>1</v>
      </c>
      <c r="BN337">
        <v>0</v>
      </c>
      <c r="BO337">
        <v>0</v>
      </c>
      <c r="BP337">
        <v>0</v>
      </c>
      <c r="BQ337">
        <v>0</v>
      </c>
      <c r="BR337">
        <v>0</v>
      </c>
      <c r="BS337">
        <v>0</v>
      </c>
      <c r="BT337" s="17">
        <v>0</v>
      </c>
      <c r="BU337">
        <v>0</v>
      </c>
      <c r="BV337">
        <v>1</v>
      </c>
      <c r="BW337">
        <v>0</v>
      </c>
      <c r="BX337" s="17">
        <v>0</v>
      </c>
      <c r="BY337">
        <v>0</v>
      </c>
      <c r="BZ337">
        <v>0</v>
      </c>
      <c r="CA337">
        <v>0</v>
      </c>
      <c r="CB337">
        <v>0</v>
      </c>
      <c r="CC337" s="17">
        <v>0</v>
      </c>
      <c r="CD337">
        <v>0</v>
      </c>
      <c r="CE337">
        <v>0</v>
      </c>
      <c r="CF337">
        <v>1</v>
      </c>
      <c r="CG337">
        <v>1</v>
      </c>
      <c r="CH337">
        <v>0</v>
      </c>
      <c r="CI337">
        <v>0</v>
      </c>
      <c r="CJ337">
        <v>1</v>
      </c>
      <c r="CK337">
        <v>0</v>
      </c>
      <c r="CL337">
        <v>1</v>
      </c>
      <c r="CM337">
        <v>0</v>
      </c>
      <c r="CN337" s="17">
        <v>1</v>
      </c>
      <c r="CO337">
        <v>0</v>
      </c>
      <c r="CP337">
        <v>3</v>
      </c>
      <c r="CQ337">
        <v>0</v>
      </c>
      <c r="CR337">
        <v>1</v>
      </c>
      <c r="CS337">
        <v>16</v>
      </c>
      <c r="CY337" s="33" t="s">
        <v>85</v>
      </c>
    </row>
    <row r="338" spans="1:103" x14ac:dyDescent="0.25">
      <c r="A338">
        <v>337</v>
      </c>
      <c r="B338">
        <v>22</v>
      </c>
      <c r="C338" s="24" t="s">
        <v>235</v>
      </c>
      <c r="D338" s="12">
        <v>0.6</v>
      </c>
      <c r="E338" s="13">
        <f t="shared" si="81"/>
        <v>2.1428571428571428</v>
      </c>
      <c r="F338" s="7">
        <v>0.28000000000000003</v>
      </c>
      <c r="G338" s="7">
        <f t="shared" si="74"/>
        <v>-1.5428571428571427</v>
      </c>
      <c r="H338" s="15">
        <f t="shared" si="75"/>
        <v>2.7428571428571429</v>
      </c>
      <c r="I338" s="11">
        <f t="shared" si="76"/>
        <v>9.0984008236424802E-3</v>
      </c>
      <c r="J338" s="32">
        <f t="shared" si="77"/>
        <v>3.2494288655865997E-2</v>
      </c>
      <c r="K338" s="32">
        <f t="shared" si="78"/>
        <v>30.774638909335721</v>
      </c>
      <c r="L338" s="8">
        <v>0</v>
      </c>
      <c r="M338" s="9">
        <v>1</v>
      </c>
      <c r="N338" s="8">
        <v>0</v>
      </c>
      <c r="O338" s="9">
        <v>0</v>
      </c>
      <c r="P338" s="9">
        <v>1</v>
      </c>
      <c r="Q338" s="9">
        <v>0</v>
      </c>
      <c r="R338" s="9">
        <v>0</v>
      </c>
      <c r="S338" s="8">
        <v>958</v>
      </c>
      <c r="T338" s="9">
        <v>10</v>
      </c>
      <c r="U338" s="9">
        <f t="shared" si="79"/>
        <v>947</v>
      </c>
      <c r="V338" s="9">
        <f t="shared" si="80"/>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4"/>
        <v>0.22100000000000009</v>
      </c>
      <c r="AO338" s="41">
        <v>1</v>
      </c>
      <c r="AP338" s="17">
        <v>0</v>
      </c>
      <c r="AQ338">
        <v>1</v>
      </c>
      <c r="AR338" s="39">
        <v>0</v>
      </c>
      <c r="AS338">
        <v>8.5300000000000001E-2</v>
      </c>
      <c r="AT338" s="39">
        <f t="shared" si="83"/>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39.049999999999997</v>
      </c>
      <c r="BM338">
        <v>1</v>
      </c>
      <c r="BN338">
        <v>0</v>
      </c>
      <c r="BO338">
        <v>0</v>
      </c>
      <c r="BP338">
        <v>0</v>
      </c>
      <c r="BQ338">
        <v>0</v>
      </c>
      <c r="BR338">
        <v>1</v>
      </c>
      <c r="BS338">
        <v>0</v>
      </c>
      <c r="BT338" s="17">
        <v>0</v>
      </c>
      <c r="BU338">
        <v>0</v>
      </c>
      <c r="BV338">
        <v>1</v>
      </c>
      <c r="BW338">
        <v>0</v>
      </c>
      <c r="BX338" s="17">
        <v>0</v>
      </c>
      <c r="BY338">
        <v>0</v>
      </c>
      <c r="BZ338">
        <v>0</v>
      </c>
      <c r="CA338">
        <v>0</v>
      </c>
      <c r="CB338">
        <v>0</v>
      </c>
      <c r="CC338" s="17">
        <v>0</v>
      </c>
      <c r="CD338">
        <v>0</v>
      </c>
      <c r="CE338">
        <v>0</v>
      </c>
      <c r="CF338">
        <v>1</v>
      </c>
      <c r="CG338">
        <v>1</v>
      </c>
      <c r="CH338">
        <v>0</v>
      </c>
      <c r="CI338">
        <v>0</v>
      </c>
      <c r="CJ338">
        <v>1</v>
      </c>
      <c r="CK338">
        <v>0</v>
      </c>
      <c r="CL338">
        <v>1</v>
      </c>
      <c r="CM338">
        <v>0</v>
      </c>
      <c r="CN338" s="17">
        <v>1</v>
      </c>
      <c r="CO338">
        <v>0</v>
      </c>
      <c r="CP338">
        <v>3</v>
      </c>
      <c r="CQ338">
        <v>0</v>
      </c>
      <c r="CR338">
        <v>1</v>
      </c>
      <c r="CS338">
        <v>16</v>
      </c>
      <c r="CY338" s="33" t="s">
        <v>85</v>
      </c>
    </row>
    <row r="339" spans="1:103" x14ac:dyDescent="0.25">
      <c r="A339">
        <v>338</v>
      </c>
      <c r="B339">
        <v>22</v>
      </c>
      <c r="C339" s="24" t="s">
        <v>235</v>
      </c>
      <c r="D339" s="12">
        <v>2.9</v>
      </c>
      <c r="E339" s="13">
        <f t="shared" si="81"/>
        <v>0.85545722713864303</v>
      </c>
      <c r="F339" s="7">
        <v>3.39</v>
      </c>
      <c r="G339" s="7">
        <f t="shared" si="74"/>
        <v>2.044542772861357</v>
      </c>
      <c r="H339" s="15">
        <f t="shared" si="75"/>
        <v>3.7554572271386428</v>
      </c>
      <c r="I339" s="11">
        <f t="shared" si="76"/>
        <v>0.13101679456485232</v>
      </c>
      <c r="J339" s="32">
        <f t="shared" si="77"/>
        <v>3.8648021995531662E-2</v>
      </c>
      <c r="K339" s="32">
        <f t="shared" si="78"/>
        <v>25.874545406634684</v>
      </c>
      <c r="L339" s="8">
        <v>0</v>
      </c>
      <c r="M339" s="9">
        <v>1</v>
      </c>
      <c r="N339" s="8">
        <v>0</v>
      </c>
      <c r="O339" s="9">
        <v>0</v>
      </c>
      <c r="P339" s="9">
        <v>1</v>
      </c>
      <c r="Q339" s="9">
        <v>0</v>
      </c>
      <c r="R339" s="9">
        <v>0</v>
      </c>
      <c r="S339" s="8">
        <v>664</v>
      </c>
      <c r="T339" s="9">
        <v>5</v>
      </c>
      <c r="U339" s="9">
        <f t="shared" si="79"/>
        <v>658</v>
      </c>
      <c r="V339" s="9">
        <f t="shared" si="80"/>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4"/>
        <v>0.15700000000000003</v>
      </c>
      <c r="AO339" s="41">
        <v>1</v>
      </c>
      <c r="AP339" s="17">
        <v>0</v>
      </c>
      <c r="AQ339">
        <v>1</v>
      </c>
      <c r="AR339" s="39">
        <v>0</v>
      </c>
      <c r="AS339">
        <v>8.5300000000000001E-2</v>
      </c>
      <c r="AT339" s="39">
        <f t="shared" si="83"/>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37.79</v>
      </c>
      <c r="BM339">
        <v>1</v>
      </c>
      <c r="BN339">
        <v>0</v>
      </c>
      <c r="BO339">
        <v>0</v>
      </c>
      <c r="BP339">
        <v>0</v>
      </c>
      <c r="BQ339">
        <v>0</v>
      </c>
      <c r="BR339">
        <v>0</v>
      </c>
      <c r="BS339">
        <v>0</v>
      </c>
      <c r="BT339" s="17">
        <v>0</v>
      </c>
      <c r="BU339">
        <v>0</v>
      </c>
      <c r="BV339">
        <v>1</v>
      </c>
      <c r="BW339">
        <v>0</v>
      </c>
      <c r="BX339" s="17">
        <v>0</v>
      </c>
      <c r="BY339">
        <v>0</v>
      </c>
      <c r="BZ339">
        <v>0</v>
      </c>
      <c r="CA339">
        <v>0</v>
      </c>
      <c r="CB339">
        <v>0</v>
      </c>
      <c r="CC339" s="17">
        <v>0</v>
      </c>
      <c r="CD339">
        <v>0</v>
      </c>
      <c r="CE339">
        <v>0</v>
      </c>
      <c r="CF339">
        <v>1</v>
      </c>
      <c r="CG339">
        <v>1</v>
      </c>
      <c r="CH339">
        <v>0</v>
      </c>
      <c r="CI339">
        <v>0</v>
      </c>
      <c r="CJ339">
        <v>1</v>
      </c>
      <c r="CK339">
        <v>0</v>
      </c>
      <c r="CL339">
        <v>1</v>
      </c>
      <c r="CM339">
        <v>0</v>
      </c>
      <c r="CN339" s="17">
        <v>1</v>
      </c>
      <c r="CO339">
        <v>0</v>
      </c>
      <c r="CP339">
        <v>3</v>
      </c>
      <c r="CQ339">
        <v>0</v>
      </c>
      <c r="CR339">
        <v>1</v>
      </c>
      <c r="CS339">
        <v>16</v>
      </c>
      <c r="CY339" s="33" t="s">
        <v>85</v>
      </c>
    </row>
    <row r="340" spans="1:103" x14ac:dyDescent="0.25">
      <c r="A340">
        <v>339</v>
      </c>
      <c r="B340">
        <v>22</v>
      </c>
      <c r="C340" s="24" t="s">
        <v>235</v>
      </c>
      <c r="D340" s="12">
        <v>3.9</v>
      </c>
      <c r="E340" s="13">
        <f t="shared" si="81"/>
        <v>1.4285714285714286</v>
      </c>
      <c r="F340" s="7">
        <v>2.73</v>
      </c>
      <c r="G340" s="7">
        <f t="shared" si="74"/>
        <v>2.4714285714285715</v>
      </c>
      <c r="H340" s="15">
        <f t="shared" si="75"/>
        <v>5.3285714285714283</v>
      </c>
      <c r="I340" s="11">
        <f t="shared" si="76"/>
        <v>8.5169027029795424E-2</v>
      </c>
      <c r="J340" s="32">
        <f t="shared" si="77"/>
        <v>3.1197445798459868E-2</v>
      </c>
      <c r="K340" s="32">
        <f t="shared" si="78"/>
        <v>32.0539061582204</v>
      </c>
      <c r="L340" s="8">
        <v>0</v>
      </c>
      <c r="M340" s="9">
        <v>1</v>
      </c>
      <c r="N340" s="8">
        <v>0</v>
      </c>
      <c r="O340" s="9">
        <v>0</v>
      </c>
      <c r="P340" s="9">
        <v>1</v>
      </c>
      <c r="Q340" s="9">
        <v>0</v>
      </c>
      <c r="R340" s="9">
        <v>0</v>
      </c>
      <c r="S340" s="8">
        <v>1031</v>
      </c>
      <c r="T340" s="9">
        <v>10</v>
      </c>
      <c r="U340" s="9">
        <f t="shared" si="79"/>
        <v>1020</v>
      </c>
      <c r="V340" s="9">
        <f t="shared" si="80"/>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4"/>
        <v>0.15700000000000003</v>
      </c>
      <c r="AO340" s="41">
        <v>1</v>
      </c>
      <c r="AP340" s="17">
        <v>0</v>
      </c>
      <c r="AQ340">
        <v>1</v>
      </c>
      <c r="AR340" s="39">
        <v>0</v>
      </c>
      <c r="AS340">
        <v>8.5300000000000001E-2</v>
      </c>
      <c r="AT340" s="39">
        <f t="shared" si="83"/>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39</v>
      </c>
      <c r="BM340">
        <v>1</v>
      </c>
      <c r="BN340">
        <v>0</v>
      </c>
      <c r="BO340">
        <v>0</v>
      </c>
      <c r="BP340">
        <v>0</v>
      </c>
      <c r="BQ340">
        <v>0</v>
      </c>
      <c r="BR340">
        <v>1</v>
      </c>
      <c r="BS340">
        <v>0</v>
      </c>
      <c r="BT340" s="17">
        <v>0</v>
      </c>
      <c r="BU340">
        <v>0</v>
      </c>
      <c r="BV340">
        <v>1</v>
      </c>
      <c r="BW340">
        <v>0</v>
      </c>
      <c r="BX340" s="17">
        <v>0</v>
      </c>
      <c r="BY340">
        <v>0</v>
      </c>
      <c r="BZ340">
        <v>0</v>
      </c>
      <c r="CA340">
        <v>0</v>
      </c>
      <c r="CB340">
        <v>0</v>
      </c>
      <c r="CC340" s="17">
        <v>0</v>
      </c>
      <c r="CD340">
        <v>0</v>
      </c>
      <c r="CE340">
        <v>0</v>
      </c>
      <c r="CF340">
        <v>1</v>
      </c>
      <c r="CG340">
        <v>1</v>
      </c>
      <c r="CH340">
        <v>0</v>
      </c>
      <c r="CI340">
        <v>0</v>
      </c>
      <c r="CJ340">
        <v>1</v>
      </c>
      <c r="CK340">
        <v>0</v>
      </c>
      <c r="CL340">
        <v>1</v>
      </c>
      <c r="CM340">
        <v>0</v>
      </c>
      <c r="CN340" s="17">
        <v>1</v>
      </c>
      <c r="CO340">
        <v>0</v>
      </c>
      <c r="CP340">
        <v>3</v>
      </c>
      <c r="CQ340">
        <v>0</v>
      </c>
      <c r="CR340">
        <v>1</v>
      </c>
      <c r="CS340">
        <v>16</v>
      </c>
      <c r="CY340" s="33" t="s">
        <v>85</v>
      </c>
    </row>
    <row r="341" spans="1:103" x14ac:dyDescent="0.25">
      <c r="A341">
        <v>340</v>
      </c>
      <c r="B341">
        <v>22</v>
      </c>
      <c r="C341" s="24" t="s">
        <v>235</v>
      </c>
      <c r="D341" s="12">
        <v>5.2</v>
      </c>
      <c r="E341" s="13">
        <f t="shared" si="81"/>
        <v>1.0526315789473684</v>
      </c>
      <c r="F341" s="7">
        <v>4.9400000000000004</v>
      </c>
      <c r="G341" s="7">
        <f t="shared" si="74"/>
        <v>4.147368421052632</v>
      </c>
      <c r="H341" s="15">
        <f t="shared" si="75"/>
        <v>6.2526315789473683</v>
      </c>
      <c r="I341" s="11">
        <f t="shared" si="76"/>
        <v>0.19690753597255725</v>
      </c>
      <c r="J341" s="32">
        <f t="shared" si="77"/>
        <v>3.9859825095659357E-2</v>
      </c>
      <c r="K341" s="32">
        <f t="shared" si="78"/>
        <v>25.087917410578346</v>
      </c>
      <c r="L341" s="8">
        <v>0</v>
      </c>
      <c r="M341" s="9">
        <v>1</v>
      </c>
      <c r="N341" s="8">
        <v>0</v>
      </c>
      <c r="O341" s="9">
        <v>0</v>
      </c>
      <c r="P341" s="9">
        <v>1</v>
      </c>
      <c r="Q341" s="9">
        <v>0</v>
      </c>
      <c r="R341" s="9">
        <v>0</v>
      </c>
      <c r="S341" s="8">
        <v>611</v>
      </c>
      <c r="T341" s="9">
        <v>5</v>
      </c>
      <c r="U341" s="9">
        <f t="shared" si="79"/>
        <v>605</v>
      </c>
      <c r="V341" s="9">
        <f t="shared" si="80"/>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4"/>
        <v>0.22100000000000009</v>
      </c>
      <c r="AO341" s="41">
        <v>1</v>
      </c>
      <c r="AP341" s="17">
        <v>0</v>
      </c>
      <c r="AQ341">
        <v>1</v>
      </c>
      <c r="AR341" s="39">
        <v>0</v>
      </c>
      <c r="AS341">
        <v>8.5300000000000001E-2</v>
      </c>
      <c r="AT341" s="39">
        <f t="shared" si="83"/>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37.630000000000003</v>
      </c>
      <c r="BM341">
        <v>1</v>
      </c>
      <c r="BN341">
        <v>0</v>
      </c>
      <c r="BO341">
        <v>0</v>
      </c>
      <c r="BP341">
        <v>0</v>
      </c>
      <c r="BQ341">
        <v>0</v>
      </c>
      <c r="BR341">
        <v>0</v>
      </c>
      <c r="BS341">
        <v>0</v>
      </c>
      <c r="BT341" s="17">
        <v>0</v>
      </c>
      <c r="BU341">
        <v>0</v>
      </c>
      <c r="BV341">
        <v>1</v>
      </c>
      <c r="BW341">
        <v>0</v>
      </c>
      <c r="BX341" s="17">
        <v>0</v>
      </c>
      <c r="BY341">
        <v>0</v>
      </c>
      <c r="BZ341">
        <v>0</v>
      </c>
      <c r="CA341">
        <v>0</v>
      </c>
      <c r="CB341">
        <v>0</v>
      </c>
      <c r="CC341" s="17">
        <v>0</v>
      </c>
      <c r="CD341">
        <v>0</v>
      </c>
      <c r="CE341">
        <v>0</v>
      </c>
      <c r="CF341">
        <v>1</v>
      </c>
      <c r="CG341">
        <v>1</v>
      </c>
      <c r="CH341">
        <v>0</v>
      </c>
      <c r="CI341">
        <v>0</v>
      </c>
      <c r="CJ341">
        <v>1</v>
      </c>
      <c r="CK341">
        <v>0</v>
      </c>
      <c r="CL341">
        <v>1</v>
      </c>
      <c r="CM341">
        <v>0</v>
      </c>
      <c r="CN341" s="17">
        <v>1</v>
      </c>
      <c r="CO341">
        <v>0</v>
      </c>
      <c r="CP341">
        <v>3</v>
      </c>
      <c r="CQ341">
        <v>0</v>
      </c>
      <c r="CR341">
        <v>1</v>
      </c>
      <c r="CS341">
        <v>16</v>
      </c>
      <c r="CY341" s="33" t="s">
        <v>85</v>
      </c>
    </row>
    <row r="342" spans="1:103" x14ac:dyDescent="0.25">
      <c r="A342">
        <v>341</v>
      </c>
      <c r="B342">
        <v>22</v>
      </c>
      <c r="C342" s="24" t="s">
        <v>235</v>
      </c>
      <c r="D342" s="12">
        <v>5.5</v>
      </c>
      <c r="E342" s="13">
        <f t="shared" si="81"/>
        <v>2.477477477477477</v>
      </c>
      <c r="F342" s="7">
        <v>2.2200000000000002</v>
      </c>
      <c r="G342" s="7">
        <f t="shared" si="74"/>
        <v>3.022522522522523</v>
      </c>
      <c r="H342" s="15">
        <f t="shared" si="75"/>
        <v>7.9774774774774766</v>
      </c>
      <c r="I342" s="11">
        <f t="shared" si="76"/>
        <v>7.7481912916654835E-2</v>
      </c>
      <c r="J342" s="32">
        <f t="shared" si="77"/>
        <v>3.4901762575069745E-2</v>
      </c>
      <c r="K342" s="32">
        <f t="shared" si="78"/>
        <v>28.651848107931887</v>
      </c>
      <c r="L342" s="8">
        <v>0</v>
      </c>
      <c r="M342" s="9">
        <v>1</v>
      </c>
      <c r="N342" s="8">
        <v>0</v>
      </c>
      <c r="O342" s="9">
        <v>0</v>
      </c>
      <c r="P342" s="9">
        <v>1</v>
      </c>
      <c r="Q342" s="9">
        <v>0</v>
      </c>
      <c r="R342" s="9">
        <v>0</v>
      </c>
      <c r="S342" s="8">
        <v>827</v>
      </c>
      <c r="T342" s="9">
        <v>10</v>
      </c>
      <c r="U342" s="9">
        <f t="shared" si="79"/>
        <v>816</v>
      </c>
      <c r="V342" s="9">
        <f t="shared" si="80"/>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4"/>
        <v>0.22100000000000009</v>
      </c>
      <c r="AO342" s="41">
        <v>1</v>
      </c>
      <c r="AP342" s="17">
        <v>0</v>
      </c>
      <c r="AQ342">
        <v>1</v>
      </c>
      <c r="AR342" s="39">
        <v>0</v>
      </c>
      <c r="AS342">
        <v>8.5300000000000001E-2</v>
      </c>
      <c r="AT342" s="39">
        <f t="shared" si="83"/>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39.049999999999997</v>
      </c>
      <c r="BM342">
        <v>1</v>
      </c>
      <c r="BN342">
        <v>0</v>
      </c>
      <c r="BO342">
        <v>0</v>
      </c>
      <c r="BP342">
        <v>0</v>
      </c>
      <c r="BQ342">
        <v>0</v>
      </c>
      <c r="BR342">
        <v>1</v>
      </c>
      <c r="BS342">
        <v>0</v>
      </c>
      <c r="BT342" s="17">
        <v>0</v>
      </c>
      <c r="BU342">
        <v>0</v>
      </c>
      <c r="BV342">
        <v>1</v>
      </c>
      <c r="BW342">
        <v>0</v>
      </c>
      <c r="BX342" s="17">
        <v>0</v>
      </c>
      <c r="BY342">
        <v>0</v>
      </c>
      <c r="BZ342">
        <v>0</v>
      </c>
      <c r="CA342">
        <v>0</v>
      </c>
      <c r="CB342">
        <v>0</v>
      </c>
      <c r="CC342" s="17">
        <v>0</v>
      </c>
      <c r="CD342">
        <v>0</v>
      </c>
      <c r="CE342">
        <v>0</v>
      </c>
      <c r="CF342">
        <v>1</v>
      </c>
      <c r="CG342">
        <v>1</v>
      </c>
      <c r="CH342">
        <v>0</v>
      </c>
      <c r="CI342">
        <v>0</v>
      </c>
      <c r="CJ342">
        <v>1</v>
      </c>
      <c r="CK342">
        <v>0</v>
      </c>
      <c r="CL342">
        <v>1</v>
      </c>
      <c r="CM342">
        <v>0</v>
      </c>
      <c r="CN342" s="17">
        <v>1</v>
      </c>
      <c r="CO342">
        <v>0</v>
      </c>
      <c r="CP342">
        <v>3</v>
      </c>
      <c r="CQ342">
        <v>0</v>
      </c>
      <c r="CR342">
        <v>1</v>
      </c>
      <c r="CS342">
        <v>16</v>
      </c>
      <c r="CY342" s="33" t="s">
        <v>85</v>
      </c>
    </row>
    <row r="343" spans="1:103" x14ac:dyDescent="0.25">
      <c r="A343">
        <v>342</v>
      </c>
      <c r="B343">
        <v>22</v>
      </c>
      <c r="C343" s="24" t="s">
        <v>235</v>
      </c>
      <c r="D343" s="12">
        <v>2.2000000000000002</v>
      </c>
      <c r="E343" s="13">
        <f t="shared" si="81"/>
        <v>0.54590570719602982</v>
      </c>
      <c r="F343" s="7">
        <v>4.03</v>
      </c>
      <c r="G343" s="7">
        <f t="shared" si="74"/>
        <v>1.6540942928039704</v>
      </c>
      <c r="H343" s="15">
        <f t="shared" si="75"/>
        <v>2.7459057071960302</v>
      </c>
      <c r="I343" s="11">
        <f t="shared" si="76"/>
        <v>5.3914595065672373E-2</v>
      </c>
      <c r="J343" s="32">
        <f t="shared" si="77"/>
        <v>1.3378311430687934E-2</v>
      </c>
      <c r="K343" s="32">
        <f t="shared" si="78"/>
        <v>74.747848798477136</v>
      </c>
      <c r="L343" s="8">
        <v>0</v>
      </c>
      <c r="M343" s="9">
        <v>1</v>
      </c>
      <c r="N343" s="8">
        <v>0</v>
      </c>
      <c r="O343" s="9">
        <v>0</v>
      </c>
      <c r="P343" s="9">
        <v>1</v>
      </c>
      <c r="Q343" s="9">
        <v>0</v>
      </c>
      <c r="R343" s="9">
        <v>0</v>
      </c>
      <c r="S343" s="8">
        <v>5589</v>
      </c>
      <c r="T343" s="9">
        <v>17</v>
      </c>
      <c r="U343" s="9">
        <f t="shared" si="79"/>
        <v>5571</v>
      </c>
      <c r="V343" s="9">
        <f t="shared" si="80"/>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3"/>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38.32</v>
      </c>
      <c r="BM343">
        <v>0</v>
      </c>
      <c r="BN343">
        <v>0</v>
      </c>
      <c r="BO343">
        <v>0</v>
      </c>
      <c r="BP343">
        <v>1</v>
      </c>
      <c r="BQ343">
        <v>0</v>
      </c>
      <c r="BR343">
        <v>0</v>
      </c>
      <c r="BS343">
        <v>0</v>
      </c>
      <c r="BT343" s="17">
        <v>0</v>
      </c>
      <c r="BU343">
        <v>0</v>
      </c>
      <c r="BV343">
        <v>1</v>
      </c>
      <c r="BW343">
        <v>0</v>
      </c>
      <c r="BX343" s="17">
        <v>0</v>
      </c>
      <c r="BY343">
        <v>0</v>
      </c>
      <c r="BZ343">
        <v>0</v>
      </c>
      <c r="CA343">
        <v>0</v>
      </c>
      <c r="CB343">
        <v>0</v>
      </c>
      <c r="CC343" s="17">
        <v>0</v>
      </c>
      <c r="CD343">
        <v>0</v>
      </c>
      <c r="CE343">
        <v>0</v>
      </c>
      <c r="CF343">
        <v>1</v>
      </c>
      <c r="CG343">
        <v>1</v>
      </c>
      <c r="CH343">
        <v>0</v>
      </c>
      <c r="CI343">
        <v>0</v>
      </c>
      <c r="CJ343">
        <v>1</v>
      </c>
      <c r="CK343">
        <v>0</v>
      </c>
      <c r="CL343">
        <v>1</v>
      </c>
      <c r="CM343">
        <v>0</v>
      </c>
      <c r="CN343" s="17">
        <v>1</v>
      </c>
      <c r="CO343">
        <v>0</v>
      </c>
      <c r="CP343">
        <v>3</v>
      </c>
      <c r="CQ343">
        <v>0</v>
      </c>
      <c r="CR343">
        <v>1</v>
      </c>
      <c r="CS343">
        <v>16</v>
      </c>
      <c r="CY343" s="33" t="s">
        <v>85</v>
      </c>
    </row>
    <row r="344" spans="1:103" x14ac:dyDescent="0.25">
      <c r="A344">
        <v>343</v>
      </c>
      <c r="B344">
        <v>22</v>
      </c>
      <c r="C344" s="24" t="s">
        <v>235</v>
      </c>
      <c r="D344" s="12">
        <v>2.7</v>
      </c>
      <c r="E344" s="13">
        <f t="shared" si="81"/>
        <v>0.54655870445344124</v>
      </c>
      <c r="F344" s="7">
        <v>4.9400000000000004</v>
      </c>
      <c r="G344" s="7">
        <f t="shared" si="74"/>
        <v>2.1534412955465587</v>
      </c>
      <c r="H344" s="15">
        <f t="shared" si="75"/>
        <v>3.2465587044534416</v>
      </c>
      <c r="I344" s="11">
        <f t="shared" si="76"/>
        <v>6.6005255397725685E-2</v>
      </c>
      <c r="J344" s="32">
        <f t="shared" si="77"/>
        <v>1.3361387732333132E-2</v>
      </c>
      <c r="K344" s="32">
        <f t="shared" si="78"/>
        <v>74.842525344886653</v>
      </c>
      <c r="L344" s="8">
        <v>0</v>
      </c>
      <c r="M344" s="9">
        <v>1</v>
      </c>
      <c r="N344" s="8">
        <v>0</v>
      </c>
      <c r="O344" s="9">
        <v>0</v>
      </c>
      <c r="P344" s="9">
        <v>1</v>
      </c>
      <c r="Q344" s="9">
        <v>0</v>
      </c>
      <c r="R344" s="9">
        <v>0</v>
      </c>
      <c r="S344" s="8">
        <v>5589</v>
      </c>
      <c r="T344" s="9">
        <v>11</v>
      </c>
      <c r="U344" s="9">
        <f t="shared" si="79"/>
        <v>5577</v>
      </c>
      <c r="V344" s="9">
        <f t="shared" si="80"/>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3"/>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38.32</v>
      </c>
      <c r="BM344">
        <v>0</v>
      </c>
      <c r="BN344">
        <v>0</v>
      </c>
      <c r="BO344">
        <v>0</v>
      </c>
      <c r="BP344">
        <v>1</v>
      </c>
      <c r="BQ344">
        <v>0</v>
      </c>
      <c r="BR344">
        <v>0</v>
      </c>
      <c r="BS344">
        <v>0</v>
      </c>
      <c r="BT344" s="17">
        <v>0</v>
      </c>
      <c r="BU344">
        <v>0</v>
      </c>
      <c r="BV344">
        <v>1</v>
      </c>
      <c r="BW344">
        <v>0</v>
      </c>
      <c r="BX344" s="17">
        <v>0</v>
      </c>
      <c r="BY344">
        <v>0</v>
      </c>
      <c r="BZ344">
        <v>0</v>
      </c>
      <c r="CA344">
        <v>0</v>
      </c>
      <c r="CB344">
        <v>0</v>
      </c>
      <c r="CC344" s="17">
        <v>0</v>
      </c>
      <c r="CD344">
        <v>0</v>
      </c>
      <c r="CE344">
        <v>0</v>
      </c>
      <c r="CF344">
        <v>1</v>
      </c>
      <c r="CG344">
        <v>1</v>
      </c>
      <c r="CH344">
        <v>0</v>
      </c>
      <c r="CI344">
        <v>0</v>
      </c>
      <c r="CJ344">
        <v>1</v>
      </c>
      <c r="CK344">
        <v>0</v>
      </c>
      <c r="CL344">
        <v>1</v>
      </c>
      <c r="CM344">
        <v>0</v>
      </c>
      <c r="CN344" s="17">
        <v>1</v>
      </c>
      <c r="CO344">
        <v>0</v>
      </c>
      <c r="CP344">
        <v>3</v>
      </c>
      <c r="CQ344">
        <v>0</v>
      </c>
      <c r="CR344">
        <v>1</v>
      </c>
      <c r="CS344">
        <v>16</v>
      </c>
      <c r="CY344" s="33" t="s">
        <v>85</v>
      </c>
    </row>
    <row r="345" spans="1:103" x14ac:dyDescent="0.25">
      <c r="A345">
        <v>344</v>
      </c>
      <c r="B345">
        <v>22</v>
      </c>
      <c r="C345" s="24" t="s">
        <v>235</v>
      </c>
      <c r="D345" s="12">
        <v>4.5999999999999996</v>
      </c>
      <c r="E345" s="13">
        <f t="shared" si="81"/>
        <v>1.1084337349397588</v>
      </c>
      <c r="F345" s="7">
        <v>4.1500000000000004</v>
      </c>
      <c r="G345" s="7">
        <f t="shared" si="74"/>
        <v>3.491566265060241</v>
      </c>
      <c r="H345" s="15">
        <f t="shared" si="75"/>
        <v>5.7084337349397583</v>
      </c>
      <c r="I345" s="11">
        <f t="shared" si="76"/>
        <v>5.549029692427087E-2</v>
      </c>
      <c r="J345" s="32">
        <f t="shared" si="77"/>
        <v>1.3371155885366474E-2</v>
      </c>
      <c r="K345" s="32">
        <f t="shared" si="78"/>
        <v>74.787849949039185</v>
      </c>
      <c r="L345" s="8">
        <v>0</v>
      </c>
      <c r="M345" s="9">
        <v>1</v>
      </c>
      <c r="N345" s="8">
        <v>0</v>
      </c>
      <c r="O345" s="9">
        <v>0</v>
      </c>
      <c r="P345" s="9">
        <v>1</v>
      </c>
      <c r="Q345" s="9">
        <v>0</v>
      </c>
      <c r="R345" s="9">
        <v>0</v>
      </c>
      <c r="S345" s="8">
        <v>5589</v>
      </c>
      <c r="T345" s="9">
        <v>12</v>
      </c>
      <c r="U345" s="9">
        <f t="shared" si="79"/>
        <v>5576</v>
      </c>
      <c r="V345" s="9">
        <f t="shared" si="80"/>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3"/>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38.32</v>
      </c>
      <c r="BM345">
        <v>0</v>
      </c>
      <c r="BN345">
        <v>0</v>
      </c>
      <c r="BO345">
        <v>0</v>
      </c>
      <c r="BP345">
        <v>1</v>
      </c>
      <c r="BQ345">
        <v>0</v>
      </c>
      <c r="BR345">
        <v>0</v>
      </c>
      <c r="BS345">
        <v>0</v>
      </c>
      <c r="BT345" s="17">
        <v>0</v>
      </c>
      <c r="BU345">
        <v>0</v>
      </c>
      <c r="BV345">
        <v>1</v>
      </c>
      <c r="BW345">
        <v>0</v>
      </c>
      <c r="BX345" s="17">
        <v>0</v>
      </c>
      <c r="BY345">
        <v>0</v>
      </c>
      <c r="BZ345">
        <v>0</v>
      </c>
      <c r="CA345">
        <v>0</v>
      </c>
      <c r="CB345">
        <v>0</v>
      </c>
      <c r="CC345" s="17">
        <v>1</v>
      </c>
      <c r="CD345">
        <v>0</v>
      </c>
      <c r="CE345">
        <v>0</v>
      </c>
      <c r="CF345">
        <v>1</v>
      </c>
      <c r="CG345">
        <v>1</v>
      </c>
      <c r="CH345">
        <v>0</v>
      </c>
      <c r="CI345">
        <v>0</v>
      </c>
      <c r="CJ345">
        <v>1</v>
      </c>
      <c r="CK345">
        <v>0</v>
      </c>
      <c r="CL345">
        <v>1</v>
      </c>
      <c r="CM345">
        <v>0</v>
      </c>
      <c r="CN345" s="17">
        <v>1</v>
      </c>
      <c r="CO345">
        <v>0</v>
      </c>
      <c r="CP345">
        <v>3</v>
      </c>
      <c r="CQ345">
        <v>0</v>
      </c>
      <c r="CR345">
        <v>1</v>
      </c>
      <c r="CS345">
        <v>16</v>
      </c>
      <c r="CY345" s="33" t="s">
        <v>85</v>
      </c>
    </row>
    <row r="346" spans="1:103" s="50" customFormat="1" x14ac:dyDescent="0.25">
      <c r="A346" s="50">
        <v>345</v>
      </c>
      <c r="B346" s="50">
        <v>22</v>
      </c>
      <c r="C346" s="51" t="s">
        <v>235</v>
      </c>
      <c r="D346" s="52">
        <v>1.2</v>
      </c>
      <c r="E346" s="53">
        <f t="shared" si="81"/>
        <v>1.5789473684210527</v>
      </c>
      <c r="F346" s="54">
        <v>0.76</v>
      </c>
      <c r="G346" s="54">
        <f t="shared" si="74"/>
        <v>-0.3789473684210527</v>
      </c>
      <c r="H346" s="55">
        <f t="shared" si="75"/>
        <v>2.7789473684210524</v>
      </c>
      <c r="I346" s="56">
        <f t="shared" si="76"/>
        <v>1.0181798557149379E-2</v>
      </c>
      <c r="J346" s="57">
        <f t="shared" si="77"/>
        <v>1.3397103364670235E-2</v>
      </c>
      <c r="K346" s="57">
        <f t="shared" si="78"/>
        <v>74.643001011481303</v>
      </c>
      <c r="L346" s="58">
        <v>0</v>
      </c>
      <c r="M346" s="59">
        <v>1</v>
      </c>
      <c r="N346" s="58">
        <v>0</v>
      </c>
      <c r="O346" s="59">
        <v>0</v>
      </c>
      <c r="P346" s="59">
        <v>1</v>
      </c>
      <c r="Q346" s="59">
        <v>0</v>
      </c>
      <c r="R346" s="59">
        <v>0</v>
      </c>
      <c r="S346" s="58">
        <v>5589</v>
      </c>
      <c r="T346" s="59">
        <v>17</v>
      </c>
      <c r="U346" s="59">
        <f t="shared" si="79"/>
        <v>5571</v>
      </c>
      <c r="V346" s="59">
        <f t="shared" si="80"/>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3"/>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38.32</v>
      </c>
      <c r="BM346" s="50">
        <v>0</v>
      </c>
      <c r="BN346" s="50">
        <v>0</v>
      </c>
      <c r="BO346" s="50">
        <v>0</v>
      </c>
      <c r="BP346" s="50">
        <v>1</v>
      </c>
      <c r="BQ346" s="50">
        <v>0</v>
      </c>
      <c r="BR346" s="50">
        <v>0</v>
      </c>
      <c r="BS346" s="50">
        <v>0</v>
      </c>
      <c r="BT346" s="64">
        <v>0</v>
      </c>
      <c r="BU346" s="50">
        <v>0</v>
      </c>
      <c r="BV346" s="50">
        <v>1</v>
      </c>
      <c r="BW346" s="50">
        <v>0</v>
      </c>
      <c r="BX346" s="64">
        <v>0</v>
      </c>
      <c r="BY346" s="50">
        <v>0</v>
      </c>
      <c r="BZ346" s="50">
        <v>0</v>
      </c>
      <c r="CA346" s="50">
        <v>0</v>
      </c>
      <c r="CB346" s="50">
        <v>0</v>
      </c>
      <c r="CC346" s="64">
        <v>1</v>
      </c>
      <c r="CD346" s="50">
        <v>0</v>
      </c>
      <c r="CE346" s="50">
        <v>0</v>
      </c>
      <c r="CF346" s="50">
        <v>1</v>
      </c>
      <c r="CG346" s="50">
        <v>1</v>
      </c>
      <c r="CH346" s="50">
        <v>0</v>
      </c>
      <c r="CI346" s="50">
        <v>0</v>
      </c>
      <c r="CJ346" s="50">
        <v>1</v>
      </c>
      <c r="CK346" s="50">
        <v>0</v>
      </c>
      <c r="CL346" s="50">
        <v>1</v>
      </c>
      <c r="CM346" s="50">
        <v>0</v>
      </c>
      <c r="CN346" s="64">
        <v>1</v>
      </c>
      <c r="CO346">
        <v>0</v>
      </c>
      <c r="CP346">
        <v>3</v>
      </c>
      <c r="CQ346">
        <v>0</v>
      </c>
      <c r="CR346">
        <v>1</v>
      </c>
      <c r="CS346">
        <v>16</v>
      </c>
      <c r="CT346" s="66"/>
      <c r="CY346" s="33" t="s">
        <v>85</v>
      </c>
    </row>
    <row r="347" spans="1:103" x14ac:dyDescent="0.25">
      <c r="A347">
        <v>346</v>
      </c>
      <c r="B347">
        <v>23</v>
      </c>
      <c r="C347" s="24" t="s">
        <v>236</v>
      </c>
      <c r="D347" s="12">
        <v>17.8</v>
      </c>
      <c r="E347" s="13">
        <v>0.70399999999999996</v>
      </c>
      <c r="F347" s="7">
        <f t="shared" ref="F347:F362" si="85">D347/E347</f>
        <v>25.28409090909091</v>
      </c>
      <c r="G347" s="7">
        <f t="shared" si="74"/>
        <v>17.096</v>
      </c>
      <c r="H347" s="15">
        <f t="shared" si="75"/>
        <v>18.504000000000001</v>
      </c>
      <c r="I347" s="11">
        <f t="shared" si="76"/>
        <v>0.33366062720699335</v>
      </c>
      <c r="J347" s="32">
        <f t="shared" si="77"/>
        <v>1.319646525582715E-2</v>
      </c>
      <c r="K347" s="32">
        <f t="shared" si="78"/>
        <v>75.777867831571868</v>
      </c>
      <c r="L347" s="8">
        <v>0</v>
      </c>
      <c r="M347" s="9">
        <v>1</v>
      </c>
      <c r="N347" s="8">
        <v>0</v>
      </c>
      <c r="O347" s="9">
        <v>0</v>
      </c>
      <c r="P347" s="9">
        <v>0</v>
      </c>
      <c r="Q347" s="9">
        <v>1</v>
      </c>
      <c r="R347" s="9">
        <v>0</v>
      </c>
      <c r="S347" s="8">
        <v>5109</v>
      </c>
      <c r="T347" s="9">
        <v>5</v>
      </c>
      <c r="U347" s="9">
        <f t="shared" si="79"/>
        <v>5103</v>
      </c>
      <c r="V347" s="9">
        <f t="shared" si="80"/>
        <v>15</v>
      </c>
      <c r="W347" s="7">
        <v>7.0203000000000007</v>
      </c>
      <c r="X347" s="7">
        <f t="shared" ref="X347:X361" si="86">BL347-W347-6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32.5</v>
      </c>
      <c r="BM347">
        <v>1</v>
      </c>
      <c r="BN347">
        <v>0</v>
      </c>
      <c r="BO347">
        <v>0</v>
      </c>
      <c r="BP347">
        <v>0</v>
      </c>
      <c r="BQ347">
        <v>0</v>
      </c>
      <c r="BR347">
        <v>0</v>
      </c>
      <c r="BS347">
        <v>0</v>
      </c>
      <c r="BT347" s="17">
        <v>0</v>
      </c>
      <c r="BU347">
        <v>0</v>
      </c>
      <c r="BV347">
        <v>0</v>
      </c>
      <c r="BW347">
        <v>1</v>
      </c>
      <c r="BX347" s="17">
        <v>0</v>
      </c>
      <c r="BY347">
        <v>0</v>
      </c>
      <c r="BZ347">
        <v>0</v>
      </c>
      <c r="CA347">
        <v>0</v>
      </c>
      <c r="CB347">
        <v>0</v>
      </c>
      <c r="CC347" s="17">
        <v>0</v>
      </c>
      <c r="CD347">
        <v>1</v>
      </c>
      <c r="CE347">
        <v>1</v>
      </c>
      <c r="CF347">
        <v>0</v>
      </c>
      <c r="CG347">
        <v>0</v>
      </c>
      <c r="CH347">
        <v>0</v>
      </c>
      <c r="CI347">
        <v>0</v>
      </c>
      <c r="CJ347">
        <v>1</v>
      </c>
      <c r="CK347">
        <v>1</v>
      </c>
      <c r="CL347">
        <v>0</v>
      </c>
      <c r="CM347">
        <v>1</v>
      </c>
      <c r="CN347" s="17">
        <v>0</v>
      </c>
      <c r="CO347">
        <v>0</v>
      </c>
      <c r="CP347">
        <v>2</v>
      </c>
      <c r="CQ347">
        <v>0</v>
      </c>
      <c r="CR347">
        <v>1</v>
      </c>
      <c r="CS347">
        <v>21</v>
      </c>
      <c r="CY347" s="33" t="s">
        <v>85</v>
      </c>
    </row>
    <row r="348" spans="1:103" x14ac:dyDescent="0.25">
      <c r="A348">
        <v>347</v>
      </c>
      <c r="B348">
        <v>23</v>
      </c>
      <c r="C348" s="24" t="s">
        <v>236</v>
      </c>
      <c r="D348" s="12">
        <v>14.7</v>
      </c>
      <c r="E348" s="13">
        <v>4.71</v>
      </c>
      <c r="F348" s="7">
        <f t="shared" si="85"/>
        <v>3.1210191082802545</v>
      </c>
      <c r="G348" s="7">
        <f t="shared" si="74"/>
        <v>9.9899999999999984</v>
      </c>
      <c r="H348" s="15">
        <f t="shared" si="75"/>
        <v>19.41</v>
      </c>
      <c r="I348" s="11">
        <f t="shared" si="76"/>
        <v>4.3648521887384835E-2</v>
      </c>
      <c r="J348" s="32">
        <f t="shared" si="77"/>
        <v>1.3985342727182487E-2</v>
      </c>
      <c r="K348" s="32">
        <f t="shared" si="78"/>
        <v>71.503431807670964</v>
      </c>
      <c r="L348" s="8">
        <v>0</v>
      </c>
      <c r="M348" s="9">
        <v>1</v>
      </c>
      <c r="N348" s="8">
        <v>0</v>
      </c>
      <c r="O348" s="9">
        <v>0</v>
      </c>
      <c r="P348" s="9">
        <v>0</v>
      </c>
      <c r="Q348" s="9">
        <v>1</v>
      </c>
      <c r="R348" s="9">
        <v>0</v>
      </c>
      <c r="S348" s="8">
        <v>5109</v>
      </c>
      <c r="T348" s="9">
        <v>5</v>
      </c>
      <c r="U348" s="9">
        <f t="shared" si="79"/>
        <v>5103</v>
      </c>
      <c r="V348" s="9">
        <f t="shared" si="80"/>
        <v>15</v>
      </c>
      <c r="W348" s="7">
        <v>7.0203000000000007</v>
      </c>
      <c r="X348" s="7">
        <f t="shared" si="86"/>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32.5</v>
      </c>
      <c r="BM348">
        <v>0</v>
      </c>
      <c r="BN348">
        <v>0</v>
      </c>
      <c r="BO348">
        <v>0</v>
      </c>
      <c r="BP348">
        <v>0</v>
      </c>
      <c r="BQ348">
        <v>1</v>
      </c>
      <c r="BR348">
        <v>0</v>
      </c>
      <c r="BS348">
        <v>0</v>
      </c>
      <c r="BT348" s="17">
        <v>0</v>
      </c>
      <c r="BU348">
        <v>0</v>
      </c>
      <c r="BV348">
        <v>0</v>
      </c>
      <c r="BW348">
        <v>1</v>
      </c>
      <c r="BX348" s="17">
        <v>0</v>
      </c>
      <c r="BY348">
        <v>0</v>
      </c>
      <c r="BZ348">
        <v>0</v>
      </c>
      <c r="CA348">
        <v>0</v>
      </c>
      <c r="CB348">
        <v>0</v>
      </c>
      <c r="CC348" s="17">
        <v>0</v>
      </c>
      <c r="CD348">
        <v>1</v>
      </c>
      <c r="CE348">
        <v>1</v>
      </c>
      <c r="CF348">
        <v>0</v>
      </c>
      <c r="CG348">
        <v>0</v>
      </c>
      <c r="CH348">
        <v>0</v>
      </c>
      <c r="CI348">
        <v>0</v>
      </c>
      <c r="CJ348">
        <v>1</v>
      </c>
      <c r="CK348">
        <v>1</v>
      </c>
      <c r="CL348">
        <v>0</v>
      </c>
      <c r="CM348">
        <v>1</v>
      </c>
      <c r="CN348" s="17">
        <v>0</v>
      </c>
      <c r="CO348">
        <v>0</v>
      </c>
      <c r="CP348">
        <v>2</v>
      </c>
      <c r="CQ348">
        <v>0</v>
      </c>
      <c r="CR348">
        <v>1</v>
      </c>
      <c r="CS348">
        <v>21</v>
      </c>
      <c r="CY348" s="33" t="s">
        <v>85</v>
      </c>
    </row>
    <row r="349" spans="1:103" x14ac:dyDescent="0.25">
      <c r="A349">
        <v>348</v>
      </c>
      <c r="B349">
        <v>23</v>
      </c>
      <c r="C349" s="24" t="s">
        <v>236</v>
      </c>
      <c r="D349" s="12">
        <v>15.1</v>
      </c>
      <c r="E349" s="13">
        <v>4.12</v>
      </c>
      <c r="F349" s="7">
        <f t="shared" si="85"/>
        <v>3.6650485436893203</v>
      </c>
      <c r="G349" s="7">
        <f t="shared" si="74"/>
        <v>10.98</v>
      </c>
      <c r="H349" s="15">
        <f t="shared" si="75"/>
        <v>19.22</v>
      </c>
      <c r="I349" s="11">
        <f t="shared" si="76"/>
        <v>5.1238464134782849E-2</v>
      </c>
      <c r="J349" s="32">
        <f t="shared" si="77"/>
        <v>1.3980296174523532E-2</v>
      </c>
      <c r="K349" s="32">
        <f t="shared" si="78"/>
        <v>71.529242836951653</v>
      </c>
      <c r="L349" s="8">
        <v>0</v>
      </c>
      <c r="M349" s="9">
        <v>1</v>
      </c>
      <c r="N349" s="8">
        <v>0</v>
      </c>
      <c r="O349" s="9">
        <v>0</v>
      </c>
      <c r="P349" s="9">
        <v>0</v>
      </c>
      <c r="Q349" s="9">
        <v>1</v>
      </c>
      <c r="R349" s="9">
        <v>0</v>
      </c>
      <c r="S349" s="8">
        <v>5109</v>
      </c>
      <c r="T349" s="9">
        <v>5</v>
      </c>
      <c r="U349" s="9">
        <f t="shared" si="79"/>
        <v>5103</v>
      </c>
      <c r="V349" s="9">
        <f t="shared" si="80"/>
        <v>15</v>
      </c>
      <c r="W349" s="7">
        <v>7.0203000000000007</v>
      </c>
      <c r="X349" s="7">
        <f t="shared" si="86"/>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32.5</v>
      </c>
      <c r="BM349">
        <v>0</v>
      </c>
      <c r="BN349">
        <v>0</v>
      </c>
      <c r="BO349">
        <v>0</v>
      </c>
      <c r="BP349">
        <v>0</v>
      </c>
      <c r="BQ349">
        <v>0</v>
      </c>
      <c r="BR349">
        <v>0</v>
      </c>
      <c r="BS349">
        <v>0</v>
      </c>
      <c r="BT349" s="17">
        <v>1</v>
      </c>
      <c r="BU349">
        <v>0</v>
      </c>
      <c r="BV349">
        <v>0</v>
      </c>
      <c r="BW349">
        <v>1</v>
      </c>
      <c r="BX349" s="17">
        <v>0</v>
      </c>
      <c r="BY349">
        <v>0</v>
      </c>
      <c r="BZ349">
        <v>0</v>
      </c>
      <c r="CA349">
        <v>0</v>
      </c>
      <c r="CB349">
        <v>0</v>
      </c>
      <c r="CC349" s="17">
        <v>1</v>
      </c>
      <c r="CD349">
        <v>1</v>
      </c>
      <c r="CE349">
        <v>1</v>
      </c>
      <c r="CF349">
        <v>0</v>
      </c>
      <c r="CG349">
        <v>0</v>
      </c>
      <c r="CH349">
        <v>0</v>
      </c>
      <c r="CI349">
        <v>0</v>
      </c>
      <c r="CJ349">
        <v>1</v>
      </c>
      <c r="CK349">
        <v>1</v>
      </c>
      <c r="CL349">
        <v>0</v>
      </c>
      <c r="CM349">
        <v>1</v>
      </c>
      <c r="CN349" s="17">
        <v>0</v>
      </c>
      <c r="CO349">
        <v>0</v>
      </c>
      <c r="CP349">
        <v>2</v>
      </c>
      <c r="CQ349">
        <v>0</v>
      </c>
      <c r="CR349">
        <v>1</v>
      </c>
      <c r="CS349">
        <v>21</v>
      </c>
      <c r="CY349" s="33" t="s">
        <v>85</v>
      </c>
    </row>
    <row r="350" spans="1:103" x14ac:dyDescent="0.25">
      <c r="A350">
        <v>349</v>
      </c>
      <c r="B350">
        <v>23</v>
      </c>
      <c r="C350" s="24" t="s">
        <v>236</v>
      </c>
      <c r="D350" s="12">
        <v>17.899999999999999</v>
      </c>
      <c r="E350" s="13">
        <v>0.83599999999999997</v>
      </c>
      <c r="F350" s="7">
        <f t="shared" si="85"/>
        <v>21.411483253588514</v>
      </c>
      <c r="G350" s="7">
        <f t="shared" si="74"/>
        <v>17.064</v>
      </c>
      <c r="H350" s="15">
        <f t="shared" si="75"/>
        <v>18.735999999999997</v>
      </c>
      <c r="I350" s="11">
        <f t="shared" si="76"/>
        <v>0.34010261654193102</v>
      </c>
      <c r="J350" s="32">
        <f t="shared" si="77"/>
        <v>1.5884122202740467E-2</v>
      </c>
      <c r="K350" s="32">
        <f t="shared" si="78"/>
        <v>62.955949799194521</v>
      </c>
      <c r="L350" s="8">
        <v>0</v>
      </c>
      <c r="M350" s="9">
        <v>1</v>
      </c>
      <c r="N350" s="8">
        <v>0</v>
      </c>
      <c r="O350" s="9">
        <v>0</v>
      </c>
      <c r="P350" s="9">
        <v>0</v>
      </c>
      <c r="Q350" s="9">
        <v>1</v>
      </c>
      <c r="R350" s="9">
        <v>0</v>
      </c>
      <c r="S350" s="8">
        <v>3510</v>
      </c>
      <c r="T350" s="9">
        <v>4</v>
      </c>
      <c r="U350" s="9">
        <f t="shared" si="79"/>
        <v>3505</v>
      </c>
      <c r="V350" s="9">
        <f t="shared" si="80"/>
        <v>15</v>
      </c>
      <c r="W350" s="7">
        <v>7.0203000000000007</v>
      </c>
      <c r="X350" s="7">
        <f t="shared" si="86"/>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32.5</v>
      </c>
      <c r="BM350">
        <v>0</v>
      </c>
      <c r="BN350">
        <v>0</v>
      </c>
      <c r="BO350">
        <v>0</v>
      </c>
      <c r="BP350">
        <v>0</v>
      </c>
      <c r="BQ350">
        <v>0</v>
      </c>
      <c r="BR350">
        <v>0</v>
      </c>
      <c r="BS350">
        <v>0</v>
      </c>
      <c r="BT350" s="17">
        <v>0</v>
      </c>
      <c r="BU350">
        <v>0</v>
      </c>
      <c r="BV350">
        <v>0</v>
      </c>
      <c r="BW350">
        <v>1</v>
      </c>
      <c r="BX350" s="17">
        <v>0</v>
      </c>
      <c r="BY350">
        <v>0</v>
      </c>
      <c r="BZ350">
        <v>0</v>
      </c>
      <c r="CA350">
        <v>0</v>
      </c>
      <c r="CB350">
        <v>0</v>
      </c>
      <c r="CC350" s="17">
        <v>0</v>
      </c>
      <c r="CD350">
        <v>1</v>
      </c>
      <c r="CE350">
        <v>1</v>
      </c>
      <c r="CF350">
        <v>0</v>
      </c>
      <c r="CG350">
        <v>0</v>
      </c>
      <c r="CH350">
        <v>0</v>
      </c>
      <c r="CI350">
        <v>0</v>
      </c>
      <c r="CJ350">
        <v>0</v>
      </c>
      <c r="CK350">
        <v>1</v>
      </c>
      <c r="CL350">
        <v>0</v>
      </c>
      <c r="CM350">
        <v>1</v>
      </c>
      <c r="CN350" s="17">
        <v>0</v>
      </c>
      <c r="CO350">
        <v>0</v>
      </c>
      <c r="CP350">
        <v>2</v>
      </c>
      <c r="CQ350">
        <v>0</v>
      </c>
      <c r="CR350">
        <v>1</v>
      </c>
      <c r="CS350">
        <v>21</v>
      </c>
      <c r="CY350" s="33" t="s">
        <v>85</v>
      </c>
    </row>
    <row r="351" spans="1:103" x14ac:dyDescent="0.25">
      <c r="A351">
        <v>350</v>
      </c>
      <c r="B351">
        <v>23</v>
      </c>
      <c r="C351" s="24" t="s">
        <v>236</v>
      </c>
      <c r="D351" s="12">
        <v>13</v>
      </c>
      <c r="E351" s="13">
        <v>4.0199999999999996</v>
      </c>
      <c r="F351" s="7">
        <f t="shared" si="85"/>
        <v>3.2338308457711444</v>
      </c>
      <c r="G351" s="7">
        <f t="shared" si="74"/>
        <v>8.98</v>
      </c>
      <c r="H351" s="15">
        <f t="shared" si="75"/>
        <v>17.02</v>
      </c>
      <c r="I351" s="11">
        <f t="shared" si="76"/>
        <v>5.4541410272056987E-2</v>
      </c>
      <c r="J351" s="32">
        <f t="shared" si="77"/>
        <v>1.6865882253359162E-2</v>
      </c>
      <c r="K351" s="32">
        <f t="shared" si="78"/>
        <v>59.291294992933494</v>
      </c>
      <c r="L351" s="8">
        <v>0</v>
      </c>
      <c r="M351" s="9">
        <v>1</v>
      </c>
      <c r="N351" s="8">
        <v>0</v>
      </c>
      <c r="O351" s="9">
        <v>0</v>
      </c>
      <c r="P351" s="9">
        <v>0</v>
      </c>
      <c r="Q351" s="9">
        <v>1</v>
      </c>
      <c r="R351" s="9">
        <v>0</v>
      </c>
      <c r="S351" s="8">
        <v>3510</v>
      </c>
      <c r="T351" s="9">
        <v>4</v>
      </c>
      <c r="U351" s="9">
        <f t="shared" si="79"/>
        <v>3505</v>
      </c>
      <c r="V351" s="9">
        <f t="shared" si="80"/>
        <v>15</v>
      </c>
      <c r="W351" s="7">
        <v>7.0203000000000007</v>
      </c>
      <c r="X351" s="7">
        <f t="shared" si="86"/>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32.5</v>
      </c>
      <c r="BM351">
        <v>0</v>
      </c>
      <c r="BN351">
        <v>0</v>
      </c>
      <c r="BO351">
        <v>0</v>
      </c>
      <c r="BP351">
        <v>0</v>
      </c>
      <c r="BQ351">
        <v>1</v>
      </c>
      <c r="BR351">
        <v>0</v>
      </c>
      <c r="BS351">
        <v>0</v>
      </c>
      <c r="BT351" s="17">
        <v>0</v>
      </c>
      <c r="BU351">
        <v>0</v>
      </c>
      <c r="BV351">
        <v>0</v>
      </c>
      <c r="BW351">
        <v>1</v>
      </c>
      <c r="BX351" s="17">
        <v>0</v>
      </c>
      <c r="BY351">
        <v>0</v>
      </c>
      <c r="BZ351">
        <v>0</v>
      </c>
      <c r="CA351">
        <v>0</v>
      </c>
      <c r="CB351">
        <v>0</v>
      </c>
      <c r="CC351" s="17">
        <v>0</v>
      </c>
      <c r="CD351">
        <v>1</v>
      </c>
      <c r="CE351">
        <v>1</v>
      </c>
      <c r="CF351">
        <v>0</v>
      </c>
      <c r="CG351">
        <v>0</v>
      </c>
      <c r="CH351">
        <v>0</v>
      </c>
      <c r="CI351">
        <v>0</v>
      </c>
      <c r="CJ351">
        <v>0</v>
      </c>
      <c r="CK351">
        <v>1</v>
      </c>
      <c r="CL351">
        <v>0</v>
      </c>
      <c r="CM351">
        <v>1</v>
      </c>
      <c r="CN351" s="17">
        <v>0</v>
      </c>
      <c r="CO351">
        <v>0</v>
      </c>
      <c r="CP351">
        <v>2</v>
      </c>
      <c r="CQ351">
        <v>0</v>
      </c>
      <c r="CR351">
        <v>1</v>
      </c>
      <c r="CS351">
        <v>21</v>
      </c>
      <c r="CY351" s="33" t="s">
        <v>85</v>
      </c>
    </row>
    <row r="352" spans="1:103" x14ac:dyDescent="0.25">
      <c r="A352">
        <v>351</v>
      </c>
      <c r="B352">
        <v>23</v>
      </c>
      <c r="C352" s="24" t="s">
        <v>236</v>
      </c>
      <c r="D352" s="12">
        <v>17.899999999999999</v>
      </c>
      <c r="E352" s="13">
        <v>0.83599999999999997</v>
      </c>
      <c r="F352" s="7">
        <f t="shared" si="85"/>
        <v>21.411483253588514</v>
      </c>
      <c r="G352" s="7">
        <f t="shared" si="74"/>
        <v>17.064</v>
      </c>
      <c r="H352" s="15">
        <f t="shared" si="75"/>
        <v>18.735999999999997</v>
      </c>
      <c r="I352" s="11">
        <f t="shared" si="76"/>
        <v>0.34010261654193102</v>
      </c>
      <c r="J352" s="32">
        <f t="shared" si="77"/>
        <v>1.5884122202740467E-2</v>
      </c>
      <c r="K352" s="32">
        <f t="shared" si="78"/>
        <v>62.955949799194521</v>
      </c>
      <c r="L352" s="8">
        <v>0</v>
      </c>
      <c r="M352" s="9">
        <v>1</v>
      </c>
      <c r="N352" s="8">
        <v>0</v>
      </c>
      <c r="O352" s="9">
        <v>0</v>
      </c>
      <c r="P352" s="9">
        <v>0</v>
      </c>
      <c r="Q352" s="9">
        <v>1</v>
      </c>
      <c r="R352" s="9">
        <v>0</v>
      </c>
      <c r="S352" s="8">
        <v>3510</v>
      </c>
      <c r="T352" s="9">
        <v>4</v>
      </c>
      <c r="U352" s="9">
        <f t="shared" si="79"/>
        <v>3505</v>
      </c>
      <c r="V352" s="9">
        <f t="shared" si="80"/>
        <v>15</v>
      </c>
      <c r="W352" s="7">
        <v>7.0203000000000007</v>
      </c>
      <c r="X352" s="7">
        <f t="shared" si="86"/>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32.5</v>
      </c>
      <c r="BM352">
        <v>0</v>
      </c>
      <c r="BN352">
        <v>0</v>
      </c>
      <c r="BO352">
        <v>0</v>
      </c>
      <c r="BP352">
        <v>0</v>
      </c>
      <c r="BQ352">
        <v>0</v>
      </c>
      <c r="BR352">
        <v>0</v>
      </c>
      <c r="BS352">
        <v>0</v>
      </c>
      <c r="BT352" s="17">
        <v>0</v>
      </c>
      <c r="BU352">
        <v>0</v>
      </c>
      <c r="BV352">
        <v>0</v>
      </c>
      <c r="BW352">
        <v>1</v>
      </c>
      <c r="BX352" s="17">
        <v>0</v>
      </c>
      <c r="BY352">
        <v>0</v>
      </c>
      <c r="BZ352">
        <v>0</v>
      </c>
      <c r="CA352">
        <v>0</v>
      </c>
      <c r="CB352">
        <v>0</v>
      </c>
      <c r="CC352" s="17">
        <v>0</v>
      </c>
      <c r="CD352">
        <v>1</v>
      </c>
      <c r="CE352">
        <v>1</v>
      </c>
      <c r="CF352">
        <v>0</v>
      </c>
      <c r="CG352">
        <v>0</v>
      </c>
      <c r="CH352">
        <v>0</v>
      </c>
      <c r="CI352">
        <v>0</v>
      </c>
      <c r="CJ352">
        <v>0</v>
      </c>
      <c r="CK352">
        <v>1</v>
      </c>
      <c r="CL352">
        <v>0</v>
      </c>
      <c r="CM352">
        <v>1</v>
      </c>
      <c r="CN352" s="17">
        <v>0</v>
      </c>
      <c r="CO352">
        <v>0</v>
      </c>
      <c r="CP352">
        <v>2</v>
      </c>
      <c r="CQ352">
        <v>0</v>
      </c>
      <c r="CR352">
        <v>1</v>
      </c>
      <c r="CS352">
        <v>21</v>
      </c>
      <c r="CY352" s="33" t="s">
        <v>85</v>
      </c>
    </row>
    <row r="353" spans="1:103" x14ac:dyDescent="0.25">
      <c r="A353">
        <v>352</v>
      </c>
      <c r="B353">
        <v>23</v>
      </c>
      <c r="C353" s="24" t="s">
        <v>236</v>
      </c>
      <c r="D353" s="12">
        <v>16.7</v>
      </c>
      <c r="E353" s="13">
        <v>6.41</v>
      </c>
      <c r="F353" s="7">
        <f t="shared" si="85"/>
        <v>2.6053042121684866</v>
      </c>
      <c r="G353" s="7">
        <f t="shared" si="74"/>
        <v>10.29</v>
      </c>
      <c r="H353" s="15">
        <f t="shared" si="75"/>
        <v>23.11</v>
      </c>
      <c r="I353" s="11">
        <f t="shared" si="76"/>
        <v>6.5116580253501172E-2</v>
      </c>
      <c r="J353" s="32">
        <f t="shared" si="77"/>
        <v>2.4993849067361823E-2</v>
      </c>
      <c r="K353" s="32">
        <f t="shared" si="78"/>
        <v>40.009843914191208</v>
      </c>
      <c r="L353" s="8">
        <v>0</v>
      </c>
      <c r="M353" s="9">
        <v>1</v>
      </c>
      <c r="N353" s="8">
        <v>0</v>
      </c>
      <c r="O353" s="9">
        <v>0</v>
      </c>
      <c r="P353" s="9">
        <v>0</v>
      </c>
      <c r="Q353" s="9">
        <v>1</v>
      </c>
      <c r="R353" s="9">
        <v>0</v>
      </c>
      <c r="S353" s="8">
        <v>1599</v>
      </c>
      <c r="T353" s="9">
        <v>4</v>
      </c>
      <c r="U353" s="9">
        <f t="shared" si="79"/>
        <v>1594</v>
      </c>
      <c r="V353" s="9">
        <f t="shared" si="80"/>
        <v>15</v>
      </c>
      <c r="W353" s="7">
        <v>7.0203000000000007</v>
      </c>
      <c r="X353" s="7">
        <f t="shared" si="86"/>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32.5</v>
      </c>
      <c r="BM353">
        <v>0</v>
      </c>
      <c r="BN353">
        <v>0</v>
      </c>
      <c r="BO353">
        <v>0</v>
      </c>
      <c r="BP353">
        <v>0</v>
      </c>
      <c r="BQ353">
        <v>1</v>
      </c>
      <c r="BR353">
        <v>0</v>
      </c>
      <c r="BS353">
        <v>0</v>
      </c>
      <c r="BT353" s="17">
        <v>0</v>
      </c>
      <c r="BU353">
        <v>0</v>
      </c>
      <c r="BV353">
        <v>0</v>
      </c>
      <c r="BW353">
        <v>1</v>
      </c>
      <c r="BX353" s="17">
        <v>0</v>
      </c>
      <c r="BY353">
        <v>0</v>
      </c>
      <c r="BZ353">
        <v>0</v>
      </c>
      <c r="CA353">
        <v>0</v>
      </c>
      <c r="CB353">
        <v>0</v>
      </c>
      <c r="CC353" s="17">
        <v>0</v>
      </c>
      <c r="CD353">
        <v>1</v>
      </c>
      <c r="CE353">
        <v>1</v>
      </c>
      <c r="CF353">
        <v>0</v>
      </c>
      <c r="CG353">
        <v>0</v>
      </c>
      <c r="CH353">
        <v>0</v>
      </c>
      <c r="CI353">
        <v>0</v>
      </c>
      <c r="CJ353">
        <v>0</v>
      </c>
      <c r="CK353">
        <v>1</v>
      </c>
      <c r="CL353">
        <v>0</v>
      </c>
      <c r="CM353">
        <v>1</v>
      </c>
      <c r="CN353" s="17">
        <v>0</v>
      </c>
      <c r="CO353">
        <v>0</v>
      </c>
      <c r="CP353">
        <v>2</v>
      </c>
      <c r="CQ353">
        <v>0</v>
      </c>
      <c r="CR353">
        <v>1</v>
      </c>
      <c r="CS353">
        <v>21</v>
      </c>
      <c r="CY353" s="33" t="s">
        <v>85</v>
      </c>
    </row>
    <row r="354" spans="1:103" x14ac:dyDescent="0.25">
      <c r="A354">
        <v>353</v>
      </c>
      <c r="B354">
        <v>23</v>
      </c>
      <c r="C354" s="24" t="s">
        <v>236</v>
      </c>
      <c r="D354" s="12">
        <v>14.4</v>
      </c>
      <c r="E354" s="13">
        <v>1.4</v>
      </c>
      <c r="F354" s="7">
        <f t="shared" si="85"/>
        <v>10.285714285714286</v>
      </c>
      <c r="G354" s="7">
        <f t="shared" si="74"/>
        <v>13</v>
      </c>
      <c r="H354" s="15">
        <f t="shared" si="75"/>
        <v>15.8</v>
      </c>
      <c r="I354" s="11">
        <f t="shared" si="76"/>
        <v>0.32677013083849349</v>
      </c>
      <c r="J354" s="32">
        <f t="shared" si="77"/>
        <v>3.1769318275964645E-2</v>
      </c>
      <c r="K354" s="32">
        <f t="shared" si="78"/>
        <v>31.476910877138927</v>
      </c>
      <c r="L354" s="8">
        <v>0</v>
      </c>
      <c r="M354" s="9">
        <v>1</v>
      </c>
      <c r="N354" s="8">
        <v>0</v>
      </c>
      <c r="O354" s="9">
        <v>0</v>
      </c>
      <c r="P354" s="9">
        <v>0</v>
      </c>
      <c r="Q354" s="9">
        <v>1</v>
      </c>
      <c r="R354" s="9">
        <v>0</v>
      </c>
      <c r="S354" s="8">
        <v>890</v>
      </c>
      <c r="T354" s="9">
        <v>4</v>
      </c>
      <c r="U354" s="9">
        <f t="shared" si="79"/>
        <v>885</v>
      </c>
      <c r="V354" s="9">
        <f t="shared" si="80"/>
        <v>15</v>
      </c>
      <c r="W354" s="7">
        <v>7.0203000000000007</v>
      </c>
      <c r="X354" s="7">
        <f t="shared" si="86"/>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32.5</v>
      </c>
      <c r="BM354">
        <v>0</v>
      </c>
      <c r="BN354">
        <v>0</v>
      </c>
      <c r="BO354">
        <v>0</v>
      </c>
      <c r="BP354">
        <v>0</v>
      </c>
      <c r="BQ354">
        <v>0</v>
      </c>
      <c r="BR354">
        <v>0</v>
      </c>
      <c r="BS354">
        <v>0</v>
      </c>
      <c r="BT354" s="17">
        <v>0</v>
      </c>
      <c r="BU354">
        <v>0</v>
      </c>
      <c r="BV354">
        <v>0</v>
      </c>
      <c r="BW354">
        <v>1</v>
      </c>
      <c r="BX354" s="17">
        <v>0</v>
      </c>
      <c r="BY354">
        <v>0</v>
      </c>
      <c r="BZ354">
        <v>0</v>
      </c>
      <c r="CA354">
        <v>0</v>
      </c>
      <c r="CB354">
        <v>0</v>
      </c>
      <c r="CC354" s="17">
        <v>0</v>
      </c>
      <c r="CD354">
        <v>1</v>
      </c>
      <c r="CE354">
        <v>1</v>
      </c>
      <c r="CF354">
        <v>0</v>
      </c>
      <c r="CG354">
        <v>0</v>
      </c>
      <c r="CH354">
        <v>0</v>
      </c>
      <c r="CI354">
        <v>0</v>
      </c>
      <c r="CJ354">
        <v>1</v>
      </c>
      <c r="CK354">
        <v>1</v>
      </c>
      <c r="CL354">
        <v>0</v>
      </c>
      <c r="CM354">
        <v>0</v>
      </c>
      <c r="CN354" s="17">
        <v>0</v>
      </c>
      <c r="CO354">
        <v>0</v>
      </c>
      <c r="CP354">
        <v>2</v>
      </c>
      <c r="CQ354">
        <v>0</v>
      </c>
      <c r="CR354">
        <v>1</v>
      </c>
      <c r="CS354">
        <v>21</v>
      </c>
      <c r="CY354" s="33" t="s">
        <v>85</v>
      </c>
    </row>
    <row r="355" spans="1:103" x14ac:dyDescent="0.25">
      <c r="A355">
        <v>354</v>
      </c>
      <c r="B355">
        <v>23</v>
      </c>
      <c r="C355" s="24" t="s">
        <v>236</v>
      </c>
      <c r="D355" s="12">
        <v>21.4</v>
      </c>
      <c r="E355" s="13">
        <v>4.41</v>
      </c>
      <c r="F355" s="7">
        <f t="shared" si="85"/>
        <v>4.8526077097505667</v>
      </c>
      <c r="G355" s="7">
        <f t="shared" si="74"/>
        <v>16.989999999999998</v>
      </c>
      <c r="H355" s="15">
        <f t="shared" si="75"/>
        <v>25.81</v>
      </c>
      <c r="I355" s="11">
        <f t="shared" si="76"/>
        <v>0.16090236206446146</v>
      </c>
      <c r="J355" s="32">
        <f t="shared" si="77"/>
        <v>3.3157916668424069E-2</v>
      </c>
      <c r="K355" s="32">
        <f t="shared" si="78"/>
        <v>30.158710210894803</v>
      </c>
      <c r="L355" s="8">
        <v>0</v>
      </c>
      <c r="M355" s="9">
        <v>1</v>
      </c>
      <c r="N355" s="8">
        <v>0</v>
      </c>
      <c r="O355" s="9">
        <v>0</v>
      </c>
      <c r="P355" s="9">
        <v>0</v>
      </c>
      <c r="Q355" s="9">
        <v>1</v>
      </c>
      <c r="R355" s="9">
        <v>0</v>
      </c>
      <c r="S355" s="8">
        <v>890</v>
      </c>
      <c r="T355" s="9">
        <v>3</v>
      </c>
      <c r="U355" s="9">
        <f t="shared" si="79"/>
        <v>886</v>
      </c>
      <c r="V355" s="9">
        <f t="shared" si="80"/>
        <v>15</v>
      </c>
      <c r="W355" s="7">
        <v>7.0203000000000007</v>
      </c>
      <c r="X355" s="7">
        <f t="shared" si="86"/>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32.5</v>
      </c>
      <c r="BM355">
        <v>0</v>
      </c>
      <c r="BN355">
        <v>0</v>
      </c>
      <c r="BO355">
        <v>0</v>
      </c>
      <c r="BP355">
        <v>0</v>
      </c>
      <c r="BQ355">
        <v>1</v>
      </c>
      <c r="BR355">
        <v>0</v>
      </c>
      <c r="BS355">
        <v>0</v>
      </c>
      <c r="BT355" s="17">
        <v>0</v>
      </c>
      <c r="BU355">
        <v>0</v>
      </c>
      <c r="BV355">
        <v>0</v>
      </c>
      <c r="BW355">
        <v>1</v>
      </c>
      <c r="BX355" s="17">
        <v>0</v>
      </c>
      <c r="BY355">
        <v>0</v>
      </c>
      <c r="BZ355">
        <v>0</v>
      </c>
      <c r="CA355">
        <v>0</v>
      </c>
      <c r="CB355">
        <v>0</v>
      </c>
      <c r="CC355" s="17">
        <v>0</v>
      </c>
      <c r="CD355">
        <v>1</v>
      </c>
      <c r="CE355">
        <v>1</v>
      </c>
      <c r="CF355">
        <v>0</v>
      </c>
      <c r="CG355">
        <v>0</v>
      </c>
      <c r="CH355">
        <v>0</v>
      </c>
      <c r="CI355">
        <v>0</v>
      </c>
      <c r="CJ355">
        <v>1</v>
      </c>
      <c r="CK355">
        <v>1</v>
      </c>
      <c r="CL355">
        <v>0</v>
      </c>
      <c r="CM355">
        <v>0</v>
      </c>
      <c r="CN355" s="17">
        <v>0</v>
      </c>
      <c r="CO355">
        <v>0</v>
      </c>
      <c r="CP355">
        <v>2</v>
      </c>
      <c r="CQ355">
        <v>0</v>
      </c>
      <c r="CR355">
        <v>1</v>
      </c>
      <c r="CS355">
        <v>21</v>
      </c>
      <c r="CY355" s="33" t="s">
        <v>85</v>
      </c>
    </row>
    <row r="356" spans="1:103" x14ac:dyDescent="0.25">
      <c r="A356">
        <v>355</v>
      </c>
      <c r="B356">
        <v>23</v>
      </c>
      <c r="C356" s="24" t="s">
        <v>236</v>
      </c>
      <c r="D356" s="12">
        <v>14.4</v>
      </c>
      <c r="E356" s="13">
        <v>1.4</v>
      </c>
      <c r="F356" s="7">
        <f t="shared" si="85"/>
        <v>10.285714285714286</v>
      </c>
      <c r="G356" s="7">
        <f t="shared" si="74"/>
        <v>13</v>
      </c>
      <c r="H356" s="15">
        <f t="shared" si="75"/>
        <v>15.8</v>
      </c>
      <c r="I356" s="11">
        <f t="shared" si="76"/>
        <v>0.32677013083849349</v>
      </c>
      <c r="J356" s="32">
        <f t="shared" si="77"/>
        <v>3.1769318275964645E-2</v>
      </c>
      <c r="K356" s="32">
        <f t="shared" si="78"/>
        <v>31.476910877138927</v>
      </c>
      <c r="L356" s="8">
        <v>0</v>
      </c>
      <c r="M356" s="9">
        <v>1</v>
      </c>
      <c r="N356" s="8">
        <v>0</v>
      </c>
      <c r="O356" s="9">
        <v>0</v>
      </c>
      <c r="P356" s="9">
        <v>0</v>
      </c>
      <c r="Q356" s="9">
        <v>1</v>
      </c>
      <c r="R356" s="9">
        <v>0</v>
      </c>
      <c r="S356" s="8">
        <v>890</v>
      </c>
      <c r="T356" s="9">
        <v>4</v>
      </c>
      <c r="U356" s="9">
        <f t="shared" si="79"/>
        <v>885</v>
      </c>
      <c r="V356" s="9">
        <f t="shared" si="80"/>
        <v>15</v>
      </c>
      <c r="W356" s="7">
        <v>7.0203000000000007</v>
      </c>
      <c r="X356" s="7">
        <f t="shared" si="86"/>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32.5</v>
      </c>
      <c r="BM356">
        <v>0</v>
      </c>
      <c r="BN356">
        <v>0</v>
      </c>
      <c r="BO356">
        <v>0</v>
      </c>
      <c r="BP356">
        <v>0</v>
      </c>
      <c r="BQ356">
        <v>0</v>
      </c>
      <c r="BR356">
        <v>0</v>
      </c>
      <c r="BS356">
        <v>0</v>
      </c>
      <c r="BT356" s="17">
        <v>0</v>
      </c>
      <c r="BU356">
        <v>0</v>
      </c>
      <c r="BV356">
        <v>0</v>
      </c>
      <c r="BW356">
        <v>1</v>
      </c>
      <c r="BX356" s="17">
        <v>0</v>
      </c>
      <c r="BY356">
        <v>0</v>
      </c>
      <c r="BZ356">
        <v>0</v>
      </c>
      <c r="CA356">
        <v>0</v>
      </c>
      <c r="CB356">
        <v>0</v>
      </c>
      <c r="CC356" s="17">
        <v>0</v>
      </c>
      <c r="CD356">
        <v>1</v>
      </c>
      <c r="CE356">
        <v>1</v>
      </c>
      <c r="CF356">
        <v>0</v>
      </c>
      <c r="CG356">
        <v>0</v>
      </c>
      <c r="CH356">
        <v>0</v>
      </c>
      <c r="CI356">
        <v>0</v>
      </c>
      <c r="CJ356">
        <v>1</v>
      </c>
      <c r="CK356">
        <v>1</v>
      </c>
      <c r="CL356">
        <v>0</v>
      </c>
      <c r="CM356">
        <v>0</v>
      </c>
      <c r="CN356" s="17">
        <v>0</v>
      </c>
      <c r="CO356">
        <v>0</v>
      </c>
      <c r="CP356">
        <v>2</v>
      </c>
      <c r="CQ356">
        <v>0</v>
      </c>
      <c r="CR356">
        <v>1</v>
      </c>
      <c r="CS356">
        <v>21</v>
      </c>
      <c r="CY356" s="33" t="s">
        <v>85</v>
      </c>
    </row>
    <row r="357" spans="1:103" x14ac:dyDescent="0.25">
      <c r="A357">
        <v>356</v>
      </c>
      <c r="B357">
        <v>23</v>
      </c>
      <c r="C357" s="24" t="s">
        <v>236</v>
      </c>
      <c r="D357" s="12">
        <v>34.5</v>
      </c>
      <c r="E357" s="13">
        <v>5.26</v>
      </c>
      <c r="F357" s="7">
        <f t="shared" si="85"/>
        <v>6.5589353612167303</v>
      </c>
      <c r="G357" s="7">
        <f t="shared" si="74"/>
        <v>29.240000000000002</v>
      </c>
      <c r="H357" s="15">
        <f t="shared" si="75"/>
        <v>39.76</v>
      </c>
      <c r="I357" s="11">
        <f t="shared" si="76"/>
        <v>0.10051468619482916</v>
      </c>
      <c r="J357" s="32">
        <f t="shared" si="77"/>
        <v>1.5324847808255111E-2</v>
      </c>
      <c r="K357" s="32">
        <f t="shared" si="78"/>
        <v>65.253502841400163</v>
      </c>
      <c r="L357" s="8">
        <v>0</v>
      </c>
      <c r="M357" s="9">
        <v>1</v>
      </c>
      <c r="N357" s="8">
        <v>0</v>
      </c>
      <c r="O357" s="9">
        <v>0</v>
      </c>
      <c r="P357" s="9">
        <v>0</v>
      </c>
      <c r="Q357" s="9">
        <v>1</v>
      </c>
      <c r="R357" s="9">
        <v>0</v>
      </c>
      <c r="S357" s="8">
        <v>4219</v>
      </c>
      <c r="T357" s="9">
        <v>3</v>
      </c>
      <c r="U357" s="9">
        <f t="shared" si="79"/>
        <v>4215</v>
      </c>
      <c r="V357" s="9">
        <f t="shared" si="80"/>
        <v>15</v>
      </c>
      <c r="W357" s="7">
        <v>7.0203000000000007</v>
      </c>
      <c r="X357" s="7">
        <f t="shared" si="86"/>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32.5</v>
      </c>
      <c r="BM357">
        <v>0</v>
      </c>
      <c r="BN357">
        <v>0</v>
      </c>
      <c r="BO357">
        <v>0</v>
      </c>
      <c r="BP357">
        <v>0</v>
      </c>
      <c r="BQ357">
        <v>1</v>
      </c>
      <c r="BR357">
        <v>0</v>
      </c>
      <c r="BS357">
        <v>0</v>
      </c>
      <c r="BT357" s="17">
        <v>0</v>
      </c>
      <c r="BU357">
        <v>0</v>
      </c>
      <c r="BV357">
        <v>0</v>
      </c>
      <c r="BW357">
        <v>1</v>
      </c>
      <c r="BX357" s="17">
        <v>0</v>
      </c>
      <c r="BY357">
        <v>0</v>
      </c>
      <c r="BZ357">
        <v>0</v>
      </c>
      <c r="CA357">
        <v>0</v>
      </c>
      <c r="CB357">
        <v>0</v>
      </c>
      <c r="CC357" s="17">
        <v>0</v>
      </c>
      <c r="CD357">
        <v>1</v>
      </c>
      <c r="CE357">
        <v>1</v>
      </c>
      <c r="CF357">
        <v>0</v>
      </c>
      <c r="CG357">
        <v>0</v>
      </c>
      <c r="CH357">
        <v>0</v>
      </c>
      <c r="CI357">
        <v>0</v>
      </c>
      <c r="CJ357">
        <v>1</v>
      </c>
      <c r="CK357">
        <v>1</v>
      </c>
      <c r="CL357">
        <v>0</v>
      </c>
      <c r="CM357">
        <v>0</v>
      </c>
      <c r="CN357" s="17">
        <v>0</v>
      </c>
      <c r="CO357">
        <v>0</v>
      </c>
      <c r="CP357">
        <v>2</v>
      </c>
      <c r="CQ357">
        <v>0</v>
      </c>
      <c r="CR357">
        <v>1</v>
      </c>
      <c r="CS357">
        <v>21</v>
      </c>
      <c r="CY357" s="33" t="s">
        <v>85</v>
      </c>
    </row>
    <row r="358" spans="1:103" x14ac:dyDescent="0.25">
      <c r="A358">
        <v>357</v>
      </c>
      <c r="B358">
        <v>23</v>
      </c>
      <c r="C358" s="24" t="s">
        <v>236</v>
      </c>
      <c r="D358" s="12">
        <v>5.62</v>
      </c>
      <c r="E358" s="13">
        <v>2.2999999999999998</v>
      </c>
      <c r="F358" s="7">
        <f t="shared" si="85"/>
        <v>2.4434782608695653</v>
      </c>
      <c r="G358" s="7">
        <f t="shared" si="74"/>
        <v>3.3200000000000003</v>
      </c>
      <c r="H358" s="15">
        <f t="shared" si="75"/>
        <v>7.92</v>
      </c>
      <c r="I358" s="11">
        <f t="shared" si="76"/>
        <v>0.10025960981878747</v>
      </c>
      <c r="J358" s="32">
        <f t="shared" si="77"/>
        <v>4.1031512915162126E-2</v>
      </c>
      <c r="K358" s="32">
        <f t="shared" si="78"/>
        <v>24.371511771150804</v>
      </c>
      <c r="L358" s="8">
        <v>0</v>
      </c>
      <c r="M358" s="9">
        <v>1</v>
      </c>
      <c r="N358" s="8">
        <v>0</v>
      </c>
      <c r="O358" s="9">
        <v>0</v>
      </c>
      <c r="P358" s="9">
        <v>0</v>
      </c>
      <c r="Q358" s="9">
        <v>1</v>
      </c>
      <c r="R358" s="9">
        <v>0</v>
      </c>
      <c r="S358" s="8">
        <v>592</v>
      </c>
      <c r="T358" s="9">
        <v>3</v>
      </c>
      <c r="U358" s="9">
        <f t="shared" si="79"/>
        <v>588</v>
      </c>
      <c r="V358" s="9">
        <f t="shared" si="80"/>
        <v>15</v>
      </c>
      <c r="W358" s="7">
        <v>7.0203000000000007</v>
      </c>
      <c r="X358" s="7">
        <f t="shared" si="86"/>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32.5</v>
      </c>
      <c r="BM358">
        <v>1</v>
      </c>
      <c r="BN358">
        <v>0</v>
      </c>
      <c r="BO358">
        <v>0</v>
      </c>
      <c r="BP358">
        <v>0</v>
      </c>
      <c r="BQ358">
        <v>0</v>
      </c>
      <c r="BR358">
        <v>0</v>
      </c>
      <c r="BS358">
        <v>0</v>
      </c>
      <c r="BT358" s="17">
        <v>0</v>
      </c>
      <c r="BU358">
        <v>0</v>
      </c>
      <c r="BV358">
        <v>0</v>
      </c>
      <c r="BW358">
        <v>1</v>
      </c>
      <c r="BX358" s="17">
        <v>0</v>
      </c>
      <c r="BY358">
        <v>0</v>
      </c>
      <c r="BZ358">
        <v>0</v>
      </c>
      <c r="CA358">
        <v>0</v>
      </c>
      <c r="CB358">
        <v>0</v>
      </c>
      <c r="CC358" s="17">
        <v>0</v>
      </c>
      <c r="CD358">
        <v>1</v>
      </c>
      <c r="CE358">
        <v>1</v>
      </c>
      <c r="CF358">
        <v>0</v>
      </c>
      <c r="CG358">
        <v>0</v>
      </c>
      <c r="CH358">
        <v>0</v>
      </c>
      <c r="CI358">
        <v>0</v>
      </c>
      <c r="CJ358">
        <v>0</v>
      </c>
      <c r="CK358">
        <v>1</v>
      </c>
      <c r="CL358">
        <v>0</v>
      </c>
      <c r="CM358">
        <v>0</v>
      </c>
      <c r="CN358" s="17">
        <v>0</v>
      </c>
      <c r="CO358">
        <v>0</v>
      </c>
      <c r="CP358">
        <v>2</v>
      </c>
      <c r="CQ358">
        <v>0</v>
      </c>
      <c r="CR358">
        <v>1</v>
      </c>
      <c r="CS358">
        <v>21</v>
      </c>
      <c r="CY358" s="33" t="s">
        <v>85</v>
      </c>
    </row>
    <row r="359" spans="1:103" x14ac:dyDescent="0.25">
      <c r="A359">
        <v>358</v>
      </c>
      <c r="B359">
        <v>23</v>
      </c>
      <c r="C359" s="24" t="s">
        <v>236</v>
      </c>
      <c r="D359" s="12">
        <v>4.5999999999999996</v>
      </c>
      <c r="E359" s="13">
        <v>8.3699999999999992</v>
      </c>
      <c r="F359" s="7">
        <f t="shared" si="85"/>
        <v>0.54958183990442055</v>
      </c>
      <c r="G359" s="7">
        <f t="shared" si="74"/>
        <v>-3.7699999999999996</v>
      </c>
      <c r="H359" s="15">
        <f t="shared" si="75"/>
        <v>12.969999999999999</v>
      </c>
      <c r="I359" s="11">
        <f t="shared" si="76"/>
        <v>1.9500221059366833E-2</v>
      </c>
      <c r="J359" s="32">
        <f t="shared" si="77"/>
        <v>3.5481923971065296E-2</v>
      </c>
      <c r="K359" s="32">
        <f t="shared" si="78"/>
        <v>28.183364600394199</v>
      </c>
      <c r="L359" s="8">
        <v>0</v>
      </c>
      <c r="M359" s="9">
        <v>1</v>
      </c>
      <c r="N359" s="8">
        <v>0</v>
      </c>
      <c r="O359" s="9">
        <v>0</v>
      </c>
      <c r="P359" s="9">
        <v>0</v>
      </c>
      <c r="Q359" s="9">
        <v>1</v>
      </c>
      <c r="R359" s="9">
        <v>0</v>
      </c>
      <c r="S359" s="8">
        <v>798</v>
      </c>
      <c r="T359" s="9">
        <v>3</v>
      </c>
      <c r="U359" s="9">
        <f t="shared" si="79"/>
        <v>794</v>
      </c>
      <c r="V359" s="9">
        <f t="shared" si="80"/>
        <v>15</v>
      </c>
      <c r="W359" s="7">
        <v>7.0203000000000007</v>
      </c>
      <c r="X359" s="7">
        <f t="shared" si="86"/>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32.5</v>
      </c>
      <c r="BM359">
        <v>1</v>
      </c>
      <c r="BN359">
        <v>0</v>
      </c>
      <c r="BO359">
        <v>0</v>
      </c>
      <c r="BP359">
        <v>0</v>
      </c>
      <c r="BQ359">
        <v>0</v>
      </c>
      <c r="BR359">
        <v>0</v>
      </c>
      <c r="BS359">
        <v>0</v>
      </c>
      <c r="BT359" s="17">
        <v>0</v>
      </c>
      <c r="BU359">
        <v>0</v>
      </c>
      <c r="BV359">
        <v>0</v>
      </c>
      <c r="BW359">
        <v>1</v>
      </c>
      <c r="BX359" s="17">
        <v>0</v>
      </c>
      <c r="BY359">
        <v>0</v>
      </c>
      <c r="BZ359">
        <v>0</v>
      </c>
      <c r="CA359">
        <v>0</v>
      </c>
      <c r="CB359">
        <v>0</v>
      </c>
      <c r="CC359" s="17">
        <v>0</v>
      </c>
      <c r="CD359">
        <v>1</v>
      </c>
      <c r="CE359">
        <v>1</v>
      </c>
      <c r="CF359">
        <v>0</v>
      </c>
      <c r="CG359">
        <v>0</v>
      </c>
      <c r="CH359">
        <v>0</v>
      </c>
      <c r="CI359">
        <v>0</v>
      </c>
      <c r="CJ359">
        <v>0</v>
      </c>
      <c r="CK359">
        <v>1</v>
      </c>
      <c r="CL359">
        <v>0</v>
      </c>
      <c r="CM359">
        <v>0</v>
      </c>
      <c r="CN359" s="17">
        <v>0</v>
      </c>
      <c r="CO359">
        <v>0</v>
      </c>
      <c r="CP359">
        <v>2</v>
      </c>
      <c r="CQ359">
        <v>0</v>
      </c>
      <c r="CR359">
        <v>1</v>
      </c>
      <c r="CS359">
        <v>21</v>
      </c>
      <c r="CY359" s="33" t="s">
        <v>85</v>
      </c>
    </row>
    <row r="360" spans="1:103" x14ac:dyDescent="0.25">
      <c r="A360">
        <v>359</v>
      </c>
      <c r="B360">
        <v>23</v>
      </c>
      <c r="C360" s="24" t="s">
        <v>236</v>
      </c>
      <c r="D360" s="12">
        <v>15.5</v>
      </c>
      <c r="E360" s="13">
        <v>4.87</v>
      </c>
      <c r="F360" s="7">
        <f t="shared" si="85"/>
        <v>3.1827515400410675</v>
      </c>
      <c r="G360" s="7">
        <f t="shared" si="74"/>
        <v>10.629999999999999</v>
      </c>
      <c r="H360" s="15">
        <f t="shared" si="75"/>
        <v>20.37</v>
      </c>
      <c r="I360" s="11">
        <f t="shared" si="76"/>
        <v>7.9865593759938999E-2</v>
      </c>
      <c r="J360" s="32">
        <f t="shared" si="77"/>
        <v>2.5093254297477611E-2</v>
      </c>
      <c r="K360" s="32">
        <f t="shared" si="78"/>
        <v>39.851347622955409</v>
      </c>
      <c r="L360" s="8">
        <v>0</v>
      </c>
      <c r="M360" s="9">
        <v>1</v>
      </c>
      <c r="N360" s="8">
        <v>0</v>
      </c>
      <c r="O360" s="9">
        <v>0</v>
      </c>
      <c r="P360" s="9">
        <v>0</v>
      </c>
      <c r="Q360" s="9">
        <v>1</v>
      </c>
      <c r="R360" s="9">
        <v>0</v>
      </c>
      <c r="S360" s="8">
        <v>1582</v>
      </c>
      <c r="T360" s="9">
        <v>3</v>
      </c>
      <c r="U360" s="9">
        <f t="shared" si="79"/>
        <v>1578</v>
      </c>
      <c r="V360" s="9">
        <f t="shared" si="80"/>
        <v>15</v>
      </c>
      <c r="W360" s="7">
        <v>7.0203000000000007</v>
      </c>
      <c r="X360" s="7">
        <f t="shared" si="86"/>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32.5</v>
      </c>
      <c r="BM360">
        <v>1</v>
      </c>
      <c r="BN360">
        <v>0</v>
      </c>
      <c r="BO360">
        <v>0</v>
      </c>
      <c r="BP360">
        <v>0</v>
      </c>
      <c r="BQ360">
        <v>0</v>
      </c>
      <c r="BR360">
        <v>0</v>
      </c>
      <c r="BS360">
        <v>0</v>
      </c>
      <c r="BT360" s="17">
        <v>0</v>
      </c>
      <c r="BU360">
        <v>0</v>
      </c>
      <c r="BV360">
        <v>0</v>
      </c>
      <c r="BW360">
        <v>1</v>
      </c>
      <c r="BX360" s="17">
        <v>0</v>
      </c>
      <c r="BY360">
        <v>0</v>
      </c>
      <c r="BZ360">
        <v>0</v>
      </c>
      <c r="CA360">
        <v>0</v>
      </c>
      <c r="CB360">
        <v>0</v>
      </c>
      <c r="CC360" s="17">
        <v>0</v>
      </c>
      <c r="CD360">
        <v>1</v>
      </c>
      <c r="CE360">
        <v>1</v>
      </c>
      <c r="CF360">
        <v>0</v>
      </c>
      <c r="CG360">
        <v>0</v>
      </c>
      <c r="CH360">
        <v>0</v>
      </c>
      <c r="CI360">
        <v>0</v>
      </c>
      <c r="CJ360">
        <v>0</v>
      </c>
      <c r="CK360">
        <v>1</v>
      </c>
      <c r="CL360">
        <v>0</v>
      </c>
      <c r="CM360">
        <v>0</v>
      </c>
      <c r="CN360" s="17">
        <v>0</v>
      </c>
      <c r="CO360">
        <v>0</v>
      </c>
      <c r="CP360">
        <v>2</v>
      </c>
      <c r="CQ360">
        <v>0</v>
      </c>
      <c r="CR360">
        <v>1</v>
      </c>
      <c r="CS360">
        <v>21</v>
      </c>
      <c r="CY360" s="33" t="s">
        <v>85</v>
      </c>
    </row>
    <row r="361" spans="1:103" s="50" customFormat="1" x14ac:dyDescent="0.25">
      <c r="A361" s="50">
        <v>360</v>
      </c>
      <c r="B361" s="50">
        <v>23</v>
      </c>
      <c r="C361" s="51" t="s">
        <v>236</v>
      </c>
      <c r="D361" s="52">
        <v>37.700000000000003</v>
      </c>
      <c r="E361" s="53">
        <v>5.13</v>
      </c>
      <c r="F361" s="54">
        <f t="shared" si="85"/>
        <v>7.3489278752436658</v>
      </c>
      <c r="G361" s="54">
        <f t="shared" si="74"/>
        <v>32.57</v>
      </c>
      <c r="H361" s="55">
        <f t="shared" si="75"/>
        <v>42.830000000000005</v>
      </c>
      <c r="I361" s="56">
        <f t="shared" si="76"/>
        <v>0.15714440548743447</v>
      </c>
      <c r="J361" s="57">
        <f t="shared" si="77"/>
        <v>2.1383310348820659E-2</v>
      </c>
      <c r="K361" s="57">
        <f t="shared" si="78"/>
        <v>46.765443875959662</v>
      </c>
      <c r="L361" s="58">
        <v>0</v>
      </c>
      <c r="M361" s="59">
        <v>1</v>
      </c>
      <c r="N361" s="58">
        <v>0</v>
      </c>
      <c r="O361" s="59">
        <v>0</v>
      </c>
      <c r="P361" s="59">
        <v>0</v>
      </c>
      <c r="Q361" s="59">
        <v>1</v>
      </c>
      <c r="R361" s="59">
        <v>0</v>
      </c>
      <c r="S361" s="58">
        <v>2137</v>
      </c>
      <c r="T361" s="59">
        <v>3</v>
      </c>
      <c r="U361" s="59">
        <f t="shared" si="79"/>
        <v>2133</v>
      </c>
      <c r="V361" s="59">
        <f t="shared" si="80"/>
        <v>15</v>
      </c>
      <c r="W361" s="54">
        <v>7.0203000000000007</v>
      </c>
      <c r="X361" s="54">
        <f t="shared" si="86"/>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32.5</v>
      </c>
      <c r="BM361" s="50">
        <v>1</v>
      </c>
      <c r="BN361" s="50">
        <v>0</v>
      </c>
      <c r="BO361" s="50">
        <v>0</v>
      </c>
      <c r="BP361" s="50">
        <v>0</v>
      </c>
      <c r="BQ361" s="50">
        <v>0</v>
      </c>
      <c r="BR361" s="50">
        <v>0</v>
      </c>
      <c r="BS361" s="50">
        <v>0</v>
      </c>
      <c r="BT361" s="64">
        <v>0</v>
      </c>
      <c r="BU361" s="50">
        <v>0</v>
      </c>
      <c r="BV361" s="50">
        <v>0</v>
      </c>
      <c r="BW361" s="50">
        <v>1</v>
      </c>
      <c r="BX361" s="64">
        <v>0</v>
      </c>
      <c r="BY361" s="50">
        <v>0</v>
      </c>
      <c r="BZ361" s="50">
        <v>0</v>
      </c>
      <c r="CA361" s="50">
        <v>0</v>
      </c>
      <c r="CB361" s="50">
        <v>0</v>
      </c>
      <c r="CC361" s="64">
        <v>0</v>
      </c>
      <c r="CD361" s="50">
        <v>1</v>
      </c>
      <c r="CE361" s="50">
        <v>1</v>
      </c>
      <c r="CF361" s="50">
        <v>0</v>
      </c>
      <c r="CG361" s="50">
        <v>0</v>
      </c>
      <c r="CH361" s="50">
        <v>0</v>
      </c>
      <c r="CI361" s="50">
        <v>0</v>
      </c>
      <c r="CJ361" s="50">
        <v>0</v>
      </c>
      <c r="CK361" s="50">
        <v>1</v>
      </c>
      <c r="CL361" s="50">
        <v>0</v>
      </c>
      <c r="CM361" s="50">
        <v>0</v>
      </c>
      <c r="CN361" s="64">
        <v>0</v>
      </c>
      <c r="CO361">
        <v>0</v>
      </c>
      <c r="CP361">
        <v>2</v>
      </c>
      <c r="CQ361">
        <v>0</v>
      </c>
      <c r="CR361">
        <v>1</v>
      </c>
      <c r="CS361">
        <v>21</v>
      </c>
      <c r="CT361" s="66"/>
      <c r="CY361" s="33" t="s">
        <v>85</v>
      </c>
    </row>
    <row r="362" spans="1:103" x14ac:dyDescent="0.25">
      <c r="A362">
        <v>361</v>
      </c>
      <c r="B362">
        <v>24</v>
      </c>
      <c r="C362" s="24" t="s">
        <v>247</v>
      </c>
      <c r="D362" s="12">
        <v>7.2</v>
      </c>
      <c r="E362" s="13">
        <v>0.5</v>
      </c>
      <c r="F362" s="7">
        <f t="shared" si="85"/>
        <v>14.4</v>
      </c>
      <c r="G362" s="7">
        <f t="shared" si="74"/>
        <v>6.7</v>
      </c>
      <c r="H362" s="15">
        <f t="shared" si="75"/>
        <v>7.7</v>
      </c>
      <c r="I362" s="11">
        <f t="shared" si="76"/>
        <v>0.13314306921085112</v>
      </c>
      <c r="J362" s="32">
        <f t="shared" si="77"/>
        <v>9.2460464729757722E-3</v>
      </c>
      <c r="K362" s="32">
        <f t="shared" si="78"/>
        <v>108.15433417112789</v>
      </c>
      <c r="L362" s="8">
        <v>1</v>
      </c>
      <c r="M362" s="9">
        <v>0</v>
      </c>
      <c r="N362" s="8">
        <v>0</v>
      </c>
      <c r="O362" s="9">
        <v>0</v>
      </c>
      <c r="P362" s="9">
        <v>1</v>
      </c>
      <c r="Q362" s="9">
        <v>0</v>
      </c>
      <c r="R362" s="9">
        <v>0</v>
      </c>
      <c r="S362" s="8">
        <v>11501</v>
      </c>
      <c r="T362" s="9">
        <v>10</v>
      </c>
      <c r="U362" s="9">
        <f t="shared" si="79"/>
        <v>11490</v>
      </c>
      <c r="V362" s="9">
        <f t="shared" si="80"/>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7">1-(SUM(AK362:AM362))</f>
        <v>0.10799999999999998</v>
      </c>
      <c r="AO362" s="41">
        <v>0.57999999999999996</v>
      </c>
      <c r="AP362" s="17">
        <v>0.42</v>
      </c>
      <c r="AQ362">
        <v>1</v>
      </c>
      <c r="AR362" s="39">
        <v>0</v>
      </c>
      <c r="AS362" t="s">
        <v>98</v>
      </c>
      <c r="AT362" s="39" t="s">
        <v>98</v>
      </c>
      <c r="AU362">
        <v>0</v>
      </c>
      <c r="AV362" s="17">
        <v>1</v>
      </c>
      <c r="AW362">
        <f t="shared" ref="AW362:AW397" si="88">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33.378</v>
      </c>
      <c r="BM362">
        <v>1</v>
      </c>
      <c r="BN362">
        <v>0</v>
      </c>
      <c r="BO362">
        <v>0</v>
      </c>
      <c r="BP362">
        <v>0</v>
      </c>
      <c r="BQ362">
        <v>0</v>
      </c>
      <c r="BR362">
        <v>0</v>
      </c>
      <c r="BS362">
        <v>0</v>
      </c>
      <c r="BT362" s="17">
        <v>0</v>
      </c>
      <c r="BU362">
        <v>0</v>
      </c>
      <c r="BV362">
        <v>0</v>
      </c>
      <c r="BW362">
        <v>1</v>
      </c>
      <c r="BX362" s="17">
        <v>0</v>
      </c>
      <c r="BY362">
        <v>0</v>
      </c>
      <c r="BZ362">
        <v>0</v>
      </c>
      <c r="CA362">
        <v>0</v>
      </c>
      <c r="CB362">
        <v>0</v>
      </c>
      <c r="CC362" s="17">
        <v>0</v>
      </c>
      <c r="CD362">
        <v>0</v>
      </c>
      <c r="CE362">
        <v>0</v>
      </c>
      <c r="CF362">
        <v>1</v>
      </c>
      <c r="CG362">
        <v>1</v>
      </c>
      <c r="CH362">
        <v>0</v>
      </c>
      <c r="CI362">
        <v>0</v>
      </c>
      <c r="CJ362">
        <v>0</v>
      </c>
      <c r="CK362">
        <v>0</v>
      </c>
      <c r="CL362">
        <v>0</v>
      </c>
      <c r="CM362">
        <v>1</v>
      </c>
      <c r="CN362" s="17">
        <v>1</v>
      </c>
      <c r="CO362">
        <v>0</v>
      </c>
      <c r="CP362">
        <v>83</v>
      </c>
      <c r="CQ362">
        <v>0</v>
      </c>
      <c r="CR362">
        <v>1</v>
      </c>
      <c r="CS362">
        <v>16</v>
      </c>
      <c r="CY362" s="33" t="s">
        <v>85</v>
      </c>
    </row>
    <row r="363" spans="1:103" x14ac:dyDescent="0.25">
      <c r="A363">
        <v>362</v>
      </c>
      <c r="B363">
        <v>24</v>
      </c>
      <c r="C363" s="24" t="s">
        <v>247</v>
      </c>
      <c r="D363" s="12">
        <v>2.7769996967160542</v>
      </c>
      <c r="E363" s="13">
        <v>0.40838230834059608</v>
      </c>
      <c r="F363" s="7">
        <v>6.8000000000000007</v>
      </c>
      <c r="G363" s="7">
        <f t="shared" si="74"/>
        <v>2.368617388375458</v>
      </c>
      <c r="H363" s="15">
        <f t="shared" si="75"/>
        <v>3.1853820050566504</v>
      </c>
      <c r="I363" s="11">
        <f t="shared" si="76"/>
        <v>6.3329866538037571E-2</v>
      </c>
      <c r="J363" s="32">
        <f t="shared" si="77"/>
        <v>9.3132156673584668E-3</v>
      </c>
      <c r="K363" s="32">
        <f t="shared" si="78"/>
        <v>107.37429860073591</v>
      </c>
      <c r="L363" s="8">
        <v>1</v>
      </c>
      <c r="M363" s="9">
        <v>0</v>
      </c>
      <c r="N363" s="8">
        <v>0</v>
      </c>
      <c r="O363" s="9">
        <v>0</v>
      </c>
      <c r="P363" s="9">
        <v>1</v>
      </c>
      <c r="Q363" s="9">
        <v>0</v>
      </c>
      <c r="R363" s="9">
        <v>0</v>
      </c>
      <c r="S363" s="8">
        <v>11501</v>
      </c>
      <c r="T363" s="9">
        <v>17</v>
      </c>
      <c r="U363" s="9">
        <f t="shared" si="79"/>
        <v>11483</v>
      </c>
      <c r="V363" s="9">
        <f t="shared" si="80"/>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7"/>
        <v>0.10799999999999998</v>
      </c>
      <c r="AO363" s="41">
        <v>0.57999999999999996</v>
      </c>
      <c r="AP363" s="17">
        <v>0.42</v>
      </c>
      <c r="AQ363">
        <v>1</v>
      </c>
      <c r="AR363" s="39">
        <v>0</v>
      </c>
      <c r="AS363" t="s">
        <v>98</v>
      </c>
      <c r="AT363" s="39" t="s">
        <v>98</v>
      </c>
      <c r="AU363">
        <v>0</v>
      </c>
      <c r="AV363" s="17">
        <v>1</v>
      </c>
      <c r="AW363">
        <f t="shared" si="88"/>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33.378</v>
      </c>
      <c r="BM363">
        <v>1</v>
      </c>
      <c r="BN363">
        <v>0</v>
      </c>
      <c r="BO363">
        <v>0</v>
      </c>
      <c r="BP363">
        <v>0</v>
      </c>
      <c r="BQ363">
        <v>0</v>
      </c>
      <c r="BR363">
        <v>0</v>
      </c>
      <c r="BS363">
        <v>0</v>
      </c>
      <c r="BT363" s="17">
        <v>0</v>
      </c>
      <c r="BU363">
        <v>0</v>
      </c>
      <c r="BV363">
        <v>0</v>
      </c>
      <c r="BW363">
        <v>1</v>
      </c>
      <c r="BX363" s="17">
        <v>0</v>
      </c>
      <c r="BY363">
        <v>0</v>
      </c>
      <c r="BZ363">
        <v>0</v>
      </c>
      <c r="CA363">
        <v>0</v>
      </c>
      <c r="CB363">
        <v>0</v>
      </c>
      <c r="CC363" s="17">
        <v>0</v>
      </c>
      <c r="CD363">
        <v>0</v>
      </c>
      <c r="CE363">
        <v>0</v>
      </c>
      <c r="CF363">
        <v>1</v>
      </c>
      <c r="CG363">
        <v>1</v>
      </c>
      <c r="CH363">
        <v>0</v>
      </c>
      <c r="CI363">
        <v>0</v>
      </c>
      <c r="CJ363">
        <v>0</v>
      </c>
      <c r="CK363">
        <v>0</v>
      </c>
      <c r="CL363">
        <v>0</v>
      </c>
      <c r="CM363">
        <v>1</v>
      </c>
      <c r="CN363" s="17">
        <v>1</v>
      </c>
      <c r="CO363">
        <v>0</v>
      </c>
      <c r="CP363">
        <v>83</v>
      </c>
      <c r="CQ363">
        <v>0</v>
      </c>
      <c r="CR363">
        <v>1</v>
      </c>
      <c r="CS363">
        <v>16</v>
      </c>
      <c r="CY363" s="33" t="s">
        <v>85</v>
      </c>
    </row>
    <row r="364" spans="1:103" x14ac:dyDescent="0.25">
      <c r="A364">
        <v>363</v>
      </c>
      <c r="B364">
        <v>24</v>
      </c>
      <c r="C364" s="24" t="s">
        <v>247</v>
      </c>
      <c r="D364" s="12">
        <v>4.4633839671773368</v>
      </c>
      <c r="E364" s="13">
        <v>0.32940103078799532</v>
      </c>
      <c r="F364" s="7">
        <v>13.55</v>
      </c>
      <c r="G364" s="7">
        <f t="shared" si="74"/>
        <v>4.1339829363893417</v>
      </c>
      <c r="H364" s="15">
        <f t="shared" si="75"/>
        <v>4.7927849979653319</v>
      </c>
      <c r="I364" s="11">
        <f t="shared" si="76"/>
        <v>0.12544896850431847</v>
      </c>
      <c r="J364" s="32">
        <f t="shared" si="77"/>
        <v>9.2582264578832812E-3</v>
      </c>
      <c r="K364" s="32">
        <f t="shared" si="78"/>
        <v>108.01204793910725</v>
      </c>
      <c r="L364" s="8">
        <v>1</v>
      </c>
      <c r="M364" s="9">
        <v>0</v>
      </c>
      <c r="N364" s="8">
        <v>0</v>
      </c>
      <c r="O364" s="9">
        <v>0</v>
      </c>
      <c r="P364" s="9">
        <v>1</v>
      </c>
      <c r="Q364" s="9">
        <v>0</v>
      </c>
      <c r="R364" s="9">
        <v>0</v>
      </c>
      <c r="S364" s="8">
        <v>11501</v>
      </c>
      <c r="T364" s="9">
        <v>17</v>
      </c>
      <c r="U364" s="9">
        <f t="shared" si="79"/>
        <v>11483</v>
      </c>
      <c r="V364" s="9">
        <f t="shared" si="80"/>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7"/>
        <v>0.10799999999999998</v>
      </c>
      <c r="AO364" s="41">
        <v>0.57999999999999996</v>
      </c>
      <c r="AP364" s="17">
        <v>0.42</v>
      </c>
      <c r="AQ364">
        <v>1</v>
      </c>
      <c r="AR364" s="39">
        <v>0</v>
      </c>
      <c r="AS364" t="s">
        <v>98</v>
      </c>
      <c r="AT364" s="39" t="s">
        <v>98</v>
      </c>
      <c r="AU364">
        <v>0</v>
      </c>
      <c r="AV364" s="17">
        <v>1</v>
      </c>
      <c r="AW364">
        <f t="shared" si="88"/>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33.378</v>
      </c>
      <c r="BM364">
        <v>1</v>
      </c>
      <c r="BN364">
        <v>0</v>
      </c>
      <c r="BO364">
        <v>0</v>
      </c>
      <c r="BP364">
        <v>0</v>
      </c>
      <c r="BQ364">
        <v>0</v>
      </c>
      <c r="BR364">
        <v>0</v>
      </c>
      <c r="BS364">
        <v>0</v>
      </c>
      <c r="BT364" s="17">
        <v>0</v>
      </c>
      <c r="BU364">
        <v>0</v>
      </c>
      <c r="BV364">
        <v>0</v>
      </c>
      <c r="BW364">
        <v>1</v>
      </c>
      <c r="BX364" s="17">
        <v>0</v>
      </c>
      <c r="BY364">
        <v>0</v>
      </c>
      <c r="BZ364">
        <v>0</v>
      </c>
      <c r="CA364">
        <v>0</v>
      </c>
      <c r="CB364">
        <v>0</v>
      </c>
      <c r="CC364" s="17">
        <v>0</v>
      </c>
      <c r="CD364">
        <v>0</v>
      </c>
      <c r="CE364">
        <v>0</v>
      </c>
      <c r="CF364">
        <v>1</v>
      </c>
      <c r="CG364">
        <v>1</v>
      </c>
      <c r="CH364">
        <v>0</v>
      </c>
      <c r="CI364">
        <v>0</v>
      </c>
      <c r="CJ364">
        <v>0</v>
      </c>
      <c r="CK364">
        <v>0</v>
      </c>
      <c r="CL364">
        <v>0</v>
      </c>
      <c r="CM364">
        <v>1</v>
      </c>
      <c r="CN364" s="17">
        <v>1</v>
      </c>
      <c r="CO364">
        <v>0</v>
      </c>
      <c r="CP364">
        <v>83</v>
      </c>
      <c r="CQ364">
        <v>0</v>
      </c>
      <c r="CR364">
        <v>1</v>
      </c>
      <c r="CS364">
        <v>16</v>
      </c>
      <c r="CY364" s="33" t="s">
        <v>85</v>
      </c>
    </row>
    <row r="365" spans="1:103" x14ac:dyDescent="0.25">
      <c r="A365">
        <v>364</v>
      </c>
      <c r="B365">
        <v>24</v>
      </c>
      <c r="C365" s="24" t="s">
        <v>247</v>
      </c>
      <c r="D365" s="12">
        <v>13.075934214887059</v>
      </c>
      <c r="E365" s="13">
        <v>0.48973536385344812</v>
      </c>
      <c r="F365" s="7">
        <v>26.7</v>
      </c>
      <c r="G365" s="7">
        <f t="shared" si="74"/>
        <v>12.586198851033611</v>
      </c>
      <c r="H365" s="15">
        <f t="shared" si="75"/>
        <v>13.565669578740508</v>
      </c>
      <c r="I365" s="11">
        <f t="shared" si="76"/>
        <v>0.24177116993399661</v>
      </c>
      <c r="J365" s="32">
        <f t="shared" si="77"/>
        <v>9.0550999975279618E-3</v>
      </c>
      <c r="K365" s="32">
        <f t="shared" si="78"/>
        <v>110.43500350885131</v>
      </c>
      <c r="L365" s="8">
        <v>1</v>
      </c>
      <c r="M365" s="9">
        <v>0</v>
      </c>
      <c r="N365" s="8">
        <v>0</v>
      </c>
      <c r="O365" s="9">
        <v>0</v>
      </c>
      <c r="P365" s="9">
        <v>1</v>
      </c>
      <c r="Q365" s="9">
        <v>0</v>
      </c>
      <c r="R365" s="9">
        <v>0</v>
      </c>
      <c r="S365" s="8">
        <v>11501</v>
      </c>
      <c r="T365" s="9">
        <v>17</v>
      </c>
      <c r="U365" s="9">
        <f t="shared" si="79"/>
        <v>11483</v>
      </c>
      <c r="V365" s="9">
        <f t="shared" si="80"/>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7"/>
        <v>0.10799999999999998</v>
      </c>
      <c r="AO365" s="41">
        <v>0.57999999999999996</v>
      </c>
      <c r="AP365" s="17">
        <v>0.42</v>
      </c>
      <c r="AQ365">
        <v>1</v>
      </c>
      <c r="AR365" s="39">
        <v>0</v>
      </c>
      <c r="AS365" t="s">
        <v>98</v>
      </c>
      <c r="AT365" s="39" t="s">
        <v>98</v>
      </c>
      <c r="AU365">
        <v>0</v>
      </c>
      <c r="AV365" s="17">
        <v>1</v>
      </c>
      <c r="AW365">
        <f t="shared" si="88"/>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33.378</v>
      </c>
      <c r="BM365">
        <v>1</v>
      </c>
      <c r="BN365">
        <v>0</v>
      </c>
      <c r="BO365">
        <v>0</v>
      </c>
      <c r="BP365">
        <v>0</v>
      </c>
      <c r="BQ365">
        <v>0</v>
      </c>
      <c r="BR365">
        <v>0</v>
      </c>
      <c r="BS365">
        <v>0</v>
      </c>
      <c r="BT365" s="17">
        <v>0</v>
      </c>
      <c r="BU365">
        <v>0</v>
      </c>
      <c r="BV365">
        <v>0</v>
      </c>
      <c r="BW365">
        <v>1</v>
      </c>
      <c r="BX365" s="17">
        <v>0</v>
      </c>
      <c r="BY365">
        <v>0</v>
      </c>
      <c r="BZ365">
        <v>0</v>
      </c>
      <c r="CA365">
        <v>0</v>
      </c>
      <c r="CB365">
        <v>0</v>
      </c>
      <c r="CC365" s="17">
        <v>0</v>
      </c>
      <c r="CD365">
        <v>0</v>
      </c>
      <c r="CE365">
        <v>0</v>
      </c>
      <c r="CF365">
        <v>1</v>
      </c>
      <c r="CG365">
        <v>1</v>
      </c>
      <c r="CH365">
        <v>0</v>
      </c>
      <c r="CI365">
        <v>0</v>
      </c>
      <c r="CJ365">
        <v>0</v>
      </c>
      <c r="CK365">
        <v>0</v>
      </c>
      <c r="CL365">
        <v>0</v>
      </c>
      <c r="CM365">
        <v>1</v>
      </c>
      <c r="CN365" s="17">
        <v>1</v>
      </c>
      <c r="CO365">
        <v>0</v>
      </c>
      <c r="CP365">
        <v>83</v>
      </c>
      <c r="CQ365">
        <v>0</v>
      </c>
      <c r="CR365">
        <v>1</v>
      </c>
      <c r="CS365">
        <v>16</v>
      </c>
      <c r="CY365" s="33" t="s">
        <v>85</v>
      </c>
    </row>
    <row r="366" spans="1:103" x14ac:dyDescent="0.25">
      <c r="A366">
        <v>365</v>
      </c>
      <c r="B366">
        <v>24</v>
      </c>
      <c r="C366" s="24" t="s">
        <v>247</v>
      </c>
      <c r="D366" s="12">
        <v>11.41572966851014</v>
      </c>
      <c r="E366" s="13">
        <v>0.44943817592559621</v>
      </c>
      <c r="F366" s="7">
        <v>25.4</v>
      </c>
      <c r="G366" s="7">
        <f t="shared" si="74"/>
        <v>10.966291492584544</v>
      </c>
      <c r="H366" s="15">
        <f t="shared" si="75"/>
        <v>11.865167844435737</v>
      </c>
      <c r="I366" s="11">
        <f t="shared" si="76"/>
        <v>0.23064086478003865</v>
      </c>
      <c r="J366" s="32">
        <f t="shared" si="77"/>
        <v>9.0803490070881371E-3</v>
      </c>
      <c r="K366" s="32">
        <f t="shared" si="78"/>
        <v>110.12792561380606</v>
      </c>
      <c r="L366" s="8">
        <v>1</v>
      </c>
      <c r="M366" s="9">
        <v>0</v>
      </c>
      <c r="N366" s="8">
        <v>0</v>
      </c>
      <c r="O366" s="9">
        <v>0</v>
      </c>
      <c r="P366" s="9">
        <v>1</v>
      </c>
      <c r="Q366" s="9">
        <v>0</v>
      </c>
      <c r="R366" s="9">
        <v>0</v>
      </c>
      <c r="S366" s="8">
        <v>11501</v>
      </c>
      <c r="T366" s="9">
        <v>17</v>
      </c>
      <c r="U366" s="9">
        <f t="shared" si="79"/>
        <v>11483</v>
      </c>
      <c r="V366" s="9">
        <f t="shared" si="80"/>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7"/>
        <v>0.10799999999999998</v>
      </c>
      <c r="AO366" s="41">
        <v>0.57999999999999996</v>
      </c>
      <c r="AP366" s="17">
        <v>0.42</v>
      </c>
      <c r="AQ366">
        <v>1</v>
      </c>
      <c r="AR366" s="39">
        <v>0</v>
      </c>
      <c r="AS366" t="s">
        <v>98</v>
      </c>
      <c r="AT366" s="39" t="s">
        <v>98</v>
      </c>
      <c r="AU366">
        <v>0</v>
      </c>
      <c r="AV366" s="17">
        <v>1</v>
      </c>
      <c r="AW366">
        <f t="shared" si="88"/>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33.378</v>
      </c>
      <c r="BM366">
        <v>1</v>
      </c>
      <c r="BN366">
        <v>0</v>
      </c>
      <c r="BO366">
        <v>0</v>
      </c>
      <c r="BP366">
        <v>0</v>
      </c>
      <c r="BQ366">
        <v>0</v>
      </c>
      <c r="BR366">
        <v>0</v>
      </c>
      <c r="BS366">
        <v>0</v>
      </c>
      <c r="BT366" s="17">
        <v>0</v>
      </c>
      <c r="BU366">
        <v>0</v>
      </c>
      <c r="BV366">
        <v>0</v>
      </c>
      <c r="BW366">
        <v>1</v>
      </c>
      <c r="BX366" s="17">
        <v>0</v>
      </c>
      <c r="BY366">
        <v>0</v>
      </c>
      <c r="BZ366">
        <v>0</v>
      </c>
      <c r="CA366">
        <v>0</v>
      </c>
      <c r="CB366">
        <v>0</v>
      </c>
      <c r="CC366" s="17">
        <v>0</v>
      </c>
      <c r="CD366">
        <v>0</v>
      </c>
      <c r="CE366">
        <v>0</v>
      </c>
      <c r="CF366">
        <v>1</v>
      </c>
      <c r="CG366">
        <v>1</v>
      </c>
      <c r="CH366">
        <v>0</v>
      </c>
      <c r="CI366">
        <v>0</v>
      </c>
      <c r="CJ366">
        <v>0</v>
      </c>
      <c r="CK366">
        <v>0</v>
      </c>
      <c r="CL366">
        <v>0</v>
      </c>
      <c r="CM366">
        <v>1</v>
      </c>
      <c r="CN366" s="17">
        <v>1</v>
      </c>
      <c r="CO366">
        <v>0</v>
      </c>
      <c r="CP366">
        <v>83</v>
      </c>
      <c r="CQ366">
        <v>0</v>
      </c>
      <c r="CR366">
        <v>1</v>
      </c>
      <c r="CS366">
        <v>16</v>
      </c>
      <c r="CY366" s="33" t="s">
        <v>85</v>
      </c>
    </row>
    <row r="367" spans="1:103" x14ac:dyDescent="0.25">
      <c r="A367">
        <v>366</v>
      </c>
      <c r="B367">
        <v>24</v>
      </c>
      <c r="C367" s="24" t="s">
        <v>247</v>
      </c>
      <c r="D367" s="12">
        <v>15.61953355564145</v>
      </c>
      <c r="E367" s="13">
        <v>0.43793084735443322</v>
      </c>
      <c r="F367" s="7">
        <v>35.666666666666671</v>
      </c>
      <c r="G367" s="7">
        <f t="shared" si="74"/>
        <v>15.181602708287016</v>
      </c>
      <c r="H367" s="15">
        <f t="shared" si="75"/>
        <v>16.057464402995883</v>
      </c>
      <c r="I367" s="11">
        <f t="shared" si="76"/>
        <v>0.31580601670891845</v>
      </c>
      <c r="J367" s="32">
        <f t="shared" si="77"/>
        <v>8.8543743002500487E-3</v>
      </c>
      <c r="K367" s="32">
        <f t="shared" si="78"/>
        <v>112.93852801905605</v>
      </c>
      <c r="L367" s="8">
        <v>1</v>
      </c>
      <c r="M367" s="9">
        <v>0</v>
      </c>
      <c r="N367" s="8">
        <v>0</v>
      </c>
      <c r="O367" s="9">
        <v>0</v>
      </c>
      <c r="P367" s="9">
        <v>1</v>
      </c>
      <c r="Q367" s="9">
        <v>0</v>
      </c>
      <c r="R367" s="9">
        <v>0</v>
      </c>
      <c r="S367" s="8">
        <v>11501</v>
      </c>
      <c r="T367" s="9">
        <v>17</v>
      </c>
      <c r="U367" s="9">
        <f t="shared" si="79"/>
        <v>11483</v>
      </c>
      <c r="V367" s="9">
        <f t="shared" si="80"/>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7"/>
        <v>0.10799999999999998</v>
      </c>
      <c r="AO367" s="41">
        <v>0.57999999999999996</v>
      </c>
      <c r="AP367" s="17">
        <v>0.42</v>
      </c>
      <c r="AQ367">
        <v>1</v>
      </c>
      <c r="AR367" s="39">
        <v>0</v>
      </c>
      <c r="AS367" t="s">
        <v>98</v>
      </c>
      <c r="AT367" s="39" t="s">
        <v>98</v>
      </c>
      <c r="AU367">
        <v>0</v>
      </c>
      <c r="AV367" s="17">
        <v>1</v>
      </c>
      <c r="AW367">
        <f t="shared" si="88"/>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33.378</v>
      </c>
      <c r="BM367">
        <v>1</v>
      </c>
      <c r="BN367">
        <v>0</v>
      </c>
      <c r="BO367">
        <v>0</v>
      </c>
      <c r="BP367">
        <v>0</v>
      </c>
      <c r="BQ367">
        <v>0</v>
      </c>
      <c r="BR367">
        <v>0</v>
      </c>
      <c r="BS367">
        <v>0</v>
      </c>
      <c r="BT367" s="17">
        <v>0</v>
      </c>
      <c r="BU367">
        <v>0</v>
      </c>
      <c r="BV367">
        <v>0</v>
      </c>
      <c r="BW367">
        <v>1</v>
      </c>
      <c r="BX367" s="17">
        <v>0</v>
      </c>
      <c r="BY367">
        <v>0</v>
      </c>
      <c r="BZ367">
        <v>0</v>
      </c>
      <c r="CA367">
        <v>0</v>
      </c>
      <c r="CB367">
        <v>0</v>
      </c>
      <c r="CC367" s="17">
        <v>0</v>
      </c>
      <c r="CD367">
        <v>0</v>
      </c>
      <c r="CE367">
        <v>0</v>
      </c>
      <c r="CF367">
        <v>1</v>
      </c>
      <c r="CG367">
        <v>1</v>
      </c>
      <c r="CH367">
        <v>0</v>
      </c>
      <c r="CI367">
        <v>0</v>
      </c>
      <c r="CJ367">
        <v>0</v>
      </c>
      <c r="CK367">
        <v>0</v>
      </c>
      <c r="CL367">
        <v>0</v>
      </c>
      <c r="CM367">
        <v>1</v>
      </c>
      <c r="CN367" s="17">
        <v>1</v>
      </c>
      <c r="CO367">
        <v>0</v>
      </c>
      <c r="CP367">
        <v>83</v>
      </c>
      <c r="CQ367">
        <v>0</v>
      </c>
      <c r="CR367">
        <v>1</v>
      </c>
      <c r="CS367">
        <v>16</v>
      </c>
      <c r="CY367" s="33" t="s">
        <v>85</v>
      </c>
    </row>
    <row r="368" spans="1:103" x14ac:dyDescent="0.25">
      <c r="A368">
        <v>367</v>
      </c>
      <c r="B368">
        <v>24</v>
      </c>
      <c r="C368" s="24" t="s">
        <v>247</v>
      </c>
      <c r="D368" s="12">
        <v>15.109416852657519</v>
      </c>
      <c r="E368" s="13">
        <v>0.3306218129684359</v>
      </c>
      <c r="F368" s="7">
        <v>45.7</v>
      </c>
      <c r="G368" s="7">
        <f t="shared" si="74"/>
        <v>14.778795039689083</v>
      </c>
      <c r="H368" s="15">
        <f t="shared" si="75"/>
        <v>15.440038665625956</v>
      </c>
      <c r="I368" s="11">
        <f t="shared" si="76"/>
        <v>0.39228566159909373</v>
      </c>
      <c r="J368" s="32">
        <f t="shared" si="77"/>
        <v>8.5839313260195563E-3</v>
      </c>
      <c r="K368" s="32">
        <f t="shared" si="78"/>
        <v>116.49673815176114</v>
      </c>
      <c r="L368" s="8">
        <v>1</v>
      </c>
      <c r="M368" s="9">
        <v>0</v>
      </c>
      <c r="N368" s="8">
        <v>0</v>
      </c>
      <c r="O368" s="9">
        <v>0</v>
      </c>
      <c r="P368" s="9">
        <v>1</v>
      </c>
      <c r="Q368" s="9">
        <v>0</v>
      </c>
      <c r="R368" s="9">
        <v>0</v>
      </c>
      <c r="S368" s="8">
        <v>11501</v>
      </c>
      <c r="T368" s="9">
        <v>17</v>
      </c>
      <c r="U368" s="9">
        <f t="shared" si="79"/>
        <v>11483</v>
      </c>
      <c r="V368" s="9">
        <f t="shared" si="80"/>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7"/>
        <v>0.10799999999999998</v>
      </c>
      <c r="AO368" s="41">
        <v>0.57999999999999996</v>
      </c>
      <c r="AP368" s="17">
        <v>0.42</v>
      </c>
      <c r="AQ368">
        <v>1</v>
      </c>
      <c r="AR368" s="39">
        <v>0</v>
      </c>
      <c r="AS368" t="s">
        <v>98</v>
      </c>
      <c r="AT368" s="39" t="s">
        <v>98</v>
      </c>
      <c r="AU368">
        <v>0</v>
      </c>
      <c r="AV368" s="17">
        <v>1</v>
      </c>
      <c r="AW368">
        <f t="shared" si="88"/>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33.378</v>
      </c>
      <c r="BM368">
        <v>1</v>
      </c>
      <c r="BN368">
        <v>0</v>
      </c>
      <c r="BO368">
        <v>0</v>
      </c>
      <c r="BP368">
        <v>0</v>
      </c>
      <c r="BQ368">
        <v>0</v>
      </c>
      <c r="BR368">
        <v>0</v>
      </c>
      <c r="BS368">
        <v>0</v>
      </c>
      <c r="BT368" s="17">
        <v>0</v>
      </c>
      <c r="BU368">
        <v>0</v>
      </c>
      <c r="BV368">
        <v>0</v>
      </c>
      <c r="BW368">
        <v>1</v>
      </c>
      <c r="BX368" s="17">
        <v>0</v>
      </c>
      <c r="BY368">
        <v>0</v>
      </c>
      <c r="BZ368">
        <v>0</v>
      </c>
      <c r="CA368">
        <v>0</v>
      </c>
      <c r="CB368">
        <v>0</v>
      </c>
      <c r="CC368" s="17">
        <v>0</v>
      </c>
      <c r="CD368">
        <v>0</v>
      </c>
      <c r="CE368">
        <v>0</v>
      </c>
      <c r="CF368">
        <v>1</v>
      </c>
      <c r="CG368">
        <v>1</v>
      </c>
      <c r="CH368">
        <v>0</v>
      </c>
      <c r="CI368">
        <v>0</v>
      </c>
      <c r="CJ368">
        <v>0</v>
      </c>
      <c r="CK368">
        <v>0</v>
      </c>
      <c r="CL368">
        <v>0</v>
      </c>
      <c r="CM368">
        <v>1</v>
      </c>
      <c r="CN368" s="17">
        <v>1</v>
      </c>
      <c r="CO368">
        <v>0</v>
      </c>
      <c r="CP368">
        <v>83</v>
      </c>
      <c r="CQ368">
        <v>0</v>
      </c>
      <c r="CR368">
        <v>1</v>
      </c>
      <c r="CS368">
        <v>16</v>
      </c>
      <c r="CY368" s="33" t="s">
        <v>85</v>
      </c>
    </row>
    <row r="369" spans="1:103" x14ac:dyDescent="0.25">
      <c r="A369">
        <v>368</v>
      </c>
      <c r="B369">
        <v>24</v>
      </c>
      <c r="C369" s="24" t="s">
        <v>247</v>
      </c>
      <c r="D369" s="12">
        <v>16.600000000000001</v>
      </c>
      <c r="E369" s="13">
        <v>1</v>
      </c>
      <c r="F369" s="7">
        <f>D369/E369</f>
        <v>16.600000000000001</v>
      </c>
      <c r="G369" s="7">
        <f t="shared" si="74"/>
        <v>15.600000000000001</v>
      </c>
      <c r="H369" s="15">
        <f t="shared" si="75"/>
        <v>17.600000000000001</v>
      </c>
      <c r="I369" s="11">
        <f t="shared" si="76"/>
        <v>0.34745373685855596</v>
      </c>
      <c r="J369" s="32">
        <f t="shared" si="77"/>
        <v>2.0930948003527464E-2</v>
      </c>
      <c r="K369" s="32">
        <f t="shared" si="78"/>
        <v>47.776144674931651</v>
      </c>
      <c r="L369" s="8">
        <v>1</v>
      </c>
      <c r="M369" s="9">
        <v>0</v>
      </c>
      <c r="N369" s="8">
        <v>0</v>
      </c>
      <c r="O369" s="9">
        <v>0</v>
      </c>
      <c r="P369" s="9">
        <v>1</v>
      </c>
      <c r="Q369" s="9">
        <v>0</v>
      </c>
      <c r="R369" s="9">
        <v>0</v>
      </c>
      <c r="S369" s="8">
        <v>2018</v>
      </c>
      <c r="T369" s="9">
        <v>10</v>
      </c>
      <c r="U369" s="9">
        <f t="shared" si="79"/>
        <v>2007</v>
      </c>
      <c r="V369" s="9">
        <f t="shared" si="80"/>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7"/>
        <v>0.127</v>
      </c>
      <c r="AO369" s="41">
        <v>0.16</v>
      </c>
      <c r="AP369" s="17">
        <v>0.84</v>
      </c>
      <c r="AQ369">
        <v>0</v>
      </c>
      <c r="AR369" s="39">
        <v>1</v>
      </c>
      <c r="AS369" t="s">
        <v>98</v>
      </c>
      <c r="AT369" s="39" t="s">
        <v>98</v>
      </c>
      <c r="AU369">
        <v>0</v>
      </c>
      <c r="AV369" s="17">
        <v>1</v>
      </c>
      <c r="AW369">
        <f t="shared" si="88"/>
        <v>0.499</v>
      </c>
      <c r="AX369" s="17">
        <v>0.501</v>
      </c>
      <c r="AY369" s="17" t="s">
        <v>20</v>
      </c>
      <c r="AZ369">
        <v>0</v>
      </c>
      <c r="BA369">
        <v>0</v>
      </c>
      <c r="BB369">
        <v>0</v>
      </c>
      <c r="BC369">
        <v>0</v>
      </c>
      <c r="BD369">
        <v>0</v>
      </c>
      <c r="BE369">
        <v>1</v>
      </c>
      <c r="BF369" s="17">
        <v>0</v>
      </c>
      <c r="BG369">
        <v>0</v>
      </c>
      <c r="BH369">
        <v>1</v>
      </c>
      <c r="BI369" s="17">
        <v>0</v>
      </c>
      <c r="BJ369">
        <v>787</v>
      </c>
      <c r="BK369">
        <v>29</v>
      </c>
      <c r="BL369" s="24">
        <v>32.451999999999998</v>
      </c>
      <c r="BM369">
        <v>1</v>
      </c>
      <c r="BN369">
        <v>0</v>
      </c>
      <c r="BO369">
        <v>0</v>
      </c>
      <c r="BP369">
        <v>0</v>
      </c>
      <c r="BQ369">
        <v>0</v>
      </c>
      <c r="BR369">
        <v>0</v>
      </c>
      <c r="BS369">
        <v>0</v>
      </c>
      <c r="BT369" s="17">
        <v>0</v>
      </c>
      <c r="BU369">
        <v>0</v>
      </c>
      <c r="BV369">
        <v>0</v>
      </c>
      <c r="BW369">
        <v>1</v>
      </c>
      <c r="BX369" s="17">
        <v>0</v>
      </c>
      <c r="BY369">
        <v>0</v>
      </c>
      <c r="BZ369">
        <v>0</v>
      </c>
      <c r="CA369">
        <v>0</v>
      </c>
      <c r="CB369">
        <v>0</v>
      </c>
      <c r="CC369" s="17">
        <v>0</v>
      </c>
      <c r="CD369">
        <v>0</v>
      </c>
      <c r="CE369">
        <v>0</v>
      </c>
      <c r="CF369">
        <v>1</v>
      </c>
      <c r="CG369">
        <v>1</v>
      </c>
      <c r="CH369">
        <v>0</v>
      </c>
      <c r="CI369">
        <v>0</v>
      </c>
      <c r="CJ369">
        <v>0</v>
      </c>
      <c r="CK369">
        <v>0</v>
      </c>
      <c r="CL369">
        <v>0</v>
      </c>
      <c r="CM369">
        <v>1</v>
      </c>
      <c r="CN369" s="17">
        <v>1</v>
      </c>
      <c r="CO369">
        <v>0</v>
      </c>
      <c r="CP369">
        <v>83</v>
      </c>
      <c r="CQ369">
        <v>0</v>
      </c>
      <c r="CR369">
        <v>1</v>
      </c>
      <c r="CS369">
        <v>16</v>
      </c>
      <c r="CY369" s="33" t="s">
        <v>85</v>
      </c>
    </row>
    <row r="370" spans="1:103" x14ac:dyDescent="0.25">
      <c r="A370">
        <v>369</v>
      </c>
      <c r="B370">
        <v>24</v>
      </c>
      <c r="C370" s="24" t="s">
        <v>247</v>
      </c>
      <c r="D370" s="12">
        <v>0.18547806908248979</v>
      </c>
      <c r="E370" s="13">
        <v>7.050335959275926E-2</v>
      </c>
      <c r="F370" s="7">
        <v>2.6307692307692312</v>
      </c>
      <c r="G370" s="7">
        <f t="shared" si="74"/>
        <v>0.11497470948973053</v>
      </c>
      <c r="H370" s="15">
        <f t="shared" si="75"/>
        <v>0.25598142867524903</v>
      </c>
      <c r="I370" s="11">
        <f t="shared" si="76"/>
        <v>5.8724269196420084E-2</v>
      </c>
      <c r="J370" s="32">
        <f t="shared" si="77"/>
        <v>2.2322090630218158E-2</v>
      </c>
      <c r="K370" s="32">
        <f t="shared" si="78"/>
        <v>44.79867126093766</v>
      </c>
      <c r="L370" s="8">
        <v>1</v>
      </c>
      <c r="M370" s="9">
        <v>0</v>
      </c>
      <c r="N370" s="8">
        <v>0</v>
      </c>
      <c r="O370" s="9">
        <v>0</v>
      </c>
      <c r="P370" s="9">
        <v>1</v>
      </c>
      <c r="Q370" s="9">
        <v>0</v>
      </c>
      <c r="R370" s="9">
        <v>0</v>
      </c>
      <c r="S370" s="8">
        <v>2018</v>
      </c>
      <c r="T370" s="9">
        <v>17</v>
      </c>
      <c r="U370" s="9">
        <f t="shared" si="79"/>
        <v>2000</v>
      </c>
      <c r="V370" s="9">
        <f t="shared" si="80"/>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7"/>
        <v>0.127</v>
      </c>
      <c r="AO370" s="41">
        <v>0.16</v>
      </c>
      <c r="AP370" s="17">
        <v>0.84</v>
      </c>
      <c r="AQ370">
        <v>0</v>
      </c>
      <c r="AR370" s="39">
        <v>1</v>
      </c>
      <c r="AS370" t="s">
        <v>98</v>
      </c>
      <c r="AT370" s="39" t="s">
        <v>98</v>
      </c>
      <c r="AU370">
        <v>0</v>
      </c>
      <c r="AV370" s="17">
        <v>1</v>
      </c>
      <c r="AW370">
        <f t="shared" si="88"/>
        <v>0.499</v>
      </c>
      <c r="AX370" s="17">
        <v>0.501</v>
      </c>
      <c r="AY370" s="17" t="s">
        <v>20</v>
      </c>
      <c r="AZ370">
        <v>0</v>
      </c>
      <c r="BA370">
        <v>0</v>
      </c>
      <c r="BB370">
        <v>0</v>
      </c>
      <c r="BC370">
        <v>0</v>
      </c>
      <c r="BD370">
        <v>0</v>
      </c>
      <c r="BE370">
        <v>1</v>
      </c>
      <c r="BF370" s="17">
        <v>0</v>
      </c>
      <c r="BG370">
        <v>0</v>
      </c>
      <c r="BH370">
        <v>1</v>
      </c>
      <c r="BI370" s="17">
        <v>0</v>
      </c>
      <c r="BJ370">
        <v>787</v>
      </c>
      <c r="BK370">
        <v>29</v>
      </c>
      <c r="BL370" s="24">
        <v>32.451999999999998</v>
      </c>
      <c r="BM370">
        <v>1</v>
      </c>
      <c r="BN370">
        <v>0</v>
      </c>
      <c r="BO370">
        <v>0</v>
      </c>
      <c r="BP370">
        <v>0</v>
      </c>
      <c r="BQ370">
        <v>0</v>
      </c>
      <c r="BR370">
        <v>0</v>
      </c>
      <c r="BS370">
        <v>0</v>
      </c>
      <c r="BT370" s="17">
        <v>0</v>
      </c>
      <c r="BU370">
        <v>0</v>
      </c>
      <c r="BV370">
        <v>0</v>
      </c>
      <c r="BW370">
        <v>1</v>
      </c>
      <c r="BX370" s="17">
        <v>0</v>
      </c>
      <c r="BY370">
        <v>0</v>
      </c>
      <c r="BZ370">
        <v>0</v>
      </c>
      <c r="CA370">
        <v>0</v>
      </c>
      <c r="CB370">
        <v>0</v>
      </c>
      <c r="CC370" s="17">
        <v>0</v>
      </c>
      <c r="CD370">
        <v>0</v>
      </c>
      <c r="CE370">
        <v>0</v>
      </c>
      <c r="CF370">
        <v>1</v>
      </c>
      <c r="CG370">
        <v>1</v>
      </c>
      <c r="CH370">
        <v>0</v>
      </c>
      <c r="CI370">
        <v>0</v>
      </c>
      <c r="CJ370">
        <v>0</v>
      </c>
      <c r="CK370">
        <v>0</v>
      </c>
      <c r="CL370">
        <v>0</v>
      </c>
      <c r="CM370">
        <v>1</v>
      </c>
      <c r="CN370" s="17">
        <v>1</v>
      </c>
      <c r="CO370">
        <v>0</v>
      </c>
      <c r="CP370">
        <v>83</v>
      </c>
      <c r="CQ370">
        <v>0</v>
      </c>
      <c r="CR370">
        <v>1</v>
      </c>
      <c r="CS370">
        <v>16</v>
      </c>
      <c r="CY370" s="33" t="s">
        <v>85</v>
      </c>
    </row>
    <row r="371" spans="1:103" x14ac:dyDescent="0.25">
      <c r="A371">
        <v>370</v>
      </c>
      <c r="B371">
        <v>24</v>
      </c>
      <c r="C371" s="24" t="s">
        <v>247</v>
      </c>
      <c r="D371" s="12">
        <v>17.998457404788319</v>
      </c>
      <c r="E371" s="13">
        <v>2.6302547355640549</v>
      </c>
      <c r="F371" s="7">
        <v>6.8428571428571416</v>
      </c>
      <c r="G371" s="7">
        <f t="shared" si="74"/>
        <v>15.368202669224264</v>
      </c>
      <c r="H371" s="15">
        <f t="shared" si="75"/>
        <v>20.628712140352373</v>
      </c>
      <c r="I371" s="11">
        <f t="shared" si="76"/>
        <v>0.15125061508817442</v>
      </c>
      <c r="J371" s="32">
        <f t="shared" si="77"/>
        <v>2.2103430179900234E-2</v>
      </c>
      <c r="K371" s="32">
        <f t="shared" si="78"/>
        <v>45.241846711618116</v>
      </c>
      <c r="L371" s="8">
        <v>1</v>
      </c>
      <c r="M371" s="9">
        <v>0</v>
      </c>
      <c r="N371" s="8">
        <v>0</v>
      </c>
      <c r="O371" s="9">
        <v>0</v>
      </c>
      <c r="P371" s="9">
        <v>1</v>
      </c>
      <c r="Q371" s="9">
        <v>0</v>
      </c>
      <c r="R371" s="9">
        <v>0</v>
      </c>
      <c r="S371" s="8">
        <v>2018</v>
      </c>
      <c r="T371" s="9">
        <v>17</v>
      </c>
      <c r="U371" s="9">
        <f t="shared" si="79"/>
        <v>2000</v>
      </c>
      <c r="V371" s="9">
        <f t="shared" si="80"/>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7"/>
        <v>0.127</v>
      </c>
      <c r="AO371" s="41">
        <v>0.16</v>
      </c>
      <c r="AP371" s="17">
        <v>0.84</v>
      </c>
      <c r="AQ371">
        <v>0</v>
      </c>
      <c r="AR371" s="39">
        <v>1</v>
      </c>
      <c r="AS371" t="s">
        <v>98</v>
      </c>
      <c r="AT371" s="39" t="s">
        <v>98</v>
      </c>
      <c r="AU371">
        <v>0</v>
      </c>
      <c r="AV371" s="17">
        <v>1</v>
      </c>
      <c r="AW371">
        <f t="shared" si="88"/>
        <v>0.499</v>
      </c>
      <c r="AX371" s="17">
        <v>0.501</v>
      </c>
      <c r="AY371" s="17" t="s">
        <v>20</v>
      </c>
      <c r="AZ371">
        <v>0</v>
      </c>
      <c r="BA371">
        <v>0</v>
      </c>
      <c r="BB371">
        <v>0</v>
      </c>
      <c r="BC371">
        <v>0</v>
      </c>
      <c r="BD371">
        <v>0</v>
      </c>
      <c r="BE371">
        <v>1</v>
      </c>
      <c r="BF371" s="17">
        <v>0</v>
      </c>
      <c r="BG371">
        <v>0</v>
      </c>
      <c r="BH371">
        <v>1</v>
      </c>
      <c r="BI371" s="17">
        <v>0</v>
      </c>
      <c r="BJ371">
        <v>787</v>
      </c>
      <c r="BK371">
        <v>29</v>
      </c>
      <c r="BL371" s="24">
        <v>32.451999999999998</v>
      </c>
      <c r="BM371">
        <v>1</v>
      </c>
      <c r="BN371">
        <v>0</v>
      </c>
      <c r="BO371">
        <v>0</v>
      </c>
      <c r="BP371">
        <v>0</v>
      </c>
      <c r="BQ371">
        <v>0</v>
      </c>
      <c r="BR371">
        <v>0</v>
      </c>
      <c r="BS371">
        <v>0</v>
      </c>
      <c r="BT371" s="17">
        <v>0</v>
      </c>
      <c r="BU371">
        <v>0</v>
      </c>
      <c r="BV371">
        <v>0</v>
      </c>
      <c r="BW371">
        <v>1</v>
      </c>
      <c r="BX371" s="17">
        <v>0</v>
      </c>
      <c r="BY371">
        <v>0</v>
      </c>
      <c r="BZ371">
        <v>0</v>
      </c>
      <c r="CA371">
        <v>0</v>
      </c>
      <c r="CB371">
        <v>0</v>
      </c>
      <c r="CC371" s="17">
        <v>0</v>
      </c>
      <c r="CD371">
        <v>0</v>
      </c>
      <c r="CE371">
        <v>0</v>
      </c>
      <c r="CF371">
        <v>1</v>
      </c>
      <c r="CG371">
        <v>1</v>
      </c>
      <c r="CH371">
        <v>0</v>
      </c>
      <c r="CI371">
        <v>0</v>
      </c>
      <c r="CJ371">
        <v>0</v>
      </c>
      <c r="CK371">
        <v>0</v>
      </c>
      <c r="CL371">
        <v>0</v>
      </c>
      <c r="CM371">
        <v>1</v>
      </c>
      <c r="CN371" s="17">
        <v>1</v>
      </c>
      <c r="CO371">
        <v>0</v>
      </c>
      <c r="CP371">
        <v>83</v>
      </c>
      <c r="CQ371">
        <v>0</v>
      </c>
      <c r="CR371">
        <v>1</v>
      </c>
      <c r="CS371">
        <v>16</v>
      </c>
      <c r="CY371" s="33" t="s">
        <v>85</v>
      </c>
    </row>
    <row r="372" spans="1:103" x14ac:dyDescent="0.25">
      <c r="A372">
        <v>371</v>
      </c>
      <c r="B372">
        <v>24</v>
      </c>
      <c r="C372" s="24" t="s">
        <v>247</v>
      </c>
      <c r="D372" s="12">
        <v>25.814803615404159</v>
      </c>
      <c r="E372" s="13">
        <v>2.0583232118594679</v>
      </c>
      <c r="F372" s="7">
        <v>12.54166666666667</v>
      </c>
      <c r="G372" s="7">
        <f t="shared" si="74"/>
        <v>23.756480403544693</v>
      </c>
      <c r="H372" s="15">
        <f t="shared" si="75"/>
        <v>27.873126827263626</v>
      </c>
      <c r="I372" s="11">
        <f t="shared" si="76"/>
        <v>0.27002293046576503</v>
      </c>
      <c r="J372" s="32">
        <f t="shared" si="77"/>
        <v>2.1530067545443055E-2</v>
      </c>
      <c r="K372" s="32">
        <f t="shared" si="78"/>
        <v>46.446672677144242</v>
      </c>
      <c r="L372" s="8">
        <v>1</v>
      </c>
      <c r="M372" s="9">
        <v>0</v>
      </c>
      <c r="N372" s="8">
        <v>0</v>
      </c>
      <c r="O372" s="9">
        <v>0</v>
      </c>
      <c r="P372" s="9">
        <v>1</v>
      </c>
      <c r="Q372" s="9">
        <v>0</v>
      </c>
      <c r="R372" s="9">
        <v>0</v>
      </c>
      <c r="S372" s="8">
        <v>2018</v>
      </c>
      <c r="T372" s="9">
        <v>17</v>
      </c>
      <c r="U372" s="9">
        <f t="shared" si="79"/>
        <v>2000</v>
      </c>
      <c r="V372" s="9">
        <f t="shared" si="80"/>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7"/>
        <v>0.127</v>
      </c>
      <c r="AO372" s="41">
        <v>0.16</v>
      </c>
      <c r="AP372" s="17">
        <v>0.84</v>
      </c>
      <c r="AQ372">
        <v>0</v>
      </c>
      <c r="AR372" s="39">
        <v>1</v>
      </c>
      <c r="AS372" t="s">
        <v>98</v>
      </c>
      <c r="AT372" s="39" t="s">
        <v>98</v>
      </c>
      <c r="AU372">
        <v>0</v>
      </c>
      <c r="AV372" s="17">
        <v>1</v>
      </c>
      <c r="AW372">
        <f t="shared" si="88"/>
        <v>0.499</v>
      </c>
      <c r="AX372" s="17">
        <v>0.501</v>
      </c>
      <c r="AY372" s="17" t="s">
        <v>20</v>
      </c>
      <c r="AZ372">
        <v>0</v>
      </c>
      <c r="BA372">
        <v>0</v>
      </c>
      <c r="BB372">
        <v>0</v>
      </c>
      <c r="BC372">
        <v>0</v>
      </c>
      <c r="BD372">
        <v>0</v>
      </c>
      <c r="BE372">
        <v>1</v>
      </c>
      <c r="BF372" s="17">
        <v>0</v>
      </c>
      <c r="BG372">
        <v>0</v>
      </c>
      <c r="BH372">
        <v>1</v>
      </c>
      <c r="BI372" s="17">
        <v>0</v>
      </c>
      <c r="BJ372">
        <v>787</v>
      </c>
      <c r="BK372">
        <v>29</v>
      </c>
      <c r="BL372" s="24">
        <v>32.451999999999998</v>
      </c>
      <c r="BM372">
        <v>1</v>
      </c>
      <c r="BN372">
        <v>0</v>
      </c>
      <c r="BO372">
        <v>0</v>
      </c>
      <c r="BP372">
        <v>0</v>
      </c>
      <c r="BQ372">
        <v>0</v>
      </c>
      <c r="BR372">
        <v>0</v>
      </c>
      <c r="BS372">
        <v>0</v>
      </c>
      <c r="BT372" s="17">
        <v>0</v>
      </c>
      <c r="BU372">
        <v>0</v>
      </c>
      <c r="BV372">
        <v>0</v>
      </c>
      <c r="BW372">
        <v>1</v>
      </c>
      <c r="BX372" s="17">
        <v>0</v>
      </c>
      <c r="BY372">
        <v>0</v>
      </c>
      <c r="BZ372">
        <v>0</v>
      </c>
      <c r="CA372">
        <v>0</v>
      </c>
      <c r="CB372">
        <v>0</v>
      </c>
      <c r="CC372" s="17">
        <v>0</v>
      </c>
      <c r="CD372">
        <v>0</v>
      </c>
      <c r="CE372">
        <v>0</v>
      </c>
      <c r="CF372">
        <v>1</v>
      </c>
      <c r="CG372">
        <v>1</v>
      </c>
      <c r="CH372">
        <v>0</v>
      </c>
      <c r="CI372">
        <v>0</v>
      </c>
      <c r="CJ372">
        <v>0</v>
      </c>
      <c r="CK372">
        <v>0</v>
      </c>
      <c r="CL372">
        <v>0</v>
      </c>
      <c r="CM372">
        <v>1</v>
      </c>
      <c r="CN372" s="17">
        <v>1</v>
      </c>
      <c r="CO372">
        <v>0</v>
      </c>
      <c r="CP372">
        <v>83</v>
      </c>
      <c r="CQ372">
        <v>0</v>
      </c>
      <c r="CR372">
        <v>1</v>
      </c>
      <c r="CS372">
        <v>16</v>
      </c>
      <c r="CY372" s="33" t="s">
        <v>85</v>
      </c>
    </row>
    <row r="373" spans="1:103" x14ac:dyDescent="0.25">
      <c r="A373">
        <v>372</v>
      </c>
      <c r="B373">
        <v>24</v>
      </c>
      <c r="C373" s="24" t="s">
        <v>247</v>
      </c>
      <c r="D373" s="12">
        <v>16.561693659668311</v>
      </c>
      <c r="E373" s="13">
        <v>1.0783522730115009</v>
      </c>
      <c r="F373" s="7">
        <v>15.358333333333331</v>
      </c>
      <c r="G373" s="7">
        <f t="shared" si="74"/>
        <v>15.483341386656811</v>
      </c>
      <c r="H373" s="15">
        <f t="shared" si="75"/>
        <v>17.640045932679811</v>
      </c>
      <c r="I373" s="11">
        <f t="shared" si="76"/>
        <v>0.32480297517394513</v>
      </c>
      <c r="J373" s="32">
        <f t="shared" si="77"/>
        <v>2.1148321769329046E-2</v>
      </c>
      <c r="K373" s="32">
        <f t="shared" si="78"/>
        <v>47.285075899037928</v>
      </c>
      <c r="L373" s="8">
        <v>1</v>
      </c>
      <c r="M373" s="9">
        <v>0</v>
      </c>
      <c r="N373" s="8">
        <v>0</v>
      </c>
      <c r="O373" s="9">
        <v>0</v>
      </c>
      <c r="P373" s="9">
        <v>1</v>
      </c>
      <c r="Q373" s="9">
        <v>0</v>
      </c>
      <c r="R373" s="9">
        <v>0</v>
      </c>
      <c r="S373" s="8">
        <v>2018</v>
      </c>
      <c r="T373" s="9">
        <v>17</v>
      </c>
      <c r="U373" s="9">
        <f t="shared" si="79"/>
        <v>2000</v>
      </c>
      <c r="V373" s="9">
        <f t="shared" si="80"/>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7"/>
        <v>0.127</v>
      </c>
      <c r="AO373" s="41">
        <v>0.16</v>
      </c>
      <c r="AP373" s="17">
        <v>0.84</v>
      </c>
      <c r="AQ373">
        <v>0</v>
      </c>
      <c r="AR373" s="39">
        <v>1</v>
      </c>
      <c r="AS373" t="s">
        <v>98</v>
      </c>
      <c r="AT373" s="39" t="s">
        <v>98</v>
      </c>
      <c r="AU373">
        <v>0</v>
      </c>
      <c r="AV373" s="17">
        <v>1</v>
      </c>
      <c r="AW373">
        <f t="shared" si="88"/>
        <v>0.499</v>
      </c>
      <c r="AX373" s="17">
        <v>0.501</v>
      </c>
      <c r="AY373" s="17" t="s">
        <v>20</v>
      </c>
      <c r="AZ373">
        <v>0</v>
      </c>
      <c r="BA373">
        <v>0</v>
      </c>
      <c r="BB373">
        <v>0</v>
      </c>
      <c r="BC373">
        <v>0</v>
      </c>
      <c r="BD373">
        <v>0</v>
      </c>
      <c r="BE373">
        <v>1</v>
      </c>
      <c r="BF373" s="17">
        <v>0</v>
      </c>
      <c r="BG373">
        <v>0</v>
      </c>
      <c r="BH373">
        <v>1</v>
      </c>
      <c r="BI373" s="17">
        <v>0</v>
      </c>
      <c r="BJ373">
        <v>787</v>
      </c>
      <c r="BK373">
        <v>29</v>
      </c>
      <c r="BL373" s="24">
        <v>32.451999999999998</v>
      </c>
      <c r="BM373">
        <v>1</v>
      </c>
      <c r="BN373">
        <v>0</v>
      </c>
      <c r="BO373">
        <v>0</v>
      </c>
      <c r="BP373">
        <v>0</v>
      </c>
      <c r="BQ373">
        <v>0</v>
      </c>
      <c r="BR373">
        <v>0</v>
      </c>
      <c r="BS373">
        <v>0</v>
      </c>
      <c r="BT373" s="17">
        <v>0</v>
      </c>
      <c r="BU373">
        <v>0</v>
      </c>
      <c r="BV373">
        <v>0</v>
      </c>
      <c r="BW373">
        <v>1</v>
      </c>
      <c r="BX373" s="17">
        <v>0</v>
      </c>
      <c r="BY373">
        <v>0</v>
      </c>
      <c r="BZ373">
        <v>0</v>
      </c>
      <c r="CA373">
        <v>0</v>
      </c>
      <c r="CB373">
        <v>0</v>
      </c>
      <c r="CC373" s="17">
        <v>0</v>
      </c>
      <c r="CD373">
        <v>0</v>
      </c>
      <c r="CE373">
        <v>0</v>
      </c>
      <c r="CF373">
        <v>1</v>
      </c>
      <c r="CG373">
        <v>1</v>
      </c>
      <c r="CH373">
        <v>0</v>
      </c>
      <c r="CI373">
        <v>0</v>
      </c>
      <c r="CJ373">
        <v>0</v>
      </c>
      <c r="CK373">
        <v>0</v>
      </c>
      <c r="CL373">
        <v>0</v>
      </c>
      <c r="CM373">
        <v>1</v>
      </c>
      <c r="CN373" s="17">
        <v>1</v>
      </c>
      <c r="CO373">
        <v>0</v>
      </c>
      <c r="CP373">
        <v>83</v>
      </c>
      <c r="CQ373">
        <v>0</v>
      </c>
      <c r="CR373">
        <v>1</v>
      </c>
      <c r="CS373">
        <v>16</v>
      </c>
      <c r="CY373" s="33" t="s">
        <v>85</v>
      </c>
    </row>
    <row r="374" spans="1:103" x14ac:dyDescent="0.25">
      <c r="A374">
        <v>373</v>
      </c>
      <c r="B374">
        <v>24</v>
      </c>
      <c r="C374" s="24" t="s">
        <v>247</v>
      </c>
      <c r="D374" s="12">
        <v>22.28911175196944</v>
      </c>
      <c r="E374" s="13">
        <v>1.068789142422248</v>
      </c>
      <c r="F374" s="7">
        <v>20.854545454545459</v>
      </c>
      <c r="G374" s="7">
        <f t="shared" si="74"/>
        <v>21.220322609547193</v>
      </c>
      <c r="H374" s="15">
        <f t="shared" si="75"/>
        <v>23.357900894391687</v>
      </c>
      <c r="I374" s="11">
        <f t="shared" si="76"/>
        <v>0.42262879884855609</v>
      </c>
      <c r="J374" s="32">
        <f t="shared" si="77"/>
        <v>2.0265548331883678E-2</v>
      </c>
      <c r="K374" s="32">
        <f t="shared" si="78"/>
        <v>49.34482815975452</v>
      </c>
      <c r="L374" s="8">
        <v>1</v>
      </c>
      <c r="M374" s="9">
        <v>0</v>
      </c>
      <c r="N374" s="8">
        <v>0</v>
      </c>
      <c r="O374" s="9">
        <v>0</v>
      </c>
      <c r="P374" s="9">
        <v>1</v>
      </c>
      <c r="Q374" s="9">
        <v>0</v>
      </c>
      <c r="R374" s="9">
        <v>0</v>
      </c>
      <c r="S374" s="8">
        <v>2018</v>
      </c>
      <c r="T374" s="9">
        <v>17</v>
      </c>
      <c r="U374" s="9">
        <f t="shared" si="79"/>
        <v>2000</v>
      </c>
      <c r="V374" s="9">
        <f t="shared" si="80"/>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7"/>
        <v>0.127</v>
      </c>
      <c r="AO374" s="41">
        <v>0.16</v>
      </c>
      <c r="AP374" s="17">
        <v>0.84</v>
      </c>
      <c r="AQ374">
        <v>0</v>
      </c>
      <c r="AR374" s="39">
        <v>1</v>
      </c>
      <c r="AS374" t="s">
        <v>98</v>
      </c>
      <c r="AT374" s="39" t="s">
        <v>98</v>
      </c>
      <c r="AU374">
        <v>0</v>
      </c>
      <c r="AV374" s="17">
        <v>1</v>
      </c>
      <c r="AW374">
        <f t="shared" si="88"/>
        <v>0.499</v>
      </c>
      <c r="AX374" s="17">
        <v>0.501</v>
      </c>
      <c r="AY374" s="17" t="s">
        <v>20</v>
      </c>
      <c r="AZ374">
        <v>0</v>
      </c>
      <c r="BA374">
        <v>0</v>
      </c>
      <c r="BB374">
        <v>0</v>
      </c>
      <c r="BC374">
        <v>0</v>
      </c>
      <c r="BD374">
        <v>0</v>
      </c>
      <c r="BE374">
        <v>1</v>
      </c>
      <c r="BF374" s="17">
        <v>0</v>
      </c>
      <c r="BG374">
        <v>0</v>
      </c>
      <c r="BH374">
        <v>1</v>
      </c>
      <c r="BI374" s="17">
        <v>0</v>
      </c>
      <c r="BJ374">
        <v>787</v>
      </c>
      <c r="BK374">
        <v>29</v>
      </c>
      <c r="BL374" s="24">
        <v>32.451999999999998</v>
      </c>
      <c r="BM374">
        <v>1</v>
      </c>
      <c r="BN374">
        <v>0</v>
      </c>
      <c r="BO374">
        <v>0</v>
      </c>
      <c r="BP374">
        <v>0</v>
      </c>
      <c r="BQ374">
        <v>0</v>
      </c>
      <c r="BR374">
        <v>0</v>
      </c>
      <c r="BS374">
        <v>0</v>
      </c>
      <c r="BT374" s="17">
        <v>0</v>
      </c>
      <c r="BU374">
        <v>0</v>
      </c>
      <c r="BV374">
        <v>0</v>
      </c>
      <c r="BW374">
        <v>1</v>
      </c>
      <c r="BX374" s="17">
        <v>0</v>
      </c>
      <c r="BY374">
        <v>0</v>
      </c>
      <c r="BZ374">
        <v>0</v>
      </c>
      <c r="CA374">
        <v>0</v>
      </c>
      <c r="CB374">
        <v>0</v>
      </c>
      <c r="CC374" s="17">
        <v>0</v>
      </c>
      <c r="CD374">
        <v>0</v>
      </c>
      <c r="CE374">
        <v>0</v>
      </c>
      <c r="CF374">
        <v>1</v>
      </c>
      <c r="CG374">
        <v>1</v>
      </c>
      <c r="CH374">
        <v>0</v>
      </c>
      <c r="CI374">
        <v>0</v>
      </c>
      <c r="CJ374">
        <v>0</v>
      </c>
      <c r="CK374">
        <v>0</v>
      </c>
      <c r="CL374">
        <v>0</v>
      </c>
      <c r="CM374">
        <v>1</v>
      </c>
      <c r="CN374" s="17">
        <v>1</v>
      </c>
      <c r="CO374">
        <v>0</v>
      </c>
      <c r="CP374">
        <v>83</v>
      </c>
      <c r="CQ374">
        <v>0</v>
      </c>
      <c r="CR374">
        <v>1</v>
      </c>
      <c r="CS374">
        <v>16</v>
      </c>
      <c r="CY374" s="33" t="s">
        <v>85</v>
      </c>
    </row>
    <row r="375" spans="1:103" x14ac:dyDescent="0.25">
      <c r="A375">
        <v>374</v>
      </c>
      <c r="B375">
        <v>24</v>
      </c>
      <c r="C375" s="24" t="s">
        <v>247</v>
      </c>
      <c r="D375" s="12">
        <v>29.217759563620561</v>
      </c>
      <c r="E375" s="13">
        <v>1.104831059470011</v>
      </c>
      <c r="F375" s="7">
        <v>26.445454545454549</v>
      </c>
      <c r="G375" s="7">
        <f t="shared" si="74"/>
        <v>28.112928504150549</v>
      </c>
      <c r="H375" s="15">
        <f t="shared" si="75"/>
        <v>30.322590623090573</v>
      </c>
      <c r="I375" s="11">
        <f t="shared" si="76"/>
        <v>0.50900314512121547</v>
      </c>
      <c r="J375" s="32">
        <f t="shared" si="77"/>
        <v>1.9247282902486663E-2</v>
      </c>
      <c r="K375" s="32">
        <f t="shared" si="78"/>
        <v>51.955385342769837</v>
      </c>
      <c r="L375" s="8">
        <v>1</v>
      </c>
      <c r="M375" s="9">
        <v>0</v>
      </c>
      <c r="N375" s="8">
        <v>0</v>
      </c>
      <c r="O375" s="9">
        <v>0</v>
      </c>
      <c r="P375" s="9">
        <v>1</v>
      </c>
      <c r="Q375" s="9">
        <v>0</v>
      </c>
      <c r="R375" s="9">
        <v>0</v>
      </c>
      <c r="S375" s="8">
        <v>2018</v>
      </c>
      <c r="T375" s="9">
        <v>17</v>
      </c>
      <c r="U375" s="9">
        <f t="shared" si="79"/>
        <v>2000</v>
      </c>
      <c r="V375" s="9">
        <f t="shared" si="80"/>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7"/>
        <v>0.127</v>
      </c>
      <c r="AO375" s="41">
        <v>0.16</v>
      </c>
      <c r="AP375" s="17">
        <v>0.84</v>
      </c>
      <c r="AQ375">
        <v>0</v>
      </c>
      <c r="AR375" s="39">
        <v>1</v>
      </c>
      <c r="AS375" t="s">
        <v>98</v>
      </c>
      <c r="AT375" s="39" t="s">
        <v>98</v>
      </c>
      <c r="AU375">
        <v>0</v>
      </c>
      <c r="AV375" s="17">
        <v>1</v>
      </c>
      <c r="AW375">
        <f t="shared" si="88"/>
        <v>0.499</v>
      </c>
      <c r="AX375" s="17">
        <v>0.501</v>
      </c>
      <c r="AY375" s="17" t="s">
        <v>20</v>
      </c>
      <c r="AZ375">
        <v>0</v>
      </c>
      <c r="BA375">
        <v>0</v>
      </c>
      <c r="BB375">
        <v>0</v>
      </c>
      <c r="BC375">
        <v>0</v>
      </c>
      <c r="BD375">
        <v>0</v>
      </c>
      <c r="BE375">
        <v>1</v>
      </c>
      <c r="BF375" s="17">
        <v>0</v>
      </c>
      <c r="BG375">
        <v>0</v>
      </c>
      <c r="BH375">
        <v>1</v>
      </c>
      <c r="BI375" s="17">
        <v>0</v>
      </c>
      <c r="BJ375">
        <v>787</v>
      </c>
      <c r="BK375">
        <v>29</v>
      </c>
      <c r="BL375" s="24">
        <v>32.451999999999998</v>
      </c>
      <c r="BM375">
        <v>1</v>
      </c>
      <c r="BN375">
        <v>0</v>
      </c>
      <c r="BO375">
        <v>0</v>
      </c>
      <c r="BP375">
        <v>0</v>
      </c>
      <c r="BQ375">
        <v>0</v>
      </c>
      <c r="BR375">
        <v>0</v>
      </c>
      <c r="BS375">
        <v>0</v>
      </c>
      <c r="BT375" s="17">
        <v>0</v>
      </c>
      <c r="BU375">
        <v>0</v>
      </c>
      <c r="BV375">
        <v>0</v>
      </c>
      <c r="BW375">
        <v>1</v>
      </c>
      <c r="BX375" s="17">
        <v>0</v>
      </c>
      <c r="BY375">
        <v>0</v>
      </c>
      <c r="BZ375">
        <v>0</v>
      </c>
      <c r="CA375">
        <v>0</v>
      </c>
      <c r="CB375">
        <v>0</v>
      </c>
      <c r="CC375" s="17">
        <v>0</v>
      </c>
      <c r="CD375">
        <v>0</v>
      </c>
      <c r="CE375">
        <v>0</v>
      </c>
      <c r="CF375">
        <v>1</v>
      </c>
      <c r="CG375">
        <v>1</v>
      </c>
      <c r="CH375">
        <v>0</v>
      </c>
      <c r="CI375">
        <v>0</v>
      </c>
      <c r="CJ375">
        <v>0</v>
      </c>
      <c r="CK375">
        <v>0</v>
      </c>
      <c r="CL375">
        <v>0</v>
      </c>
      <c r="CM375">
        <v>1</v>
      </c>
      <c r="CN375" s="17">
        <v>1</v>
      </c>
      <c r="CO375">
        <v>0</v>
      </c>
      <c r="CP375">
        <v>83</v>
      </c>
      <c r="CQ375">
        <v>0</v>
      </c>
      <c r="CR375">
        <v>1</v>
      </c>
      <c r="CS375">
        <v>16</v>
      </c>
      <c r="CY375" s="33" t="s">
        <v>85</v>
      </c>
    </row>
    <row r="376" spans="1:103" x14ac:dyDescent="0.25">
      <c r="A376">
        <v>375</v>
      </c>
      <c r="B376">
        <v>24</v>
      </c>
      <c r="C376" s="24" t="s">
        <v>247</v>
      </c>
      <c r="D376" s="12">
        <v>6.4</v>
      </c>
      <c r="E376" s="13">
        <v>0.5</v>
      </c>
      <c r="F376" s="7">
        <f>D376/E376</f>
        <v>12.8</v>
      </c>
      <c r="G376" s="7">
        <f t="shared" si="74"/>
        <v>5.9</v>
      </c>
      <c r="H376" s="15">
        <f t="shared" si="75"/>
        <v>6.9</v>
      </c>
      <c r="I376" s="11">
        <f t="shared" si="76"/>
        <v>0.1185752579115172</v>
      </c>
      <c r="J376" s="32">
        <f t="shared" si="77"/>
        <v>9.2636920243372809E-3</v>
      </c>
      <c r="K376" s="32">
        <f t="shared" si="78"/>
        <v>107.94832096887843</v>
      </c>
      <c r="L376" s="8">
        <v>1</v>
      </c>
      <c r="M376" s="9">
        <v>0</v>
      </c>
      <c r="N376" s="8">
        <v>0</v>
      </c>
      <c r="O376" s="9">
        <v>0</v>
      </c>
      <c r="P376" s="9">
        <v>1</v>
      </c>
      <c r="Q376" s="9">
        <v>0</v>
      </c>
      <c r="R376" s="9">
        <v>0</v>
      </c>
      <c r="S376" s="8">
        <v>11501</v>
      </c>
      <c r="T376" s="9">
        <v>11</v>
      </c>
      <c r="U376" s="9">
        <f t="shared" si="79"/>
        <v>11489</v>
      </c>
      <c r="V376" s="9">
        <f t="shared" si="80"/>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7"/>
        <v>0.10799999999999998</v>
      </c>
      <c r="AO376" s="41">
        <v>0.57999999999999996</v>
      </c>
      <c r="AP376" s="17">
        <v>0.42</v>
      </c>
      <c r="AQ376">
        <v>1</v>
      </c>
      <c r="AR376" s="39">
        <v>0</v>
      </c>
      <c r="AS376" t="s">
        <v>98</v>
      </c>
      <c r="AT376" s="39" t="s">
        <v>98</v>
      </c>
      <c r="AU376">
        <v>0</v>
      </c>
      <c r="AV376" s="17">
        <v>1</v>
      </c>
      <c r="AW376">
        <f t="shared" si="88"/>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33.378</v>
      </c>
      <c r="BM376">
        <v>0</v>
      </c>
      <c r="BN376">
        <v>0</v>
      </c>
      <c r="BO376">
        <v>0</v>
      </c>
      <c r="BP376">
        <v>0</v>
      </c>
      <c r="BQ376">
        <v>0</v>
      </c>
      <c r="BR376">
        <v>1</v>
      </c>
      <c r="BS376">
        <v>0</v>
      </c>
      <c r="BT376" s="17">
        <v>0</v>
      </c>
      <c r="BU376">
        <v>0</v>
      </c>
      <c r="BV376">
        <v>0</v>
      </c>
      <c r="BW376">
        <v>1</v>
      </c>
      <c r="BX376" s="17">
        <v>0</v>
      </c>
      <c r="BY376">
        <v>0</v>
      </c>
      <c r="BZ376">
        <v>0</v>
      </c>
      <c r="CA376">
        <v>0</v>
      </c>
      <c r="CB376">
        <v>0</v>
      </c>
      <c r="CC376" s="17">
        <v>0</v>
      </c>
      <c r="CD376">
        <v>0</v>
      </c>
      <c r="CE376">
        <v>0</v>
      </c>
      <c r="CF376">
        <v>1</v>
      </c>
      <c r="CG376">
        <v>1</v>
      </c>
      <c r="CH376">
        <v>0</v>
      </c>
      <c r="CI376">
        <v>0</v>
      </c>
      <c r="CJ376">
        <v>0</v>
      </c>
      <c r="CK376">
        <v>0</v>
      </c>
      <c r="CL376">
        <v>0</v>
      </c>
      <c r="CM376">
        <v>1</v>
      </c>
      <c r="CN376" s="17">
        <v>1</v>
      </c>
      <c r="CO376">
        <v>0</v>
      </c>
      <c r="CP376">
        <v>83</v>
      </c>
      <c r="CQ376">
        <v>0</v>
      </c>
      <c r="CR376">
        <v>1</v>
      </c>
      <c r="CS376">
        <v>16</v>
      </c>
      <c r="CY376" s="33" t="s">
        <v>85</v>
      </c>
    </row>
    <row r="377" spans="1:103" x14ac:dyDescent="0.25">
      <c r="A377">
        <v>376</v>
      </c>
      <c r="B377">
        <v>24</v>
      </c>
      <c r="C377" s="24" t="s">
        <v>247</v>
      </c>
      <c r="D377" s="12">
        <v>2.861867558069298</v>
      </c>
      <c r="E377" s="13">
        <v>0.38414329638514072</v>
      </c>
      <c r="F377" s="7">
        <v>7.4499999999999993</v>
      </c>
      <c r="G377" s="7">
        <f t="shared" si="74"/>
        <v>2.4777242616841573</v>
      </c>
      <c r="H377" s="15">
        <f t="shared" si="75"/>
        <v>3.2460108544544388</v>
      </c>
      <c r="I377" s="11">
        <f t="shared" si="76"/>
        <v>6.9358608038768421E-2</v>
      </c>
      <c r="J377" s="32">
        <f t="shared" si="77"/>
        <v>9.3098802736601913E-3</v>
      </c>
      <c r="K377" s="32">
        <f t="shared" si="78"/>
        <v>107.41276693205515</v>
      </c>
      <c r="L377" s="8">
        <v>1</v>
      </c>
      <c r="M377" s="9">
        <v>0</v>
      </c>
      <c r="N377" s="8">
        <v>0</v>
      </c>
      <c r="O377" s="9">
        <v>0</v>
      </c>
      <c r="P377" s="9">
        <v>1</v>
      </c>
      <c r="Q377" s="9">
        <v>0</v>
      </c>
      <c r="R377" s="9">
        <v>0</v>
      </c>
      <c r="S377" s="8">
        <v>11501</v>
      </c>
      <c r="T377" s="9">
        <v>18</v>
      </c>
      <c r="U377" s="9">
        <f t="shared" si="79"/>
        <v>11482</v>
      </c>
      <c r="V377" s="9">
        <f t="shared" si="80"/>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7"/>
        <v>0.10799999999999998</v>
      </c>
      <c r="AO377" s="41">
        <v>0.57999999999999996</v>
      </c>
      <c r="AP377" s="17">
        <v>0.42</v>
      </c>
      <c r="AQ377">
        <v>1</v>
      </c>
      <c r="AR377" s="39">
        <v>0</v>
      </c>
      <c r="AS377" t="s">
        <v>98</v>
      </c>
      <c r="AT377" s="39" t="s">
        <v>98</v>
      </c>
      <c r="AU377">
        <v>0</v>
      </c>
      <c r="AV377" s="17">
        <v>1</v>
      </c>
      <c r="AW377">
        <f t="shared" si="88"/>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33.378</v>
      </c>
      <c r="BM377">
        <v>0</v>
      </c>
      <c r="BN377">
        <v>0</v>
      </c>
      <c r="BO377">
        <v>0</v>
      </c>
      <c r="BP377">
        <v>0</v>
      </c>
      <c r="BQ377">
        <v>0</v>
      </c>
      <c r="BR377">
        <v>1</v>
      </c>
      <c r="BS377">
        <v>0</v>
      </c>
      <c r="BT377" s="17">
        <v>0</v>
      </c>
      <c r="BU377">
        <v>0</v>
      </c>
      <c r="BV377">
        <v>0</v>
      </c>
      <c r="BW377">
        <v>1</v>
      </c>
      <c r="BX377" s="17">
        <v>0</v>
      </c>
      <c r="BY377">
        <v>0</v>
      </c>
      <c r="BZ377">
        <v>0</v>
      </c>
      <c r="CA377">
        <v>0</v>
      </c>
      <c r="CB377">
        <v>0</v>
      </c>
      <c r="CC377" s="17">
        <v>0</v>
      </c>
      <c r="CD377">
        <v>0</v>
      </c>
      <c r="CE377">
        <v>0</v>
      </c>
      <c r="CF377">
        <v>1</v>
      </c>
      <c r="CG377">
        <v>1</v>
      </c>
      <c r="CH377">
        <v>0</v>
      </c>
      <c r="CI377">
        <v>0</v>
      </c>
      <c r="CJ377">
        <v>0</v>
      </c>
      <c r="CK377">
        <v>0</v>
      </c>
      <c r="CL377">
        <v>0</v>
      </c>
      <c r="CM377">
        <v>1</v>
      </c>
      <c r="CN377" s="17">
        <v>1</v>
      </c>
      <c r="CO377">
        <v>0</v>
      </c>
      <c r="CP377">
        <v>83</v>
      </c>
      <c r="CQ377">
        <v>0</v>
      </c>
      <c r="CR377">
        <v>1</v>
      </c>
      <c r="CS377">
        <v>16</v>
      </c>
      <c r="CY377" s="33" t="s">
        <v>85</v>
      </c>
    </row>
    <row r="378" spans="1:103" x14ac:dyDescent="0.25">
      <c r="A378">
        <v>377</v>
      </c>
      <c r="B378">
        <v>24</v>
      </c>
      <c r="C378" s="24" t="s">
        <v>247</v>
      </c>
      <c r="D378" s="12">
        <v>4.4316374840892347</v>
      </c>
      <c r="E378" s="13">
        <v>0.31318992820418617</v>
      </c>
      <c r="F378" s="7">
        <v>14.15</v>
      </c>
      <c r="G378" s="7">
        <f t="shared" si="74"/>
        <v>4.1184475558850488</v>
      </c>
      <c r="H378" s="15">
        <f t="shared" si="75"/>
        <v>4.7448274122934206</v>
      </c>
      <c r="I378" s="11">
        <f t="shared" si="76"/>
        <v>0.13091629410405495</v>
      </c>
      <c r="J378" s="32">
        <f t="shared" si="77"/>
        <v>9.2520349190144836E-3</v>
      </c>
      <c r="K378" s="32">
        <f t="shared" si="78"/>
        <v>108.08433050169668</v>
      </c>
      <c r="L378" s="8">
        <v>1</v>
      </c>
      <c r="M378" s="9">
        <v>0</v>
      </c>
      <c r="N378" s="8">
        <v>0</v>
      </c>
      <c r="O378" s="9">
        <v>0</v>
      </c>
      <c r="P378" s="9">
        <v>1</v>
      </c>
      <c r="Q378" s="9">
        <v>0</v>
      </c>
      <c r="R378" s="9">
        <v>0</v>
      </c>
      <c r="S378" s="8">
        <v>11501</v>
      </c>
      <c r="T378" s="9">
        <v>18</v>
      </c>
      <c r="U378" s="9">
        <f t="shared" si="79"/>
        <v>11482</v>
      </c>
      <c r="V378" s="9">
        <f t="shared" si="80"/>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7"/>
        <v>0.10799999999999998</v>
      </c>
      <c r="AO378" s="41">
        <v>0.57999999999999996</v>
      </c>
      <c r="AP378" s="17">
        <v>0.42</v>
      </c>
      <c r="AQ378">
        <v>1</v>
      </c>
      <c r="AR378" s="39">
        <v>0</v>
      </c>
      <c r="AS378" t="s">
        <v>98</v>
      </c>
      <c r="AT378" s="39" t="s">
        <v>98</v>
      </c>
      <c r="AU378">
        <v>0</v>
      </c>
      <c r="AV378" s="17">
        <v>1</v>
      </c>
      <c r="AW378">
        <f t="shared" si="88"/>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33.378</v>
      </c>
      <c r="BM378">
        <v>0</v>
      </c>
      <c r="BN378">
        <v>0</v>
      </c>
      <c r="BO378">
        <v>0</v>
      </c>
      <c r="BP378">
        <v>0</v>
      </c>
      <c r="BQ378">
        <v>0</v>
      </c>
      <c r="BR378">
        <v>1</v>
      </c>
      <c r="BS378">
        <v>0</v>
      </c>
      <c r="BT378" s="17">
        <v>0</v>
      </c>
      <c r="BU378">
        <v>0</v>
      </c>
      <c r="BV378">
        <v>0</v>
      </c>
      <c r="BW378">
        <v>1</v>
      </c>
      <c r="BX378" s="17">
        <v>0</v>
      </c>
      <c r="BY378">
        <v>0</v>
      </c>
      <c r="BZ378">
        <v>0</v>
      </c>
      <c r="CA378">
        <v>0</v>
      </c>
      <c r="CB378">
        <v>0</v>
      </c>
      <c r="CC378" s="17">
        <v>0</v>
      </c>
      <c r="CD378">
        <v>0</v>
      </c>
      <c r="CE378">
        <v>0</v>
      </c>
      <c r="CF378">
        <v>1</v>
      </c>
      <c r="CG378">
        <v>1</v>
      </c>
      <c r="CH378">
        <v>0</v>
      </c>
      <c r="CI378">
        <v>0</v>
      </c>
      <c r="CJ378">
        <v>0</v>
      </c>
      <c r="CK378">
        <v>0</v>
      </c>
      <c r="CL378">
        <v>0</v>
      </c>
      <c r="CM378">
        <v>1</v>
      </c>
      <c r="CN378" s="17">
        <v>1</v>
      </c>
      <c r="CO378">
        <v>0</v>
      </c>
      <c r="CP378">
        <v>83</v>
      </c>
      <c r="CQ378">
        <v>0</v>
      </c>
      <c r="CR378">
        <v>1</v>
      </c>
      <c r="CS378">
        <v>16</v>
      </c>
      <c r="CY378" s="33" t="s">
        <v>85</v>
      </c>
    </row>
    <row r="379" spans="1:103" x14ac:dyDescent="0.25">
      <c r="A379">
        <v>378</v>
      </c>
      <c r="B379">
        <v>24</v>
      </c>
      <c r="C379" s="24" t="s">
        <v>247</v>
      </c>
      <c r="D379" s="12">
        <v>12.461862071858331</v>
      </c>
      <c r="E379" s="13">
        <v>0.46761208524796732</v>
      </c>
      <c r="F379" s="7">
        <v>26.65</v>
      </c>
      <c r="G379" s="7">
        <f t="shared" si="74"/>
        <v>11.994249986610363</v>
      </c>
      <c r="H379" s="15">
        <f t="shared" si="75"/>
        <v>12.929474157106299</v>
      </c>
      <c r="I379" s="11">
        <f t="shared" si="76"/>
        <v>0.2413547072811752</v>
      </c>
      <c r="J379" s="32">
        <f t="shared" si="77"/>
        <v>9.0564618116763685E-3</v>
      </c>
      <c r="K379" s="32">
        <f t="shared" si="78"/>
        <v>110.41839747071137</v>
      </c>
      <c r="L379" s="8">
        <v>1</v>
      </c>
      <c r="M379" s="9">
        <v>0</v>
      </c>
      <c r="N379" s="8">
        <v>0</v>
      </c>
      <c r="O379" s="9">
        <v>0</v>
      </c>
      <c r="P379" s="9">
        <v>1</v>
      </c>
      <c r="Q379" s="9">
        <v>0</v>
      </c>
      <c r="R379" s="9">
        <v>0</v>
      </c>
      <c r="S379" s="8">
        <v>11501</v>
      </c>
      <c r="T379" s="9">
        <v>18</v>
      </c>
      <c r="U379" s="9">
        <f t="shared" si="79"/>
        <v>11482</v>
      </c>
      <c r="V379" s="9">
        <f t="shared" si="80"/>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7"/>
        <v>0.10799999999999998</v>
      </c>
      <c r="AO379" s="41">
        <v>0.57999999999999996</v>
      </c>
      <c r="AP379" s="17">
        <v>0.42</v>
      </c>
      <c r="AQ379">
        <v>1</v>
      </c>
      <c r="AR379" s="39">
        <v>0</v>
      </c>
      <c r="AS379" t="s">
        <v>98</v>
      </c>
      <c r="AT379" s="39" t="s">
        <v>98</v>
      </c>
      <c r="AU379">
        <v>0</v>
      </c>
      <c r="AV379" s="17">
        <v>1</v>
      </c>
      <c r="AW379">
        <f t="shared" si="88"/>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33.378</v>
      </c>
      <c r="BM379">
        <v>0</v>
      </c>
      <c r="BN379">
        <v>0</v>
      </c>
      <c r="BO379">
        <v>0</v>
      </c>
      <c r="BP379">
        <v>0</v>
      </c>
      <c r="BQ379">
        <v>0</v>
      </c>
      <c r="BR379">
        <v>1</v>
      </c>
      <c r="BS379">
        <v>0</v>
      </c>
      <c r="BT379" s="17">
        <v>0</v>
      </c>
      <c r="BU379">
        <v>0</v>
      </c>
      <c r="BV379">
        <v>0</v>
      </c>
      <c r="BW379">
        <v>1</v>
      </c>
      <c r="BX379" s="17">
        <v>0</v>
      </c>
      <c r="BY379">
        <v>0</v>
      </c>
      <c r="BZ379">
        <v>0</v>
      </c>
      <c r="CA379">
        <v>0</v>
      </c>
      <c r="CB379">
        <v>0</v>
      </c>
      <c r="CC379" s="17">
        <v>0</v>
      </c>
      <c r="CD379">
        <v>0</v>
      </c>
      <c r="CE379">
        <v>0</v>
      </c>
      <c r="CF379">
        <v>1</v>
      </c>
      <c r="CG379">
        <v>1</v>
      </c>
      <c r="CH379">
        <v>0</v>
      </c>
      <c r="CI379">
        <v>0</v>
      </c>
      <c r="CJ379">
        <v>0</v>
      </c>
      <c r="CK379">
        <v>0</v>
      </c>
      <c r="CL379">
        <v>0</v>
      </c>
      <c r="CM379">
        <v>1</v>
      </c>
      <c r="CN379" s="17">
        <v>1</v>
      </c>
      <c r="CO379">
        <v>0</v>
      </c>
      <c r="CP379">
        <v>83</v>
      </c>
      <c r="CQ379">
        <v>0</v>
      </c>
      <c r="CR379">
        <v>1</v>
      </c>
      <c r="CS379">
        <v>16</v>
      </c>
      <c r="CY379" s="33" t="s">
        <v>85</v>
      </c>
    </row>
    <row r="380" spans="1:103" x14ac:dyDescent="0.25">
      <c r="A380">
        <v>379</v>
      </c>
      <c r="B380">
        <v>24</v>
      </c>
      <c r="C380" s="24" t="s">
        <v>247</v>
      </c>
      <c r="D380" s="12">
        <v>10.023075465215991</v>
      </c>
      <c r="E380" s="13">
        <v>0.4107817813613111</v>
      </c>
      <c r="F380" s="7">
        <v>24.4</v>
      </c>
      <c r="G380" s="7">
        <f t="shared" si="74"/>
        <v>9.6122936838546789</v>
      </c>
      <c r="H380" s="15">
        <f t="shared" si="75"/>
        <v>10.433857246577302</v>
      </c>
      <c r="I380" s="11">
        <f t="shared" si="76"/>
        <v>0.22202599264435696</v>
      </c>
      <c r="J380" s="32">
        <f t="shared" si="77"/>
        <v>9.099425928047418E-3</v>
      </c>
      <c r="K380" s="32">
        <f t="shared" si="78"/>
        <v>109.89704272636274</v>
      </c>
      <c r="L380" s="8">
        <v>1</v>
      </c>
      <c r="M380" s="9">
        <v>0</v>
      </c>
      <c r="N380" s="8">
        <v>0</v>
      </c>
      <c r="O380" s="9">
        <v>0</v>
      </c>
      <c r="P380" s="9">
        <v>1</v>
      </c>
      <c r="Q380" s="9">
        <v>0</v>
      </c>
      <c r="R380" s="9">
        <v>0</v>
      </c>
      <c r="S380" s="8">
        <v>11501</v>
      </c>
      <c r="T380" s="9">
        <v>18</v>
      </c>
      <c r="U380" s="9">
        <f t="shared" si="79"/>
        <v>11482</v>
      </c>
      <c r="V380" s="9">
        <f t="shared" si="80"/>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7"/>
        <v>0.10799999999999998</v>
      </c>
      <c r="AO380" s="41">
        <v>0.57999999999999996</v>
      </c>
      <c r="AP380" s="17">
        <v>0.42</v>
      </c>
      <c r="AQ380">
        <v>1</v>
      </c>
      <c r="AR380" s="39">
        <v>0</v>
      </c>
      <c r="AS380" t="s">
        <v>98</v>
      </c>
      <c r="AT380" s="39" t="s">
        <v>98</v>
      </c>
      <c r="AU380">
        <v>0</v>
      </c>
      <c r="AV380" s="17">
        <v>1</v>
      </c>
      <c r="AW380">
        <f t="shared" si="88"/>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33.378</v>
      </c>
      <c r="BM380">
        <v>0</v>
      </c>
      <c r="BN380">
        <v>0</v>
      </c>
      <c r="BO380">
        <v>0</v>
      </c>
      <c r="BP380">
        <v>0</v>
      </c>
      <c r="BQ380">
        <v>0</v>
      </c>
      <c r="BR380">
        <v>1</v>
      </c>
      <c r="BS380">
        <v>0</v>
      </c>
      <c r="BT380" s="17">
        <v>0</v>
      </c>
      <c r="BU380">
        <v>0</v>
      </c>
      <c r="BV380">
        <v>0</v>
      </c>
      <c r="BW380">
        <v>1</v>
      </c>
      <c r="BX380" s="17">
        <v>0</v>
      </c>
      <c r="BY380">
        <v>0</v>
      </c>
      <c r="BZ380">
        <v>0</v>
      </c>
      <c r="CA380">
        <v>0</v>
      </c>
      <c r="CB380">
        <v>0</v>
      </c>
      <c r="CC380" s="17">
        <v>0</v>
      </c>
      <c r="CD380">
        <v>0</v>
      </c>
      <c r="CE380">
        <v>0</v>
      </c>
      <c r="CF380">
        <v>1</v>
      </c>
      <c r="CG380">
        <v>1</v>
      </c>
      <c r="CH380">
        <v>0</v>
      </c>
      <c r="CI380">
        <v>0</v>
      </c>
      <c r="CJ380">
        <v>0</v>
      </c>
      <c r="CK380">
        <v>0</v>
      </c>
      <c r="CL380">
        <v>0</v>
      </c>
      <c r="CM380">
        <v>1</v>
      </c>
      <c r="CN380" s="17">
        <v>1</v>
      </c>
      <c r="CO380">
        <v>0</v>
      </c>
      <c r="CP380">
        <v>83</v>
      </c>
      <c r="CQ380">
        <v>0</v>
      </c>
      <c r="CR380">
        <v>1</v>
      </c>
      <c r="CS380">
        <v>16</v>
      </c>
      <c r="CY380" s="33" t="s">
        <v>85</v>
      </c>
    </row>
    <row r="381" spans="1:103" x14ac:dyDescent="0.25">
      <c r="A381">
        <v>380</v>
      </c>
      <c r="B381">
        <v>24</v>
      </c>
      <c r="C381" s="24" t="s">
        <v>247</v>
      </c>
      <c r="D381" s="12">
        <v>13.257758507094071</v>
      </c>
      <c r="E381" s="13">
        <v>0.40134485894331212</v>
      </c>
      <c r="F381" s="7">
        <v>33.033333333333331</v>
      </c>
      <c r="G381" s="7">
        <f t="shared" si="74"/>
        <v>12.856413648150758</v>
      </c>
      <c r="H381" s="15">
        <f t="shared" si="75"/>
        <v>13.659103366037384</v>
      </c>
      <c r="I381" s="11">
        <f t="shared" si="76"/>
        <v>0.29459777921080099</v>
      </c>
      <c r="J381" s="32">
        <f t="shared" si="77"/>
        <v>8.9181971506801534E-3</v>
      </c>
      <c r="K381" s="32">
        <f t="shared" si="78"/>
        <v>112.13028632403963</v>
      </c>
      <c r="L381" s="8">
        <v>1</v>
      </c>
      <c r="M381" s="9">
        <v>0</v>
      </c>
      <c r="N381" s="8">
        <v>0</v>
      </c>
      <c r="O381" s="9">
        <v>0</v>
      </c>
      <c r="P381" s="9">
        <v>1</v>
      </c>
      <c r="Q381" s="9">
        <v>0</v>
      </c>
      <c r="R381" s="9">
        <v>0</v>
      </c>
      <c r="S381" s="8">
        <v>11501</v>
      </c>
      <c r="T381" s="9">
        <v>18</v>
      </c>
      <c r="U381" s="9">
        <f t="shared" si="79"/>
        <v>11482</v>
      </c>
      <c r="V381" s="9">
        <f t="shared" si="80"/>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7"/>
        <v>0.10799999999999998</v>
      </c>
      <c r="AO381" s="41">
        <v>0.57999999999999996</v>
      </c>
      <c r="AP381" s="17">
        <v>0.42</v>
      </c>
      <c r="AQ381">
        <v>1</v>
      </c>
      <c r="AR381" s="39">
        <v>0</v>
      </c>
      <c r="AS381" t="s">
        <v>98</v>
      </c>
      <c r="AT381" s="39" t="s">
        <v>98</v>
      </c>
      <c r="AU381">
        <v>0</v>
      </c>
      <c r="AV381" s="17">
        <v>1</v>
      </c>
      <c r="AW381">
        <f t="shared" si="88"/>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33.378</v>
      </c>
      <c r="BM381">
        <v>0</v>
      </c>
      <c r="BN381">
        <v>0</v>
      </c>
      <c r="BO381">
        <v>0</v>
      </c>
      <c r="BP381">
        <v>0</v>
      </c>
      <c r="BQ381">
        <v>0</v>
      </c>
      <c r="BR381">
        <v>1</v>
      </c>
      <c r="BS381">
        <v>0</v>
      </c>
      <c r="BT381" s="17">
        <v>0</v>
      </c>
      <c r="BU381">
        <v>0</v>
      </c>
      <c r="BV381">
        <v>0</v>
      </c>
      <c r="BW381">
        <v>1</v>
      </c>
      <c r="BX381" s="17">
        <v>0</v>
      </c>
      <c r="BY381">
        <v>0</v>
      </c>
      <c r="BZ381">
        <v>0</v>
      </c>
      <c r="CA381">
        <v>0</v>
      </c>
      <c r="CB381">
        <v>0</v>
      </c>
      <c r="CC381" s="17">
        <v>0</v>
      </c>
      <c r="CD381">
        <v>0</v>
      </c>
      <c r="CE381">
        <v>0</v>
      </c>
      <c r="CF381">
        <v>1</v>
      </c>
      <c r="CG381">
        <v>1</v>
      </c>
      <c r="CH381">
        <v>0</v>
      </c>
      <c r="CI381">
        <v>0</v>
      </c>
      <c r="CJ381">
        <v>0</v>
      </c>
      <c r="CK381">
        <v>0</v>
      </c>
      <c r="CL381">
        <v>0</v>
      </c>
      <c r="CM381">
        <v>1</v>
      </c>
      <c r="CN381" s="17">
        <v>1</v>
      </c>
      <c r="CO381">
        <v>0</v>
      </c>
      <c r="CP381">
        <v>83</v>
      </c>
      <c r="CQ381">
        <v>0</v>
      </c>
      <c r="CR381">
        <v>1</v>
      </c>
      <c r="CS381">
        <v>16</v>
      </c>
      <c r="CY381" s="33" t="s">
        <v>85</v>
      </c>
    </row>
    <row r="382" spans="1:103" x14ac:dyDescent="0.25">
      <c r="A382">
        <v>381</v>
      </c>
      <c r="B382">
        <v>24</v>
      </c>
      <c r="C382" s="24" t="s">
        <v>247</v>
      </c>
      <c r="D382" s="12">
        <v>12.91474433343347</v>
      </c>
      <c r="E382" s="13">
        <v>0.31094890048395202</v>
      </c>
      <c r="F382" s="7">
        <v>41.533333333333331</v>
      </c>
      <c r="G382" s="7">
        <f t="shared" si="74"/>
        <v>12.603795432949518</v>
      </c>
      <c r="H382" s="15">
        <f t="shared" si="75"/>
        <v>13.225693233917422</v>
      </c>
      <c r="I382" s="11">
        <f t="shared" si="76"/>
        <v>0.36140520779130031</v>
      </c>
      <c r="J382" s="32">
        <f t="shared" si="77"/>
        <v>8.7015700110264927E-3</v>
      </c>
      <c r="K382" s="32">
        <f t="shared" si="78"/>
        <v>114.92178983020486</v>
      </c>
      <c r="L382" s="8">
        <v>1</v>
      </c>
      <c r="M382" s="9">
        <v>0</v>
      </c>
      <c r="N382" s="8">
        <v>0</v>
      </c>
      <c r="O382" s="9">
        <v>0</v>
      </c>
      <c r="P382" s="9">
        <v>1</v>
      </c>
      <c r="Q382" s="9">
        <v>0</v>
      </c>
      <c r="R382" s="9">
        <v>0</v>
      </c>
      <c r="S382" s="8">
        <v>11501</v>
      </c>
      <c r="T382" s="9">
        <v>18</v>
      </c>
      <c r="U382" s="9">
        <f t="shared" si="79"/>
        <v>11482</v>
      </c>
      <c r="V382" s="9">
        <f t="shared" si="80"/>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7"/>
        <v>0.10799999999999998</v>
      </c>
      <c r="AO382" s="41">
        <v>0.57999999999999996</v>
      </c>
      <c r="AP382" s="17">
        <v>0.42</v>
      </c>
      <c r="AQ382">
        <v>1</v>
      </c>
      <c r="AR382" s="39">
        <v>0</v>
      </c>
      <c r="AS382" t="s">
        <v>98</v>
      </c>
      <c r="AT382" s="39" t="s">
        <v>98</v>
      </c>
      <c r="AU382">
        <v>0</v>
      </c>
      <c r="AV382" s="17">
        <v>1</v>
      </c>
      <c r="AW382">
        <f t="shared" si="88"/>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33.378</v>
      </c>
      <c r="BM382">
        <v>0</v>
      </c>
      <c r="BN382">
        <v>0</v>
      </c>
      <c r="BO382">
        <v>0</v>
      </c>
      <c r="BP382">
        <v>0</v>
      </c>
      <c r="BQ382">
        <v>0</v>
      </c>
      <c r="BR382">
        <v>1</v>
      </c>
      <c r="BS382">
        <v>0</v>
      </c>
      <c r="BT382" s="17">
        <v>0</v>
      </c>
      <c r="BU382">
        <v>0</v>
      </c>
      <c r="BV382">
        <v>0</v>
      </c>
      <c r="BW382">
        <v>1</v>
      </c>
      <c r="BX382" s="17">
        <v>0</v>
      </c>
      <c r="BY382">
        <v>0</v>
      </c>
      <c r="BZ382">
        <v>0</v>
      </c>
      <c r="CA382">
        <v>0</v>
      </c>
      <c r="CB382">
        <v>0</v>
      </c>
      <c r="CC382" s="17">
        <v>0</v>
      </c>
      <c r="CD382">
        <v>0</v>
      </c>
      <c r="CE382">
        <v>0</v>
      </c>
      <c r="CF382">
        <v>1</v>
      </c>
      <c r="CG382">
        <v>1</v>
      </c>
      <c r="CH382">
        <v>0</v>
      </c>
      <c r="CI382">
        <v>0</v>
      </c>
      <c r="CJ382">
        <v>0</v>
      </c>
      <c r="CK382">
        <v>0</v>
      </c>
      <c r="CL382">
        <v>0</v>
      </c>
      <c r="CM382">
        <v>1</v>
      </c>
      <c r="CN382" s="17">
        <v>1</v>
      </c>
      <c r="CO382">
        <v>0</v>
      </c>
      <c r="CP382">
        <v>83</v>
      </c>
      <c r="CQ382">
        <v>0</v>
      </c>
      <c r="CR382">
        <v>1</v>
      </c>
      <c r="CS382">
        <v>16</v>
      </c>
      <c r="CY382" s="33" t="s">
        <v>85</v>
      </c>
    </row>
    <row r="383" spans="1:103" x14ac:dyDescent="0.25">
      <c r="A383">
        <v>382</v>
      </c>
      <c r="B383">
        <v>24</v>
      </c>
      <c r="C383" s="24" t="s">
        <v>247</v>
      </c>
      <c r="D383" s="12">
        <v>14.2</v>
      </c>
      <c r="E383" s="13">
        <v>1</v>
      </c>
      <c r="F383" s="7">
        <f>D383/E383</f>
        <v>14.2</v>
      </c>
      <c r="G383" s="7">
        <f t="shared" si="74"/>
        <v>13.2</v>
      </c>
      <c r="H383" s="15">
        <f t="shared" si="75"/>
        <v>15.2</v>
      </c>
      <c r="I383" s="11">
        <f t="shared" si="76"/>
        <v>0.30222070698132025</v>
      </c>
      <c r="J383" s="32">
        <f t="shared" si="77"/>
        <v>2.1283148378966214E-2</v>
      </c>
      <c r="K383" s="32">
        <f t="shared" si="78"/>
        <v>46.985529687340971</v>
      </c>
      <c r="L383" s="8">
        <v>1</v>
      </c>
      <c r="M383" s="9">
        <v>0</v>
      </c>
      <c r="N383" s="8">
        <v>0</v>
      </c>
      <c r="O383" s="9">
        <v>0</v>
      </c>
      <c r="P383" s="9">
        <v>1</v>
      </c>
      <c r="Q383" s="9">
        <v>0</v>
      </c>
      <c r="R383" s="9">
        <v>0</v>
      </c>
      <c r="S383" s="8">
        <v>2018</v>
      </c>
      <c r="T383" s="9">
        <v>11</v>
      </c>
      <c r="U383" s="9">
        <f t="shared" si="79"/>
        <v>2006</v>
      </c>
      <c r="V383" s="9">
        <f t="shared" si="80"/>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7"/>
        <v>0.127</v>
      </c>
      <c r="AO383" s="41">
        <v>0.16</v>
      </c>
      <c r="AP383" s="17">
        <v>0.84</v>
      </c>
      <c r="AQ383">
        <v>0</v>
      </c>
      <c r="AR383" s="39">
        <v>1</v>
      </c>
      <c r="AS383" t="s">
        <v>98</v>
      </c>
      <c r="AT383" s="39" t="s">
        <v>98</v>
      </c>
      <c r="AU383">
        <v>0</v>
      </c>
      <c r="AV383" s="17">
        <v>1</v>
      </c>
      <c r="AW383">
        <f t="shared" si="88"/>
        <v>0.499</v>
      </c>
      <c r="AX383" s="17">
        <v>0.501</v>
      </c>
      <c r="AY383" s="17" t="s">
        <v>20</v>
      </c>
      <c r="AZ383">
        <v>0</v>
      </c>
      <c r="BA383">
        <v>0</v>
      </c>
      <c r="BB383">
        <v>0</v>
      </c>
      <c r="BC383">
        <v>0</v>
      </c>
      <c r="BD383">
        <v>0</v>
      </c>
      <c r="BE383">
        <v>1</v>
      </c>
      <c r="BF383" s="17">
        <v>0</v>
      </c>
      <c r="BG383">
        <v>0</v>
      </c>
      <c r="BH383">
        <v>1</v>
      </c>
      <c r="BI383" s="17">
        <v>0</v>
      </c>
      <c r="BJ383">
        <v>787</v>
      </c>
      <c r="BK383">
        <v>29</v>
      </c>
      <c r="BL383" s="24">
        <v>32.451999999999998</v>
      </c>
      <c r="BM383">
        <v>0</v>
      </c>
      <c r="BN383">
        <v>0</v>
      </c>
      <c r="BO383">
        <v>0</v>
      </c>
      <c r="BP383">
        <v>0</v>
      </c>
      <c r="BQ383">
        <v>0</v>
      </c>
      <c r="BR383">
        <v>1</v>
      </c>
      <c r="BS383">
        <v>0</v>
      </c>
      <c r="BT383" s="17">
        <v>0</v>
      </c>
      <c r="BU383">
        <v>0</v>
      </c>
      <c r="BV383">
        <v>0</v>
      </c>
      <c r="BW383">
        <v>1</v>
      </c>
      <c r="BX383" s="17">
        <v>0</v>
      </c>
      <c r="BY383">
        <v>0</v>
      </c>
      <c r="BZ383">
        <v>0</v>
      </c>
      <c r="CA383">
        <v>0</v>
      </c>
      <c r="CB383">
        <v>0</v>
      </c>
      <c r="CC383" s="17">
        <v>0</v>
      </c>
      <c r="CD383">
        <v>0</v>
      </c>
      <c r="CE383">
        <v>0</v>
      </c>
      <c r="CF383">
        <v>1</v>
      </c>
      <c r="CG383">
        <v>1</v>
      </c>
      <c r="CH383">
        <v>0</v>
      </c>
      <c r="CI383">
        <v>0</v>
      </c>
      <c r="CJ383">
        <v>0</v>
      </c>
      <c r="CK383">
        <v>0</v>
      </c>
      <c r="CL383">
        <v>0</v>
      </c>
      <c r="CM383">
        <v>1</v>
      </c>
      <c r="CN383" s="17">
        <v>1</v>
      </c>
      <c r="CO383">
        <v>0</v>
      </c>
      <c r="CP383">
        <v>83</v>
      </c>
      <c r="CQ383">
        <v>0</v>
      </c>
      <c r="CR383">
        <v>1</v>
      </c>
      <c r="CS383">
        <v>16</v>
      </c>
      <c r="CY383" s="33" t="s">
        <v>85</v>
      </c>
    </row>
    <row r="384" spans="1:103" x14ac:dyDescent="0.25">
      <c r="A384">
        <v>383</v>
      </c>
      <c r="B384">
        <v>24</v>
      </c>
      <c r="C384" s="24" t="s">
        <v>247</v>
      </c>
      <c r="D384" s="12">
        <v>0.20858331137321159</v>
      </c>
      <c r="E384" s="13">
        <v>7.2973753250103177E-2</v>
      </c>
      <c r="F384" s="7">
        <v>2.8583333333333338</v>
      </c>
      <c r="G384" s="7">
        <f t="shared" si="74"/>
        <v>0.13560955812310843</v>
      </c>
      <c r="H384" s="15">
        <f t="shared" si="75"/>
        <v>0.28155706462331476</v>
      </c>
      <c r="I384" s="11">
        <f t="shared" si="76"/>
        <v>6.3800016035671786E-2</v>
      </c>
      <c r="J384" s="32">
        <f t="shared" si="77"/>
        <v>2.2320705318602366E-2</v>
      </c>
      <c r="K384" s="32">
        <f t="shared" si="78"/>
        <v>44.801451644388088</v>
      </c>
      <c r="L384" s="8">
        <v>1</v>
      </c>
      <c r="M384" s="9">
        <v>0</v>
      </c>
      <c r="N384" s="8">
        <v>0</v>
      </c>
      <c r="O384" s="9">
        <v>0</v>
      </c>
      <c r="P384" s="9">
        <v>1</v>
      </c>
      <c r="Q384" s="9">
        <v>0</v>
      </c>
      <c r="R384" s="9">
        <v>0</v>
      </c>
      <c r="S384" s="8">
        <v>2018</v>
      </c>
      <c r="T384" s="9">
        <v>18</v>
      </c>
      <c r="U384" s="9">
        <f t="shared" si="79"/>
        <v>1999</v>
      </c>
      <c r="V384" s="9">
        <f t="shared" si="80"/>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7"/>
        <v>0.127</v>
      </c>
      <c r="AO384" s="41">
        <v>0.16</v>
      </c>
      <c r="AP384" s="17">
        <v>0.84</v>
      </c>
      <c r="AQ384">
        <v>0</v>
      </c>
      <c r="AR384" s="39">
        <v>1</v>
      </c>
      <c r="AS384" t="s">
        <v>98</v>
      </c>
      <c r="AT384" s="39" t="s">
        <v>98</v>
      </c>
      <c r="AU384">
        <v>0</v>
      </c>
      <c r="AV384" s="17">
        <v>1</v>
      </c>
      <c r="AW384">
        <f t="shared" si="88"/>
        <v>0.499</v>
      </c>
      <c r="AX384" s="17">
        <v>0.501</v>
      </c>
      <c r="AY384" s="17" t="s">
        <v>20</v>
      </c>
      <c r="AZ384">
        <v>0</v>
      </c>
      <c r="BA384">
        <v>0</v>
      </c>
      <c r="BB384">
        <v>0</v>
      </c>
      <c r="BC384">
        <v>0</v>
      </c>
      <c r="BD384">
        <v>0</v>
      </c>
      <c r="BE384">
        <v>1</v>
      </c>
      <c r="BF384" s="17">
        <v>0</v>
      </c>
      <c r="BG384">
        <v>0</v>
      </c>
      <c r="BH384">
        <v>1</v>
      </c>
      <c r="BI384" s="17">
        <v>0</v>
      </c>
      <c r="BJ384">
        <v>787</v>
      </c>
      <c r="BK384">
        <v>29</v>
      </c>
      <c r="BL384" s="24">
        <v>32.451999999999998</v>
      </c>
      <c r="BM384">
        <v>0</v>
      </c>
      <c r="BN384">
        <v>0</v>
      </c>
      <c r="BO384">
        <v>0</v>
      </c>
      <c r="BP384">
        <v>0</v>
      </c>
      <c r="BQ384">
        <v>0</v>
      </c>
      <c r="BR384">
        <v>1</v>
      </c>
      <c r="BS384">
        <v>0</v>
      </c>
      <c r="BT384" s="17">
        <v>0</v>
      </c>
      <c r="BU384">
        <v>0</v>
      </c>
      <c r="BV384">
        <v>0</v>
      </c>
      <c r="BW384">
        <v>1</v>
      </c>
      <c r="BX384" s="17">
        <v>0</v>
      </c>
      <c r="BY384">
        <v>0</v>
      </c>
      <c r="BZ384">
        <v>0</v>
      </c>
      <c r="CA384">
        <v>0</v>
      </c>
      <c r="CB384">
        <v>0</v>
      </c>
      <c r="CC384" s="17">
        <v>0</v>
      </c>
      <c r="CD384">
        <v>0</v>
      </c>
      <c r="CE384">
        <v>0</v>
      </c>
      <c r="CF384">
        <v>1</v>
      </c>
      <c r="CG384">
        <v>1</v>
      </c>
      <c r="CH384">
        <v>0</v>
      </c>
      <c r="CI384">
        <v>0</v>
      </c>
      <c r="CJ384">
        <v>0</v>
      </c>
      <c r="CK384">
        <v>0</v>
      </c>
      <c r="CL384">
        <v>0</v>
      </c>
      <c r="CM384">
        <v>1</v>
      </c>
      <c r="CN384" s="17">
        <v>1</v>
      </c>
      <c r="CO384">
        <v>0</v>
      </c>
      <c r="CP384">
        <v>83</v>
      </c>
      <c r="CQ384">
        <v>0</v>
      </c>
      <c r="CR384">
        <v>1</v>
      </c>
      <c r="CS384">
        <v>16</v>
      </c>
      <c r="CY384" s="33" t="s">
        <v>85</v>
      </c>
    </row>
    <row r="385" spans="1:103" x14ac:dyDescent="0.25">
      <c r="A385">
        <v>384</v>
      </c>
      <c r="B385">
        <v>24</v>
      </c>
      <c r="C385" s="24" t="s">
        <v>247</v>
      </c>
      <c r="D385" s="12">
        <v>17.973273386022949</v>
      </c>
      <c r="E385" s="13">
        <v>2.6265743987924979</v>
      </c>
      <c r="F385" s="7">
        <v>6.8428571428571416</v>
      </c>
      <c r="G385" s="7">
        <f t="shared" si="74"/>
        <v>15.346698987230452</v>
      </c>
      <c r="H385" s="15">
        <f t="shared" si="75"/>
        <v>20.599847784815449</v>
      </c>
      <c r="I385" s="11">
        <f t="shared" si="76"/>
        <v>0.15128757625528103</v>
      </c>
      <c r="J385" s="32">
        <f t="shared" si="77"/>
        <v>2.2108831603068209E-2</v>
      </c>
      <c r="K385" s="32">
        <f t="shared" si="78"/>
        <v>45.230793646337354</v>
      </c>
      <c r="L385" s="8">
        <v>1</v>
      </c>
      <c r="M385" s="9">
        <v>0</v>
      </c>
      <c r="N385" s="8">
        <v>0</v>
      </c>
      <c r="O385" s="9">
        <v>0</v>
      </c>
      <c r="P385" s="9">
        <v>1</v>
      </c>
      <c r="Q385" s="9">
        <v>0</v>
      </c>
      <c r="R385" s="9">
        <v>0</v>
      </c>
      <c r="S385" s="8">
        <v>2018</v>
      </c>
      <c r="T385" s="9">
        <v>18</v>
      </c>
      <c r="U385" s="9">
        <f t="shared" si="79"/>
        <v>1999</v>
      </c>
      <c r="V385" s="9">
        <f t="shared" si="80"/>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7"/>
        <v>0.127</v>
      </c>
      <c r="AO385" s="41">
        <v>0.16</v>
      </c>
      <c r="AP385" s="17">
        <v>0.84</v>
      </c>
      <c r="AQ385">
        <v>0</v>
      </c>
      <c r="AR385" s="39">
        <v>1</v>
      </c>
      <c r="AS385" t="s">
        <v>98</v>
      </c>
      <c r="AT385" s="39" t="s">
        <v>98</v>
      </c>
      <c r="AU385">
        <v>0</v>
      </c>
      <c r="AV385" s="17">
        <v>1</v>
      </c>
      <c r="AW385">
        <f t="shared" si="88"/>
        <v>0.499</v>
      </c>
      <c r="AX385" s="17">
        <v>0.501</v>
      </c>
      <c r="AY385" s="17" t="s">
        <v>20</v>
      </c>
      <c r="AZ385">
        <v>0</v>
      </c>
      <c r="BA385">
        <v>0</v>
      </c>
      <c r="BB385">
        <v>0</v>
      </c>
      <c r="BC385">
        <v>0</v>
      </c>
      <c r="BD385">
        <v>0</v>
      </c>
      <c r="BE385">
        <v>1</v>
      </c>
      <c r="BF385" s="17">
        <v>0</v>
      </c>
      <c r="BG385">
        <v>0</v>
      </c>
      <c r="BH385">
        <v>1</v>
      </c>
      <c r="BI385" s="17">
        <v>0</v>
      </c>
      <c r="BJ385">
        <v>787</v>
      </c>
      <c r="BK385">
        <v>29</v>
      </c>
      <c r="BL385" s="24">
        <v>32.451999999999998</v>
      </c>
      <c r="BM385">
        <v>0</v>
      </c>
      <c r="BN385">
        <v>0</v>
      </c>
      <c r="BO385">
        <v>0</v>
      </c>
      <c r="BP385">
        <v>0</v>
      </c>
      <c r="BQ385">
        <v>0</v>
      </c>
      <c r="BR385">
        <v>1</v>
      </c>
      <c r="BS385">
        <v>0</v>
      </c>
      <c r="BT385" s="17">
        <v>0</v>
      </c>
      <c r="BU385">
        <v>0</v>
      </c>
      <c r="BV385">
        <v>0</v>
      </c>
      <c r="BW385">
        <v>1</v>
      </c>
      <c r="BX385" s="17">
        <v>0</v>
      </c>
      <c r="BY385">
        <v>0</v>
      </c>
      <c r="BZ385">
        <v>0</v>
      </c>
      <c r="CA385">
        <v>0</v>
      </c>
      <c r="CB385">
        <v>0</v>
      </c>
      <c r="CC385" s="17">
        <v>0</v>
      </c>
      <c r="CD385">
        <v>0</v>
      </c>
      <c r="CE385">
        <v>0</v>
      </c>
      <c r="CF385">
        <v>1</v>
      </c>
      <c r="CG385">
        <v>1</v>
      </c>
      <c r="CH385">
        <v>0</v>
      </c>
      <c r="CI385">
        <v>0</v>
      </c>
      <c r="CJ385">
        <v>0</v>
      </c>
      <c r="CK385">
        <v>0</v>
      </c>
      <c r="CL385">
        <v>0</v>
      </c>
      <c r="CM385">
        <v>1</v>
      </c>
      <c r="CN385" s="17">
        <v>1</v>
      </c>
      <c r="CO385">
        <v>0</v>
      </c>
      <c r="CP385">
        <v>83</v>
      </c>
      <c r="CQ385">
        <v>0</v>
      </c>
      <c r="CR385">
        <v>1</v>
      </c>
      <c r="CS385">
        <v>16</v>
      </c>
      <c r="CY385" s="33" t="s">
        <v>85</v>
      </c>
    </row>
    <row r="386" spans="1:103" x14ac:dyDescent="0.25">
      <c r="A386">
        <v>385</v>
      </c>
      <c r="B386">
        <v>24</v>
      </c>
      <c r="C386" s="24" t="s">
        <v>247</v>
      </c>
      <c r="D386" s="12">
        <v>25.77199271767741</v>
      </c>
      <c r="E386" s="13">
        <v>1.713563345590253</v>
      </c>
      <c r="F386" s="7">
        <v>15.04</v>
      </c>
      <c r="G386" s="7">
        <f t="shared" ref="G386:G449" si="89">D386-E386</f>
        <v>24.058429372087158</v>
      </c>
      <c r="H386" s="15">
        <f t="shared" ref="H386:H449" si="90">D386+E386</f>
        <v>27.485556063267662</v>
      </c>
      <c r="I386" s="11">
        <f t="shared" ref="I386:I449" si="91">IFERROR(F386/SQRT(F386^2+U386), "X")</f>
        <v>0.31883291842716138</v>
      </c>
      <c r="J386" s="32">
        <f t="shared" ref="J386:J449" si="92">IFERROR(SQRT((1-I386^2)/U386), "X")</f>
        <v>2.1198997235848498E-2</v>
      </c>
      <c r="K386" s="32">
        <f t="shared" ref="K386:K449" si="93">IFERROR(1/J386, "X")</f>
        <v>47.172042567605658</v>
      </c>
      <c r="L386" s="8">
        <v>1</v>
      </c>
      <c r="M386" s="9">
        <v>0</v>
      </c>
      <c r="N386" s="8">
        <v>0</v>
      </c>
      <c r="O386" s="9">
        <v>0</v>
      </c>
      <c r="P386" s="9">
        <v>1</v>
      </c>
      <c r="Q386" s="9">
        <v>0</v>
      </c>
      <c r="R386" s="9">
        <v>0</v>
      </c>
      <c r="S386" s="8">
        <v>2018</v>
      </c>
      <c r="T386" s="9">
        <v>18</v>
      </c>
      <c r="U386" s="9">
        <f t="shared" ref="U386:U449" si="94">S386-T386-1</f>
        <v>1999</v>
      </c>
      <c r="V386" s="9">
        <f t="shared" ref="V386:V449" si="95">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7"/>
        <v>0.127</v>
      </c>
      <c r="AO386" s="41">
        <v>0.16</v>
      </c>
      <c r="AP386" s="17">
        <v>0.84</v>
      </c>
      <c r="AQ386">
        <v>0</v>
      </c>
      <c r="AR386" s="39">
        <v>1</v>
      </c>
      <c r="AS386" t="s">
        <v>98</v>
      </c>
      <c r="AT386" s="39" t="s">
        <v>98</v>
      </c>
      <c r="AU386">
        <v>0</v>
      </c>
      <c r="AV386" s="17">
        <v>1</v>
      </c>
      <c r="AW386">
        <f t="shared" si="88"/>
        <v>0.499</v>
      </c>
      <c r="AX386" s="17">
        <v>0.501</v>
      </c>
      <c r="AY386" s="17" t="s">
        <v>20</v>
      </c>
      <c r="AZ386">
        <v>0</v>
      </c>
      <c r="BA386">
        <v>0</v>
      </c>
      <c r="BB386">
        <v>0</v>
      </c>
      <c r="BC386">
        <v>0</v>
      </c>
      <c r="BD386">
        <v>0</v>
      </c>
      <c r="BE386">
        <v>1</v>
      </c>
      <c r="BF386" s="17">
        <v>0</v>
      </c>
      <c r="BG386">
        <v>0</v>
      </c>
      <c r="BH386">
        <v>1</v>
      </c>
      <c r="BI386" s="17">
        <v>0</v>
      </c>
      <c r="BJ386">
        <v>787</v>
      </c>
      <c r="BK386">
        <v>29</v>
      </c>
      <c r="BL386" s="24">
        <v>32.451999999999998</v>
      </c>
      <c r="BM386">
        <v>0</v>
      </c>
      <c r="BN386">
        <v>0</v>
      </c>
      <c r="BO386">
        <v>0</v>
      </c>
      <c r="BP386">
        <v>0</v>
      </c>
      <c r="BQ386">
        <v>0</v>
      </c>
      <c r="BR386">
        <v>1</v>
      </c>
      <c r="BS386">
        <v>0</v>
      </c>
      <c r="BT386" s="17">
        <v>0</v>
      </c>
      <c r="BU386">
        <v>0</v>
      </c>
      <c r="BV386">
        <v>0</v>
      </c>
      <c r="BW386">
        <v>1</v>
      </c>
      <c r="BX386" s="17">
        <v>0</v>
      </c>
      <c r="BY386">
        <v>0</v>
      </c>
      <c r="BZ386">
        <v>0</v>
      </c>
      <c r="CA386">
        <v>0</v>
      </c>
      <c r="CB386">
        <v>0</v>
      </c>
      <c r="CC386" s="17">
        <v>0</v>
      </c>
      <c r="CD386">
        <v>0</v>
      </c>
      <c r="CE386">
        <v>0</v>
      </c>
      <c r="CF386">
        <v>1</v>
      </c>
      <c r="CG386">
        <v>1</v>
      </c>
      <c r="CH386">
        <v>0</v>
      </c>
      <c r="CI386">
        <v>0</v>
      </c>
      <c r="CJ386">
        <v>0</v>
      </c>
      <c r="CK386">
        <v>0</v>
      </c>
      <c r="CL386">
        <v>0</v>
      </c>
      <c r="CM386">
        <v>1</v>
      </c>
      <c r="CN386" s="17">
        <v>1</v>
      </c>
      <c r="CO386">
        <v>0</v>
      </c>
      <c r="CP386">
        <v>83</v>
      </c>
      <c r="CQ386">
        <v>0</v>
      </c>
      <c r="CR386">
        <v>1</v>
      </c>
      <c r="CS386">
        <v>16</v>
      </c>
      <c r="CY386" s="33" t="s">
        <v>85</v>
      </c>
    </row>
    <row r="387" spans="1:103" x14ac:dyDescent="0.25">
      <c r="A387">
        <v>386</v>
      </c>
      <c r="B387">
        <v>24</v>
      </c>
      <c r="C387" s="24" t="s">
        <v>247</v>
      </c>
      <c r="D387" s="12">
        <v>16.561693659668311</v>
      </c>
      <c r="E387" s="13">
        <v>1.3486721221228259</v>
      </c>
      <c r="F387" s="7">
        <v>12.28</v>
      </c>
      <c r="G387" s="7">
        <f t="shared" si="89"/>
        <v>15.213021537545485</v>
      </c>
      <c r="H387" s="15">
        <f t="shared" si="90"/>
        <v>17.910365781791135</v>
      </c>
      <c r="I387" s="11">
        <f t="shared" si="91"/>
        <v>0.26484970841855721</v>
      </c>
      <c r="J387" s="32">
        <f t="shared" si="92"/>
        <v>2.1567565832130067E-2</v>
      </c>
      <c r="K387" s="32">
        <f t="shared" si="93"/>
        <v>46.365918517807884</v>
      </c>
      <c r="L387" s="8">
        <v>1</v>
      </c>
      <c r="M387" s="9">
        <v>0</v>
      </c>
      <c r="N387" s="8">
        <v>0</v>
      </c>
      <c r="O387" s="9">
        <v>0</v>
      </c>
      <c r="P387" s="9">
        <v>1</v>
      </c>
      <c r="Q387" s="9">
        <v>0</v>
      </c>
      <c r="R387" s="9">
        <v>0</v>
      </c>
      <c r="S387" s="8">
        <v>2018</v>
      </c>
      <c r="T387" s="9">
        <v>18</v>
      </c>
      <c r="U387" s="9">
        <f t="shared" si="94"/>
        <v>1999</v>
      </c>
      <c r="V387" s="9">
        <f t="shared" si="95"/>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7"/>
        <v>0.127</v>
      </c>
      <c r="AO387" s="41">
        <v>0.16</v>
      </c>
      <c r="AP387" s="17">
        <v>0.84</v>
      </c>
      <c r="AQ387">
        <v>0</v>
      </c>
      <c r="AR387" s="39">
        <v>1</v>
      </c>
      <c r="AS387" t="s">
        <v>98</v>
      </c>
      <c r="AT387" s="39" t="s">
        <v>98</v>
      </c>
      <c r="AU387">
        <v>0</v>
      </c>
      <c r="AV387" s="17">
        <v>1</v>
      </c>
      <c r="AW387">
        <f t="shared" si="88"/>
        <v>0.499</v>
      </c>
      <c r="AX387" s="17">
        <v>0.501</v>
      </c>
      <c r="AY387" s="17" t="s">
        <v>20</v>
      </c>
      <c r="AZ387">
        <v>0</v>
      </c>
      <c r="BA387">
        <v>0</v>
      </c>
      <c r="BB387">
        <v>0</v>
      </c>
      <c r="BC387">
        <v>0</v>
      </c>
      <c r="BD387">
        <v>0</v>
      </c>
      <c r="BE387">
        <v>1</v>
      </c>
      <c r="BF387" s="17">
        <v>0</v>
      </c>
      <c r="BG387">
        <v>0</v>
      </c>
      <c r="BH387">
        <v>1</v>
      </c>
      <c r="BI387" s="17">
        <v>0</v>
      </c>
      <c r="BJ387">
        <v>787</v>
      </c>
      <c r="BK387">
        <v>29</v>
      </c>
      <c r="BL387" s="24">
        <v>32.451999999999998</v>
      </c>
      <c r="BM387">
        <v>0</v>
      </c>
      <c r="BN387">
        <v>0</v>
      </c>
      <c r="BO387">
        <v>0</v>
      </c>
      <c r="BP387">
        <v>0</v>
      </c>
      <c r="BQ387">
        <v>0</v>
      </c>
      <c r="BR387">
        <v>1</v>
      </c>
      <c r="BS387">
        <v>0</v>
      </c>
      <c r="BT387" s="17">
        <v>0</v>
      </c>
      <c r="BU387">
        <v>0</v>
      </c>
      <c r="BV387">
        <v>0</v>
      </c>
      <c r="BW387">
        <v>1</v>
      </c>
      <c r="BX387" s="17">
        <v>0</v>
      </c>
      <c r="BY387">
        <v>0</v>
      </c>
      <c r="BZ387">
        <v>0</v>
      </c>
      <c r="CA387">
        <v>0</v>
      </c>
      <c r="CB387">
        <v>0</v>
      </c>
      <c r="CC387" s="17">
        <v>0</v>
      </c>
      <c r="CD387">
        <v>0</v>
      </c>
      <c r="CE387">
        <v>0</v>
      </c>
      <c r="CF387">
        <v>1</v>
      </c>
      <c r="CG387">
        <v>1</v>
      </c>
      <c r="CH387">
        <v>0</v>
      </c>
      <c r="CI387">
        <v>0</v>
      </c>
      <c r="CJ387">
        <v>0</v>
      </c>
      <c r="CK387">
        <v>0</v>
      </c>
      <c r="CL387">
        <v>0</v>
      </c>
      <c r="CM387">
        <v>1</v>
      </c>
      <c r="CN387" s="17">
        <v>1</v>
      </c>
      <c r="CO387">
        <v>0</v>
      </c>
      <c r="CP387">
        <v>83</v>
      </c>
      <c r="CQ387">
        <v>0</v>
      </c>
      <c r="CR387">
        <v>1</v>
      </c>
      <c r="CS387">
        <v>16</v>
      </c>
      <c r="CY387" s="33" t="s">
        <v>85</v>
      </c>
    </row>
    <row r="388" spans="1:103" x14ac:dyDescent="0.25">
      <c r="A388">
        <v>387</v>
      </c>
      <c r="B388">
        <v>24</v>
      </c>
      <c r="C388" s="24" t="s">
        <v>247</v>
      </c>
      <c r="D388" s="12">
        <v>22.28911175196944</v>
      </c>
      <c r="E388" s="13">
        <v>1.7496904122784549</v>
      </c>
      <c r="F388" s="7">
        <v>12.738888888888891</v>
      </c>
      <c r="G388" s="7">
        <f t="shared" si="89"/>
        <v>20.539421339690985</v>
      </c>
      <c r="H388" s="15">
        <f t="shared" si="90"/>
        <v>24.038802164247894</v>
      </c>
      <c r="I388" s="11">
        <f t="shared" si="91"/>
        <v>0.27401611438895046</v>
      </c>
      <c r="J388" s="32">
        <f t="shared" si="92"/>
        <v>2.1510205228962527E-2</v>
      </c>
      <c r="K388" s="32">
        <f t="shared" si="93"/>
        <v>46.489561087662004</v>
      </c>
      <c r="L388" s="8">
        <v>1</v>
      </c>
      <c r="M388" s="9">
        <v>0</v>
      </c>
      <c r="N388" s="8">
        <v>0</v>
      </c>
      <c r="O388" s="9">
        <v>0</v>
      </c>
      <c r="P388" s="9">
        <v>1</v>
      </c>
      <c r="Q388" s="9">
        <v>0</v>
      </c>
      <c r="R388" s="9">
        <v>0</v>
      </c>
      <c r="S388" s="8">
        <v>2018</v>
      </c>
      <c r="T388" s="9">
        <v>18</v>
      </c>
      <c r="U388" s="9">
        <f t="shared" si="94"/>
        <v>1999</v>
      </c>
      <c r="V388" s="9">
        <f t="shared" si="95"/>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7"/>
        <v>0.127</v>
      </c>
      <c r="AO388" s="41">
        <v>0.16</v>
      </c>
      <c r="AP388" s="17">
        <v>0.84</v>
      </c>
      <c r="AQ388">
        <v>0</v>
      </c>
      <c r="AR388" s="39">
        <v>1</v>
      </c>
      <c r="AS388" t="s">
        <v>98</v>
      </c>
      <c r="AT388" s="39" t="s">
        <v>98</v>
      </c>
      <c r="AU388">
        <v>0</v>
      </c>
      <c r="AV388" s="17">
        <v>1</v>
      </c>
      <c r="AW388">
        <f t="shared" si="88"/>
        <v>0.499</v>
      </c>
      <c r="AX388" s="17">
        <v>0.501</v>
      </c>
      <c r="AY388" s="17" t="s">
        <v>20</v>
      </c>
      <c r="AZ388">
        <v>0</v>
      </c>
      <c r="BA388">
        <v>0</v>
      </c>
      <c r="BB388">
        <v>0</v>
      </c>
      <c r="BC388">
        <v>0</v>
      </c>
      <c r="BD388">
        <v>0</v>
      </c>
      <c r="BE388">
        <v>1</v>
      </c>
      <c r="BF388" s="17">
        <v>0</v>
      </c>
      <c r="BG388">
        <v>0</v>
      </c>
      <c r="BH388">
        <v>1</v>
      </c>
      <c r="BI388" s="17">
        <v>0</v>
      </c>
      <c r="BJ388">
        <v>787</v>
      </c>
      <c r="BK388">
        <v>29</v>
      </c>
      <c r="BL388" s="24">
        <v>32.451999999999998</v>
      </c>
      <c r="BM388">
        <v>0</v>
      </c>
      <c r="BN388">
        <v>0</v>
      </c>
      <c r="BO388">
        <v>0</v>
      </c>
      <c r="BP388">
        <v>0</v>
      </c>
      <c r="BQ388">
        <v>0</v>
      </c>
      <c r="BR388">
        <v>1</v>
      </c>
      <c r="BS388">
        <v>0</v>
      </c>
      <c r="BT388" s="17">
        <v>0</v>
      </c>
      <c r="BU388">
        <v>0</v>
      </c>
      <c r="BV388">
        <v>0</v>
      </c>
      <c r="BW388">
        <v>1</v>
      </c>
      <c r="BX388" s="17">
        <v>0</v>
      </c>
      <c r="BY388">
        <v>0</v>
      </c>
      <c r="BZ388">
        <v>0</v>
      </c>
      <c r="CA388">
        <v>0</v>
      </c>
      <c r="CB388">
        <v>0</v>
      </c>
      <c r="CC388" s="17">
        <v>0</v>
      </c>
      <c r="CD388">
        <v>0</v>
      </c>
      <c r="CE388">
        <v>0</v>
      </c>
      <c r="CF388">
        <v>1</v>
      </c>
      <c r="CG388">
        <v>1</v>
      </c>
      <c r="CH388">
        <v>0</v>
      </c>
      <c r="CI388">
        <v>0</v>
      </c>
      <c r="CJ388">
        <v>0</v>
      </c>
      <c r="CK388">
        <v>0</v>
      </c>
      <c r="CL388">
        <v>0</v>
      </c>
      <c r="CM388">
        <v>1</v>
      </c>
      <c r="CN388" s="17">
        <v>1</v>
      </c>
      <c r="CO388">
        <v>0</v>
      </c>
      <c r="CP388">
        <v>83</v>
      </c>
      <c r="CQ388">
        <v>0</v>
      </c>
      <c r="CR388">
        <v>1</v>
      </c>
      <c r="CS388">
        <v>16</v>
      </c>
      <c r="CY388" s="33" t="s">
        <v>85</v>
      </c>
    </row>
    <row r="389" spans="1:103" x14ac:dyDescent="0.25">
      <c r="A389">
        <v>388</v>
      </c>
      <c r="B389">
        <v>24</v>
      </c>
      <c r="C389" s="24" t="s">
        <v>247</v>
      </c>
      <c r="D389" s="12">
        <v>29.217759563620561</v>
      </c>
      <c r="E389" s="13">
        <v>2.8132643321230248</v>
      </c>
      <c r="F389" s="7">
        <v>10.385714285714281</v>
      </c>
      <c r="G389" s="7">
        <f t="shared" si="89"/>
        <v>26.404495231497535</v>
      </c>
      <c r="H389" s="15">
        <f t="shared" si="90"/>
        <v>32.031023895743587</v>
      </c>
      <c r="I389" s="11">
        <f t="shared" si="91"/>
        <v>0.22626543579702987</v>
      </c>
      <c r="J389" s="32">
        <f t="shared" si="92"/>
        <v>2.1786218027224344E-2</v>
      </c>
      <c r="K389" s="32">
        <f t="shared" si="93"/>
        <v>45.900578005342041</v>
      </c>
      <c r="L389" s="8">
        <v>1</v>
      </c>
      <c r="M389" s="9">
        <v>0</v>
      </c>
      <c r="N389" s="8">
        <v>0</v>
      </c>
      <c r="O389" s="9">
        <v>0</v>
      </c>
      <c r="P389" s="9">
        <v>1</v>
      </c>
      <c r="Q389" s="9">
        <v>0</v>
      </c>
      <c r="R389" s="9">
        <v>0</v>
      </c>
      <c r="S389" s="8">
        <v>2018</v>
      </c>
      <c r="T389" s="9">
        <v>18</v>
      </c>
      <c r="U389" s="9">
        <f t="shared" si="94"/>
        <v>1999</v>
      </c>
      <c r="V389" s="9">
        <f t="shared" si="95"/>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7"/>
        <v>0.127</v>
      </c>
      <c r="AO389" s="41">
        <v>0.16</v>
      </c>
      <c r="AP389" s="17">
        <v>0.84</v>
      </c>
      <c r="AQ389">
        <v>0</v>
      </c>
      <c r="AR389" s="39">
        <v>1</v>
      </c>
      <c r="AS389" t="s">
        <v>98</v>
      </c>
      <c r="AT389" s="39" t="s">
        <v>98</v>
      </c>
      <c r="AU389">
        <v>0</v>
      </c>
      <c r="AV389" s="17">
        <v>1</v>
      </c>
      <c r="AW389">
        <f t="shared" si="88"/>
        <v>0.499</v>
      </c>
      <c r="AX389" s="17">
        <v>0.501</v>
      </c>
      <c r="AY389" s="17" t="s">
        <v>20</v>
      </c>
      <c r="AZ389">
        <v>0</v>
      </c>
      <c r="BA389">
        <v>0</v>
      </c>
      <c r="BB389">
        <v>0</v>
      </c>
      <c r="BC389">
        <v>0</v>
      </c>
      <c r="BD389">
        <v>0</v>
      </c>
      <c r="BE389">
        <v>1</v>
      </c>
      <c r="BF389" s="17">
        <v>0</v>
      </c>
      <c r="BG389">
        <v>0</v>
      </c>
      <c r="BH389">
        <v>1</v>
      </c>
      <c r="BI389" s="17">
        <v>0</v>
      </c>
      <c r="BJ389">
        <v>787</v>
      </c>
      <c r="BK389">
        <v>29</v>
      </c>
      <c r="BL389" s="24">
        <v>32.451999999999998</v>
      </c>
      <c r="BM389">
        <v>0</v>
      </c>
      <c r="BN389">
        <v>0</v>
      </c>
      <c r="BO389">
        <v>0</v>
      </c>
      <c r="BP389">
        <v>0</v>
      </c>
      <c r="BQ389">
        <v>0</v>
      </c>
      <c r="BR389">
        <v>1</v>
      </c>
      <c r="BS389">
        <v>0</v>
      </c>
      <c r="BT389" s="17">
        <v>0</v>
      </c>
      <c r="BU389">
        <v>0</v>
      </c>
      <c r="BV389">
        <v>0</v>
      </c>
      <c r="BW389">
        <v>1</v>
      </c>
      <c r="BX389" s="17">
        <v>0</v>
      </c>
      <c r="BY389">
        <v>0</v>
      </c>
      <c r="BZ389">
        <v>0</v>
      </c>
      <c r="CA389">
        <v>0</v>
      </c>
      <c r="CB389">
        <v>0</v>
      </c>
      <c r="CC389" s="17">
        <v>0</v>
      </c>
      <c r="CD389">
        <v>0</v>
      </c>
      <c r="CE389">
        <v>0</v>
      </c>
      <c r="CF389">
        <v>1</v>
      </c>
      <c r="CG389">
        <v>1</v>
      </c>
      <c r="CH389">
        <v>0</v>
      </c>
      <c r="CI389">
        <v>0</v>
      </c>
      <c r="CJ389">
        <v>0</v>
      </c>
      <c r="CK389">
        <v>0</v>
      </c>
      <c r="CL389">
        <v>0</v>
      </c>
      <c r="CM389">
        <v>1</v>
      </c>
      <c r="CN389" s="17">
        <v>1</v>
      </c>
      <c r="CO389">
        <v>0</v>
      </c>
      <c r="CP389">
        <v>83</v>
      </c>
      <c r="CQ389">
        <v>0</v>
      </c>
      <c r="CR389">
        <v>1</v>
      </c>
      <c r="CS389">
        <v>16</v>
      </c>
      <c r="CY389" s="33" t="s">
        <v>85</v>
      </c>
    </row>
    <row r="390" spans="1:103" x14ac:dyDescent="0.25">
      <c r="A390">
        <v>389</v>
      </c>
      <c r="B390">
        <v>24</v>
      </c>
      <c r="C390" s="24" t="s">
        <v>247</v>
      </c>
      <c r="D390" s="12">
        <v>9.9</v>
      </c>
      <c r="E390" s="13">
        <v>1</v>
      </c>
      <c r="F390" s="7">
        <f t="shared" ref="F390:F409" si="96">D390/E390</f>
        <v>9.9</v>
      </c>
      <c r="G390" s="7">
        <f t="shared" si="89"/>
        <v>8.9</v>
      </c>
      <c r="H390" s="15">
        <f t="shared" si="90"/>
        <v>10.9</v>
      </c>
      <c r="I390" s="11">
        <f t="shared" si="91"/>
        <v>0.15200201690536094</v>
      </c>
      <c r="J390" s="32">
        <f t="shared" si="92"/>
        <v>1.535373908134959E-2</v>
      </c>
      <c r="K390" s="32">
        <f t="shared" si="93"/>
        <v>65.13071472047578</v>
      </c>
      <c r="L390" s="8">
        <v>1</v>
      </c>
      <c r="M390" s="9">
        <v>0</v>
      </c>
      <c r="N390" s="8">
        <v>0</v>
      </c>
      <c r="O390" s="9">
        <v>0</v>
      </c>
      <c r="P390" s="9">
        <v>1</v>
      </c>
      <c r="Q390" s="9">
        <v>0</v>
      </c>
      <c r="R390" s="9">
        <v>0</v>
      </c>
      <c r="S390" s="8">
        <v>4155</v>
      </c>
      <c r="T390" s="9">
        <v>10</v>
      </c>
      <c r="U390" s="9">
        <f t="shared" si="94"/>
        <v>4144</v>
      </c>
      <c r="V390" s="9">
        <f t="shared" si="95"/>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7"/>
        <v>0.10799999999999998</v>
      </c>
      <c r="AO390" s="41">
        <v>0.57999999999999996</v>
      </c>
      <c r="AP390" s="17">
        <v>0.42</v>
      </c>
      <c r="AQ390">
        <v>1</v>
      </c>
      <c r="AR390" s="39">
        <v>0</v>
      </c>
      <c r="AS390" t="s">
        <v>98</v>
      </c>
      <c r="AT390" s="39" t="s">
        <v>98</v>
      </c>
      <c r="AU390">
        <v>0</v>
      </c>
      <c r="AV390" s="17">
        <v>1</v>
      </c>
      <c r="AW390">
        <f t="shared" si="88"/>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33.378</v>
      </c>
      <c r="BM390">
        <v>0</v>
      </c>
      <c r="BN390">
        <v>0</v>
      </c>
      <c r="BO390">
        <v>0</v>
      </c>
      <c r="BP390">
        <v>0</v>
      </c>
      <c r="BQ390">
        <v>0</v>
      </c>
      <c r="BR390">
        <v>0</v>
      </c>
      <c r="BS390">
        <v>0</v>
      </c>
      <c r="BT390" s="17">
        <v>1</v>
      </c>
      <c r="BU390">
        <v>0</v>
      </c>
      <c r="BV390">
        <v>1</v>
      </c>
      <c r="BW390">
        <v>0</v>
      </c>
      <c r="BX390" s="17">
        <v>0</v>
      </c>
      <c r="BY390">
        <v>1</v>
      </c>
      <c r="BZ390">
        <v>0</v>
      </c>
      <c r="CA390">
        <v>0</v>
      </c>
      <c r="CB390">
        <v>0</v>
      </c>
      <c r="CC390" s="17">
        <v>0</v>
      </c>
      <c r="CD390">
        <v>0</v>
      </c>
      <c r="CE390">
        <v>0</v>
      </c>
      <c r="CF390">
        <v>1</v>
      </c>
      <c r="CG390">
        <v>1</v>
      </c>
      <c r="CH390">
        <v>0</v>
      </c>
      <c r="CI390">
        <v>0</v>
      </c>
      <c r="CJ390">
        <v>0</v>
      </c>
      <c r="CK390">
        <v>0</v>
      </c>
      <c r="CL390">
        <v>0</v>
      </c>
      <c r="CM390">
        <v>1</v>
      </c>
      <c r="CN390" s="17">
        <v>1</v>
      </c>
      <c r="CO390">
        <v>0</v>
      </c>
      <c r="CP390">
        <v>83</v>
      </c>
      <c r="CQ390">
        <v>0</v>
      </c>
      <c r="CR390">
        <v>1</v>
      </c>
      <c r="CS390">
        <v>16</v>
      </c>
      <c r="CY390" s="33" t="s">
        <v>85</v>
      </c>
    </row>
    <row r="391" spans="1:103" x14ac:dyDescent="0.25">
      <c r="A391">
        <v>390</v>
      </c>
      <c r="B391">
        <v>24</v>
      </c>
      <c r="C391" s="24" t="s">
        <v>247</v>
      </c>
      <c r="D391" s="12">
        <v>10.6</v>
      </c>
      <c r="E391" s="13">
        <v>0.5</v>
      </c>
      <c r="F391" s="7">
        <f t="shared" si="96"/>
        <v>21.2</v>
      </c>
      <c r="G391" s="7">
        <f t="shared" si="89"/>
        <v>10.1</v>
      </c>
      <c r="H391" s="15">
        <f t="shared" si="90"/>
        <v>11.1</v>
      </c>
      <c r="I391" s="11">
        <f t="shared" si="91"/>
        <v>0.27304447275129468</v>
      </c>
      <c r="J391" s="32">
        <f t="shared" si="92"/>
        <v>1.2879456261853524E-2</v>
      </c>
      <c r="K391" s="32">
        <f t="shared" si="93"/>
        <v>77.643029307208252</v>
      </c>
      <c r="L391" s="8">
        <v>1</v>
      </c>
      <c r="M391" s="9">
        <v>0</v>
      </c>
      <c r="N391" s="8">
        <v>0</v>
      </c>
      <c r="O391" s="9">
        <v>0</v>
      </c>
      <c r="P391" s="9">
        <v>1</v>
      </c>
      <c r="Q391" s="9">
        <v>0</v>
      </c>
      <c r="R391" s="9">
        <v>0</v>
      </c>
      <c r="S391" s="8">
        <v>5590</v>
      </c>
      <c r="T391" s="9">
        <v>10</v>
      </c>
      <c r="U391" s="9">
        <f t="shared" si="94"/>
        <v>5579</v>
      </c>
      <c r="V391" s="9">
        <f t="shared" si="95"/>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7"/>
        <v>0.10799999999999998</v>
      </c>
      <c r="AO391" s="41">
        <v>0.57999999999999996</v>
      </c>
      <c r="AP391" s="17">
        <v>0.42</v>
      </c>
      <c r="AQ391">
        <v>1</v>
      </c>
      <c r="AR391" s="39">
        <v>0</v>
      </c>
      <c r="AS391" t="s">
        <v>98</v>
      </c>
      <c r="AT391" s="39" t="s">
        <v>98</v>
      </c>
      <c r="AU391">
        <v>0</v>
      </c>
      <c r="AV391" s="17">
        <v>1</v>
      </c>
      <c r="AW391">
        <f t="shared" si="88"/>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33.378</v>
      </c>
      <c r="BM391">
        <v>0</v>
      </c>
      <c r="BN391">
        <v>0</v>
      </c>
      <c r="BO391">
        <v>0</v>
      </c>
      <c r="BP391">
        <v>0</v>
      </c>
      <c r="BQ391">
        <v>0</v>
      </c>
      <c r="BR391">
        <v>0</v>
      </c>
      <c r="BS391">
        <v>0</v>
      </c>
      <c r="BT391" s="17">
        <v>1</v>
      </c>
      <c r="BU391">
        <v>0</v>
      </c>
      <c r="BV391">
        <v>1</v>
      </c>
      <c r="BW391">
        <v>0</v>
      </c>
      <c r="BX391" s="17">
        <v>0</v>
      </c>
      <c r="BY391">
        <v>0</v>
      </c>
      <c r="BZ391">
        <v>0</v>
      </c>
      <c r="CA391">
        <v>1</v>
      </c>
      <c r="CB391">
        <v>0</v>
      </c>
      <c r="CC391" s="17">
        <v>0</v>
      </c>
      <c r="CD391">
        <v>0</v>
      </c>
      <c r="CE391">
        <v>0</v>
      </c>
      <c r="CF391">
        <v>1</v>
      </c>
      <c r="CG391">
        <v>1</v>
      </c>
      <c r="CH391">
        <v>0</v>
      </c>
      <c r="CI391">
        <v>0</v>
      </c>
      <c r="CJ391">
        <v>0</v>
      </c>
      <c r="CK391">
        <v>0</v>
      </c>
      <c r="CL391">
        <v>0</v>
      </c>
      <c r="CM391">
        <v>1</v>
      </c>
      <c r="CN391" s="17">
        <v>1</v>
      </c>
      <c r="CO391">
        <v>0</v>
      </c>
      <c r="CP391">
        <v>83</v>
      </c>
      <c r="CQ391">
        <v>0</v>
      </c>
      <c r="CR391">
        <v>1</v>
      </c>
      <c r="CS391">
        <v>16</v>
      </c>
      <c r="CY391" s="33" t="s">
        <v>85</v>
      </c>
    </row>
    <row r="392" spans="1:103" x14ac:dyDescent="0.25">
      <c r="A392">
        <v>391</v>
      </c>
      <c r="B392">
        <v>24</v>
      </c>
      <c r="C392" s="24" t="s">
        <v>247</v>
      </c>
      <c r="D392" s="12">
        <v>16.899999999999999</v>
      </c>
      <c r="E392" s="13">
        <v>3</v>
      </c>
      <c r="F392" s="7">
        <f t="shared" si="96"/>
        <v>5.6333333333333329</v>
      </c>
      <c r="G392" s="7">
        <f t="shared" si="89"/>
        <v>13.899999999999999</v>
      </c>
      <c r="H392" s="15">
        <f t="shared" si="90"/>
        <v>19.899999999999999</v>
      </c>
      <c r="I392" s="11">
        <f t="shared" si="91"/>
        <v>0.24805751063781942</v>
      </c>
      <c r="J392" s="32">
        <f t="shared" si="92"/>
        <v>4.4033877628015285E-2</v>
      </c>
      <c r="K392" s="32">
        <f t="shared" si="93"/>
        <v>22.709787415219115</v>
      </c>
      <c r="L392" s="8">
        <v>1</v>
      </c>
      <c r="M392" s="9">
        <v>0</v>
      </c>
      <c r="N392" s="8">
        <v>0</v>
      </c>
      <c r="O392" s="9">
        <v>0</v>
      </c>
      <c r="P392" s="9">
        <v>1</v>
      </c>
      <c r="Q392" s="9">
        <v>0</v>
      </c>
      <c r="R392" s="9">
        <v>0</v>
      </c>
      <c r="S392" s="8">
        <v>493</v>
      </c>
      <c r="T392" s="9">
        <v>8</v>
      </c>
      <c r="U392" s="9">
        <f t="shared" si="94"/>
        <v>484</v>
      </c>
      <c r="V392" s="9">
        <f t="shared" si="95"/>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7"/>
        <v>0.127</v>
      </c>
      <c r="AO392" s="41">
        <v>0.16</v>
      </c>
      <c r="AP392" s="17">
        <v>0.84</v>
      </c>
      <c r="AQ392">
        <v>0</v>
      </c>
      <c r="AR392" s="39">
        <v>1</v>
      </c>
      <c r="AS392" t="s">
        <v>98</v>
      </c>
      <c r="AT392" s="39" t="s">
        <v>98</v>
      </c>
      <c r="AU392">
        <v>0</v>
      </c>
      <c r="AV392" s="17">
        <v>1</v>
      </c>
      <c r="AW392">
        <f t="shared" si="88"/>
        <v>0.499</v>
      </c>
      <c r="AX392" s="17">
        <v>0.501</v>
      </c>
      <c r="AY392" s="17" t="s">
        <v>20</v>
      </c>
      <c r="AZ392">
        <v>0</v>
      </c>
      <c r="BA392">
        <v>0</v>
      </c>
      <c r="BB392">
        <v>0</v>
      </c>
      <c r="BC392">
        <v>0</v>
      </c>
      <c r="BD392">
        <v>0</v>
      </c>
      <c r="BE392">
        <v>1</v>
      </c>
      <c r="BF392" s="17">
        <v>0</v>
      </c>
      <c r="BG392">
        <v>0</v>
      </c>
      <c r="BH392">
        <v>1</v>
      </c>
      <c r="BI392" s="17">
        <v>0</v>
      </c>
      <c r="BJ392">
        <v>787</v>
      </c>
      <c r="BK392">
        <v>29</v>
      </c>
      <c r="BL392" s="24">
        <v>32.451999999999998</v>
      </c>
      <c r="BM392">
        <v>0</v>
      </c>
      <c r="BN392">
        <v>0</v>
      </c>
      <c r="BO392">
        <v>0</v>
      </c>
      <c r="BP392">
        <v>0</v>
      </c>
      <c r="BQ392">
        <v>0</v>
      </c>
      <c r="BR392">
        <v>0</v>
      </c>
      <c r="BS392">
        <v>0</v>
      </c>
      <c r="BT392" s="17">
        <v>1</v>
      </c>
      <c r="BU392">
        <v>0</v>
      </c>
      <c r="BV392">
        <v>1</v>
      </c>
      <c r="BW392">
        <v>0</v>
      </c>
      <c r="BX392" s="17">
        <v>0</v>
      </c>
      <c r="BY392">
        <v>1</v>
      </c>
      <c r="BZ392">
        <v>0</v>
      </c>
      <c r="CA392">
        <v>0</v>
      </c>
      <c r="CB392">
        <v>0</v>
      </c>
      <c r="CC392" s="17">
        <v>0</v>
      </c>
      <c r="CD392">
        <v>0</v>
      </c>
      <c r="CE392">
        <v>0</v>
      </c>
      <c r="CF392">
        <v>1</v>
      </c>
      <c r="CG392">
        <v>1</v>
      </c>
      <c r="CH392">
        <v>0</v>
      </c>
      <c r="CI392">
        <v>0</v>
      </c>
      <c r="CJ392">
        <v>0</v>
      </c>
      <c r="CK392">
        <v>0</v>
      </c>
      <c r="CL392">
        <v>0</v>
      </c>
      <c r="CM392">
        <v>1</v>
      </c>
      <c r="CN392" s="17">
        <v>1</v>
      </c>
      <c r="CO392">
        <v>0</v>
      </c>
      <c r="CP392">
        <v>83</v>
      </c>
      <c r="CQ392">
        <v>0</v>
      </c>
      <c r="CR392">
        <v>1</v>
      </c>
      <c r="CS392">
        <v>16</v>
      </c>
      <c r="CY392" s="33" t="s">
        <v>85</v>
      </c>
    </row>
    <row r="393" spans="1:103" s="50" customFormat="1" x14ac:dyDescent="0.25">
      <c r="A393" s="50">
        <v>392</v>
      </c>
      <c r="B393" s="50">
        <v>24</v>
      </c>
      <c r="C393" s="51" t="s">
        <v>247</v>
      </c>
      <c r="D393" s="52">
        <v>17.600000000000001</v>
      </c>
      <c r="E393" s="53">
        <v>1</v>
      </c>
      <c r="F393" s="54">
        <f t="shared" si="96"/>
        <v>17.600000000000001</v>
      </c>
      <c r="G393" s="54">
        <f t="shared" si="89"/>
        <v>16.600000000000001</v>
      </c>
      <c r="H393" s="55">
        <f t="shared" si="90"/>
        <v>18.600000000000001</v>
      </c>
      <c r="I393" s="56">
        <f t="shared" si="91"/>
        <v>0.5074849643669247</v>
      </c>
      <c r="J393" s="57">
        <f t="shared" si="92"/>
        <v>2.8834372975393447E-2</v>
      </c>
      <c r="K393" s="57">
        <f t="shared" si="93"/>
        <v>34.680830439884218</v>
      </c>
      <c r="L393" s="58">
        <v>1</v>
      </c>
      <c r="M393" s="59">
        <v>0</v>
      </c>
      <c r="N393" s="58">
        <v>0</v>
      </c>
      <c r="O393" s="59">
        <v>0</v>
      </c>
      <c r="P393" s="59">
        <v>1</v>
      </c>
      <c r="Q393" s="59">
        <v>0</v>
      </c>
      <c r="R393" s="59">
        <v>0</v>
      </c>
      <c r="S393" s="58">
        <v>903</v>
      </c>
      <c r="T393" s="59">
        <v>9</v>
      </c>
      <c r="U393" s="59">
        <f t="shared" si="94"/>
        <v>893</v>
      </c>
      <c r="V393" s="59">
        <f t="shared" si="95"/>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7"/>
        <v>0.127</v>
      </c>
      <c r="AO393" s="63">
        <v>0.16</v>
      </c>
      <c r="AP393" s="64">
        <v>0.84</v>
      </c>
      <c r="AQ393" s="50">
        <v>0</v>
      </c>
      <c r="AR393" s="65">
        <v>1</v>
      </c>
      <c r="AS393" s="50" t="s">
        <v>98</v>
      </c>
      <c r="AT393" s="65" t="s">
        <v>98</v>
      </c>
      <c r="AU393">
        <v>0</v>
      </c>
      <c r="AV393" s="64">
        <v>1</v>
      </c>
      <c r="AW393" s="50">
        <f t="shared" si="88"/>
        <v>0.499</v>
      </c>
      <c r="AX393" s="64">
        <v>0.501</v>
      </c>
      <c r="AY393" s="64" t="s">
        <v>20</v>
      </c>
      <c r="AZ393">
        <v>0</v>
      </c>
      <c r="BA393">
        <v>0</v>
      </c>
      <c r="BB393">
        <v>0</v>
      </c>
      <c r="BC393">
        <v>0</v>
      </c>
      <c r="BD393">
        <v>0</v>
      </c>
      <c r="BE393">
        <v>1</v>
      </c>
      <c r="BF393" s="64">
        <v>0</v>
      </c>
      <c r="BG393">
        <v>0</v>
      </c>
      <c r="BH393">
        <v>1</v>
      </c>
      <c r="BI393" s="64">
        <v>0</v>
      </c>
      <c r="BJ393">
        <v>787</v>
      </c>
      <c r="BK393">
        <v>29</v>
      </c>
      <c r="BL393" s="51">
        <v>32.451999999999998</v>
      </c>
      <c r="BM393" s="50">
        <v>0</v>
      </c>
      <c r="BN393" s="50">
        <v>0</v>
      </c>
      <c r="BO393" s="50">
        <v>0</v>
      </c>
      <c r="BP393" s="50">
        <v>0</v>
      </c>
      <c r="BQ393" s="50">
        <v>0</v>
      </c>
      <c r="BR393" s="50">
        <v>0</v>
      </c>
      <c r="BS393" s="50">
        <v>0</v>
      </c>
      <c r="BT393" s="64">
        <v>1</v>
      </c>
      <c r="BU393" s="50">
        <v>0</v>
      </c>
      <c r="BV393" s="50">
        <v>1</v>
      </c>
      <c r="BW393" s="50">
        <v>0</v>
      </c>
      <c r="BX393" s="64">
        <v>0</v>
      </c>
      <c r="BY393" s="50">
        <v>0</v>
      </c>
      <c r="BZ393" s="50">
        <v>0</v>
      </c>
      <c r="CA393" s="50">
        <v>1</v>
      </c>
      <c r="CB393" s="50">
        <v>0</v>
      </c>
      <c r="CC393" s="64">
        <v>0</v>
      </c>
      <c r="CD393" s="50">
        <v>0</v>
      </c>
      <c r="CE393" s="50">
        <v>0</v>
      </c>
      <c r="CF393" s="50">
        <v>1</v>
      </c>
      <c r="CG393" s="50">
        <v>1</v>
      </c>
      <c r="CH393" s="50">
        <v>0</v>
      </c>
      <c r="CI393" s="50">
        <v>0</v>
      </c>
      <c r="CJ393" s="50">
        <v>0</v>
      </c>
      <c r="CK393" s="50">
        <v>0</v>
      </c>
      <c r="CL393" s="50">
        <v>0</v>
      </c>
      <c r="CM393" s="50">
        <v>1</v>
      </c>
      <c r="CN393" s="64">
        <v>1</v>
      </c>
      <c r="CO393">
        <v>0</v>
      </c>
      <c r="CP393">
        <v>83</v>
      </c>
      <c r="CQ393">
        <v>0</v>
      </c>
      <c r="CR393">
        <v>1</v>
      </c>
      <c r="CS393">
        <v>16</v>
      </c>
      <c r="CT393" s="66"/>
      <c r="CY393" s="33" t="s">
        <v>85</v>
      </c>
    </row>
    <row r="394" spans="1:103" x14ac:dyDescent="0.25">
      <c r="A394">
        <v>393</v>
      </c>
      <c r="B394">
        <v>25</v>
      </c>
      <c r="C394" s="24" t="s">
        <v>260</v>
      </c>
      <c r="D394" s="12">
        <v>8.61</v>
      </c>
      <c r="E394" s="13">
        <v>9.5899999999999999E-2</v>
      </c>
      <c r="F394" s="7">
        <f t="shared" si="96"/>
        <v>89.78102189781022</v>
      </c>
      <c r="G394" s="7">
        <f t="shared" si="89"/>
        <v>8.5140999999999991</v>
      </c>
      <c r="H394" s="15">
        <f t="shared" si="90"/>
        <v>8.7058999999999997</v>
      </c>
      <c r="I394" s="11">
        <f t="shared" si="91"/>
        <v>0.35823210569483238</v>
      </c>
      <c r="J394" s="32">
        <f t="shared" si="92"/>
        <v>3.9900649170887832E-3</v>
      </c>
      <c r="K394" s="32">
        <f t="shared" si="93"/>
        <v>250.62248880141439</v>
      </c>
      <c r="L394" s="8">
        <v>1</v>
      </c>
      <c r="M394" s="9">
        <v>0</v>
      </c>
      <c r="N394" s="8">
        <v>0</v>
      </c>
      <c r="O394" s="9">
        <v>0</v>
      </c>
      <c r="P394" s="9">
        <v>0</v>
      </c>
      <c r="Q394" s="9">
        <v>1</v>
      </c>
      <c r="R394" s="9">
        <v>0</v>
      </c>
      <c r="S394" s="8">
        <v>54759</v>
      </c>
      <c r="T394" s="9">
        <v>7</v>
      </c>
      <c r="U394" s="9">
        <f t="shared" si="94"/>
        <v>54751</v>
      </c>
      <c r="V394" s="9">
        <f t="shared" si="95"/>
        <v>4</v>
      </c>
      <c r="W394" s="7">
        <v>8.5079999999999991</v>
      </c>
      <c r="X394" s="7">
        <f t="shared" ref="X394:X409" si="97">BL394-W394-6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8"/>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38.226999999999997</v>
      </c>
      <c r="BM394">
        <v>1</v>
      </c>
      <c r="BN394">
        <v>0</v>
      </c>
      <c r="BO394">
        <v>0</v>
      </c>
      <c r="BP394">
        <v>0</v>
      </c>
      <c r="BQ394">
        <v>0</v>
      </c>
      <c r="BR394">
        <v>0</v>
      </c>
      <c r="BS394">
        <v>0</v>
      </c>
      <c r="BT394" s="17">
        <v>0</v>
      </c>
      <c r="BU394">
        <v>0</v>
      </c>
      <c r="BV394">
        <v>0</v>
      </c>
      <c r="BW394">
        <v>1</v>
      </c>
      <c r="BX394" s="17">
        <v>0</v>
      </c>
      <c r="BY394">
        <v>0</v>
      </c>
      <c r="BZ394">
        <v>0</v>
      </c>
      <c r="CA394">
        <v>0</v>
      </c>
      <c r="CB394">
        <v>0</v>
      </c>
      <c r="CC394" s="17">
        <v>0</v>
      </c>
      <c r="CD394">
        <v>1</v>
      </c>
      <c r="CE394">
        <v>1</v>
      </c>
      <c r="CF394">
        <v>0</v>
      </c>
      <c r="CG394">
        <v>0</v>
      </c>
      <c r="CH394">
        <v>1</v>
      </c>
      <c r="CI394">
        <v>0</v>
      </c>
      <c r="CJ394">
        <v>0</v>
      </c>
      <c r="CK394">
        <v>0</v>
      </c>
      <c r="CL394">
        <v>0</v>
      </c>
      <c r="CM394">
        <v>1</v>
      </c>
      <c r="CN394" s="17">
        <v>0</v>
      </c>
      <c r="CO394">
        <v>0.14599999999999999</v>
      </c>
      <c r="CP394">
        <v>39</v>
      </c>
      <c r="CQ394">
        <v>1</v>
      </c>
      <c r="CR394">
        <v>0</v>
      </c>
      <c r="CS394">
        <v>25</v>
      </c>
      <c r="CY394" s="33" t="s">
        <v>85</v>
      </c>
    </row>
    <row r="395" spans="1:103" x14ac:dyDescent="0.25">
      <c r="A395">
        <v>394</v>
      </c>
      <c r="B395">
        <v>25</v>
      </c>
      <c r="C395" s="24" t="s">
        <v>260</v>
      </c>
      <c r="D395" s="12">
        <v>7.11</v>
      </c>
      <c r="E395" s="13">
        <v>2.7</v>
      </c>
      <c r="F395" s="7">
        <f t="shared" si="96"/>
        <v>2.6333333333333333</v>
      </c>
      <c r="G395" s="7">
        <f t="shared" si="89"/>
        <v>4.41</v>
      </c>
      <c r="H395" s="15">
        <f t="shared" si="90"/>
        <v>9.81</v>
      </c>
      <c r="I395" s="11">
        <f t="shared" si="91"/>
        <v>1.1253362473406978E-2</v>
      </c>
      <c r="J395" s="32">
        <f t="shared" si="92"/>
        <v>4.2734287873697381E-3</v>
      </c>
      <c r="K395" s="32">
        <f t="shared" si="93"/>
        <v>234.00413339179383</v>
      </c>
      <c r="L395" s="8">
        <v>0</v>
      </c>
      <c r="M395" s="9">
        <v>1</v>
      </c>
      <c r="N395" s="8">
        <v>0</v>
      </c>
      <c r="O395" s="9">
        <v>0</v>
      </c>
      <c r="P395" s="9">
        <v>0</v>
      </c>
      <c r="Q395" s="9">
        <v>1</v>
      </c>
      <c r="R395" s="9">
        <v>0</v>
      </c>
      <c r="S395" s="8">
        <v>54759</v>
      </c>
      <c r="T395" s="9">
        <v>7</v>
      </c>
      <c r="U395" s="9">
        <f t="shared" si="94"/>
        <v>54751</v>
      </c>
      <c r="V395" s="9">
        <f t="shared" si="95"/>
        <v>4</v>
      </c>
      <c r="W395" s="7">
        <v>8.5079999999999991</v>
      </c>
      <c r="X395" s="7">
        <f t="shared" si="97"/>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8"/>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38.226999999999997</v>
      </c>
      <c r="BM395">
        <v>0</v>
      </c>
      <c r="BN395">
        <v>0</v>
      </c>
      <c r="BO395">
        <v>0</v>
      </c>
      <c r="BP395">
        <v>1</v>
      </c>
      <c r="BQ395">
        <v>0</v>
      </c>
      <c r="BR395">
        <v>0</v>
      </c>
      <c r="BS395">
        <v>0</v>
      </c>
      <c r="BT395" s="17">
        <v>0</v>
      </c>
      <c r="BU395">
        <v>0</v>
      </c>
      <c r="BV395">
        <v>0</v>
      </c>
      <c r="BW395">
        <v>1</v>
      </c>
      <c r="BX395" s="17">
        <v>0</v>
      </c>
      <c r="BY395">
        <v>0</v>
      </c>
      <c r="BZ395">
        <v>0</v>
      </c>
      <c r="CA395">
        <v>0</v>
      </c>
      <c r="CB395">
        <v>0</v>
      </c>
      <c r="CC395" s="17">
        <v>0</v>
      </c>
      <c r="CD395">
        <v>1</v>
      </c>
      <c r="CE395">
        <v>1</v>
      </c>
      <c r="CF395">
        <v>0</v>
      </c>
      <c r="CG395">
        <v>0</v>
      </c>
      <c r="CH395">
        <v>1</v>
      </c>
      <c r="CI395">
        <v>0</v>
      </c>
      <c r="CJ395">
        <v>0</v>
      </c>
      <c r="CK395">
        <v>0</v>
      </c>
      <c r="CL395">
        <v>0</v>
      </c>
      <c r="CM395">
        <v>1</v>
      </c>
      <c r="CN395" s="17">
        <v>0</v>
      </c>
      <c r="CO395">
        <v>0.14599999999999999</v>
      </c>
      <c r="CP395">
        <v>39</v>
      </c>
      <c r="CQ395">
        <v>1</v>
      </c>
      <c r="CR395">
        <v>0</v>
      </c>
      <c r="CS395">
        <v>25</v>
      </c>
      <c r="CY395" s="33" t="s">
        <v>85</v>
      </c>
    </row>
    <row r="396" spans="1:103" x14ac:dyDescent="0.25">
      <c r="A396">
        <v>395</v>
      </c>
      <c r="B396">
        <v>25</v>
      </c>
      <c r="C396" s="24" t="s">
        <v>260</v>
      </c>
      <c r="D396" s="12">
        <v>8.5299999999999994</v>
      </c>
      <c r="E396" s="13">
        <v>3.6</v>
      </c>
      <c r="F396" s="7">
        <f t="shared" si="96"/>
        <v>2.369444444444444</v>
      </c>
      <c r="G396" s="7">
        <f t="shared" si="89"/>
        <v>4.93</v>
      </c>
      <c r="H396" s="15">
        <f t="shared" si="90"/>
        <v>12.129999999999999</v>
      </c>
      <c r="I396" s="11">
        <f t="shared" si="91"/>
        <v>1.0125774162546355E-2</v>
      </c>
      <c r="J396" s="32">
        <f t="shared" si="92"/>
        <v>4.2734803030676297E-3</v>
      </c>
      <c r="K396" s="32">
        <f t="shared" si="93"/>
        <v>234.00131253259099</v>
      </c>
      <c r="L396" s="8">
        <v>0</v>
      </c>
      <c r="M396" s="9">
        <v>1</v>
      </c>
      <c r="N396" s="8">
        <v>0</v>
      </c>
      <c r="O396" s="9">
        <v>0</v>
      </c>
      <c r="P396" s="9">
        <v>0</v>
      </c>
      <c r="Q396" s="9">
        <v>1</v>
      </c>
      <c r="R396" s="9">
        <v>0</v>
      </c>
      <c r="S396" s="8">
        <v>54759</v>
      </c>
      <c r="T396" s="9">
        <v>7</v>
      </c>
      <c r="U396" s="9">
        <f t="shared" si="94"/>
        <v>54751</v>
      </c>
      <c r="V396" s="9">
        <f t="shared" si="95"/>
        <v>4</v>
      </c>
      <c r="W396" s="7">
        <v>8.5079999999999991</v>
      </c>
      <c r="X396" s="7">
        <f t="shared" si="97"/>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8"/>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38.226999999999997</v>
      </c>
      <c r="BM396">
        <v>0</v>
      </c>
      <c r="BN396">
        <v>0</v>
      </c>
      <c r="BO396">
        <v>0</v>
      </c>
      <c r="BP396">
        <v>1</v>
      </c>
      <c r="BQ396">
        <v>0</v>
      </c>
      <c r="BR396">
        <v>0</v>
      </c>
      <c r="BS396">
        <v>0</v>
      </c>
      <c r="BT396" s="17">
        <v>0</v>
      </c>
      <c r="BU396">
        <v>0</v>
      </c>
      <c r="BV396">
        <v>0</v>
      </c>
      <c r="BW396">
        <v>1</v>
      </c>
      <c r="BX396" s="17">
        <v>0</v>
      </c>
      <c r="BY396">
        <v>0</v>
      </c>
      <c r="BZ396">
        <v>0</v>
      </c>
      <c r="CA396">
        <v>0</v>
      </c>
      <c r="CB396">
        <v>0</v>
      </c>
      <c r="CC396" s="17">
        <v>0</v>
      </c>
      <c r="CD396">
        <v>1</v>
      </c>
      <c r="CE396">
        <v>1</v>
      </c>
      <c r="CF396">
        <v>0</v>
      </c>
      <c r="CG396">
        <v>0</v>
      </c>
      <c r="CH396">
        <v>1</v>
      </c>
      <c r="CI396">
        <v>0</v>
      </c>
      <c r="CJ396">
        <v>0</v>
      </c>
      <c r="CK396">
        <v>0</v>
      </c>
      <c r="CL396">
        <v>0</v>
      </c>
      <c r="CM396">
        <v>1</v>
      </c>
      <c r="CN396" s="17">
        <v>0</v>
      </c>
      <c r="CO396">
        <v>0.14599999999999999</v>
      </c>
      <c r="CP396">
        <v>39</v>
      </c>
      <c r="CQ396">
        <v>1</v>
      </c>
      <c r="CR396">
        <v>0</v>
      </c>
      <c r="CS396">
        <v>25</v>
      </c>
      <c r="CY396" s="33" t="s">
        <v>85</v>
      </c>
    </row>
    <row r="397" spans="1:103" s="50" customFormat="1" x14ac:dyDescent="0.25">
      <c r="A397" s="50">
        <v>396</v>
      </c>
      <c r="B397" s="50">
        <v>25</v>
      </c>
      <c r="C397" s="51" t="s">
        <v>260</v>
      </c>
      <c r="D397" s="52">
        <v>4.4000000000000004</v>
      </c>
      <c r="E397" s="53">
        <v>0.28999999999999998</v>
      </c>
      <c r="F397" s="54">
        <f t="shared" si="96"/>
        <v>15.17241379310345</v>
      </c>
      <c r="G397" s="54">
        <f t="shared" si="89"/>
        <v>4.1100000000000003</v>
      </c>
      <c r="H397" s="55">
        <f t="shared" si="90"/>
        <v>4.6900000000000004</v>
      </c>
      <c r="I397" s="56">
        <f t="shared" si="91"/>
        <v>0.10967410775251542</v>
      </c>
      <c r="J397" s="57">
        <f t="shared" si="92"/>
        <v>7.2285207382339692E-3</v>
      </c>
      <c r="K397" s="57">
        <f t="shared" si="93"/>
        <v>138.34089106373847</v>
      </c>
      <c r="L397" s="58">
        <v>0</v>
      </c>
      <c r="M397" s="59">
        <v>1</v>
      </c>
      <c r="N397" s="58">
        <v>0</v>
      </c>
      <c r="O397" s="59">
        <v>0</v>
      </c>
      <c r="P397" s="59">
        <v>0</v>
      </c>
      <c r="Q397" s="59">
        <v>1</v>
      </c>
      <c r="R397" s="59">
        <v>0</v>
      </c>
      <c r="S397" s="58">
        <v>18912</v>
      </c>
      <c r="T397" s="59">
        <v>3</v>
      </c>
      <c r="U397" s="59">
        <f t="shared" si="94"/>
        <v>18908</v>
      </c>
      <c r="V397" s="59">
        <f t="shared" si="95"/>
        <v>4</v>
      </c>
      <c r="W397" s="54">
        <v>8.5079999999999991</v>
      </c>
      <c r="X397" s="54">
        <f t="shared" si="97"/>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8"/>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38.226999999999997</v>
      </c>
      <c r="BM397" s="50">
        <v>0</v>
      </c>
      <c r="BN397" s="50">
        <v>0</v>
      </c>
      <c r="BO397" s="50">
        <v>0</v>
      </c>
      <c r="BP397" s="50">
        <v>1</v>
      </c>
      <c r="BQ397" s="50">
        <v>0</v>
      </c>
      <c r="BR397" s="50">
        <v>0</v>
      </c>
      <c r="BS397" s="50">
        <v>0</v>
      </c>
      <c r="BT397" s="64">
        <v>0</v>
      </c>
      <c r="BU397" s="50">
        <v>1</v>
      </c>
      <c r="BV397" s="50">
        <v>0</v>
      </c>
      <c r="BW397" s="50">
        <v>0</v>
      </c>
      <c r="BX397" s="64">
        <v>0</v>
      </c>
      <c r="BY397" s="50">
        <v>0</v>
      </c>
      <c r="BZ397" s="50">
        <v>0</v>
      </c>
      <c r="CA397" s="50">
        <v>0</v>
      </c>
      <c r="CB397" s="50">
        <v>0</v>
      </c>
      <c r="CC397" s="64">
        <v>0</v>
      </c>
      <c r="CD397" s="50">
        <v>1</v>
      </c>
      <c r="CE397" s="50">
        <v>0</v>
      </c>
      <c r="CF397" s="50">
        <v>0</v>
      </c>
      <c r="CG397" s="50">
        <v>0</v>
      </c>
      <c r="CH397" s="50">
        <v>0</v>
      </c>
      <c r="CI397" s="50">
        <v>0</v>
      </c>
      <c r="CJ397" s="50">
        <v>0</v>
      </c>
      <c r="CK397" s="50">
        <v>0</v>
      </c>
      <c r="CL397" s="50">
        <v>0</v>
      </c>
      <c r="CM397" s="50">
        <v>1</v>
      </c>
      <c r="CN397" s="64">
        <v>0</v>
      </c>
      <c r="CO397">
        <v>0.14599999999999999</v>
      </c>
      <c r="CP397">
        <v>39</v>
      </c>
      <c r="CQ397">
        <v>1</v>
      </c>
      <c r="CR397">
        <v>0</v>
      </c>
      <c r="CS397">
        <v>25</v>
      </c>
      <c r="CT397" s="66"/>
      <c r="CY397" s="33" t="s">
        <v>85</v>
      </c>
    </row>
    <row r="398" spans="1:103" x14ac:dyDescent="0.25">
      <c r="A398">
        <v>397</v>
      </c>
      <c r="B398">
        <v>26</v>
      </c>
      <c r="C398" s="24" t="s">
        <v>261</v>
      </c>
      <c r="D398" s="12">
        <v>14.5</v>
      </c>
      <c r="E398" s="13">
        <v>0.41699999999999998</v>
      </c>
      <c r="F398" s="7">
        <f t="shared" si="96"/>
        <v>34.772182254196643</v>
      </c>
      <c r="G398" s="7">
        <f t="shared" si="89"/>
        <v>14.083</v>
      </c>
      <c r="H398" s="15">
        <f t="shared" si="90"/>
        <v>14.917</v>
      </c>
      <c r="I398" s="11">
        <f t="shared" si="91"/>
        <v>7.755581398730077E-2</v>
      </c>
      <c r="J398" s="32">
        <f t="shared" si="92"/>
        <v>2.2303982367382355E-3</v>
      </c>
      <c r="K398" s="32">
        <f t="shared" si="93"/>
        <v>448.35042618326918</v>
      </c>
      <c r="L398" s="8">
        <v>0</v>
      </c>
      <c r="M398" s="9">
        <v>1</v>
      </c>
      <c r="N398" s="8">
        <v>0</v>
      </c>
      <c r="O398" s="9">
        <v>0</v>
      </c>
      <c r="P398" s="9">
        <v>0</v>
      </c>
      <c r="Q398" s="9">
        <v>1</v>
      </c>
      <c r="R398" s="9">
        <v>0</v>
      </c>
      <c r="S398" s="8">
        <v>199833</v>
      </c>
      <c r="T398" s="9">
        <v>23</v>
      </c>
      <c r="U398" s="9">
        <f t="shared" si="94"/>
        <v>199809</v>
      </c>
      <c r="V398" s="9">
        <f t="shared" si="95"/>
        <v>12</v>
      </c>
      <c r="W398" s="7">
        <v>7.2</v>
      </c>
      <c r="X398" s="7">
        <f t="shared" si="97"/>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41.5</v>
      </c>
      <c r="BM398">
        <v>0</v>
      </c>
      <c r="BN398">
        <v>0</v>
      </c>
      <c r="BO398">
        <v>1</v>
      </c>
      <c r="BP398">
        <v>0</v>
      </c>
      <c r="BQ398">
        <v>0</v>
      </c>
      <c r="BR398">
        <v>0</v>
      </c>
      <c r="BS398">
        <v>0</v>
      </c>
      <c r="BT398" s="17">
        <v>0</v>
      </c>
      <c r="BU398">
        <v>0</v>
      </c>
      <c r="BV398">
        <v>1</v>
      </c>
      <c r="BW398">
        <v>0</v>
      </c>
      <c r="BX398" s="17">
        <v>0</v>
      </c>
      <c r="BY398">
        <v>0</v>
      </c>
      <c r="BZ398">
        <v>0</v>
      </c>
      <c r="CA398">
        <v>0</v>
      </c>
      <c r="CB398">
        <v>0</v>
      </c>
      <c r="CC398" s="17">
        <v>0</v>
      </c>
      <c r="CD398">
        <v>1</v>
      </c>
      <c r="CE398">
        <v>1</v>
      </c>
      <c r="CF398">
        <v>0</v>
      </c>
      <c r="CG398">
        <v>0</v>
      </c>
      <c r="CH398">
        <v>0</v>
      </c>
      <c r="CI398">
        <v>0</v>
      </c>
      <c r="CJ398">
        <v>0</v>
      </c>
      <c r="CK398">
        <v>0</v>
      </c>
      <c r="CL398">
        <v>0</v>
      </c>
      <c r="CM398">
        <v>0</v>
      </c>
      <c r="CN398" s="17">
        <v>0</v>
      </c>
      <c r="CO398">
        <v>0.16400000000000001</v>
      </c>
      <c r="CP398">
        <v>127</v>
      </c>
      <c r="CQ398">
        <v>1</v>
      </c>
      <c r="CR398">
        <v>0</v>
      </c>
      <c r="CS398">
        <v>19</v>
      </c>
      <c r="CY398" s="33" t="s">
        <v>85</v>
      </c>
    </row>
    <row r="399" spans="1:103" x14ac:dyDescent="0.25">
      <c r="A399">
        <v>398</v>
      </c>
      <c r="B399">
        <v>26</v>
      </c>
      <c r="C399" s="24" t="s">
        <v>261</v>
      </c>
      <c r="D399" s="12">
        <v>15.1</v>
      </c>
      <c r="E399" s="13">
        <v>0.47299999999999998</v>
      </c>
      <c r="F399" s="7">
        <f t="shared" si="96"/>
        <v>31.923890063424949</v>
      </c>
      <c r="G399" s="7">
        <f t="shared" si="89"/>
        <v>14.626999999999999</v>
      </c>
      <c r="H399" s="15">
        <f t="shared" si="90"/>
        <v>15.573</v>
      </c>
      <c r="I399" s="11">
        <f t="shared" si="91"/>
        <v>7.1236656764881751E-2</v>
      </c>
      <c r="J399" s="32">
        <f t="shared" si="92"/>
        <v>2.2314528907145079E-3</v>
      </c>
      <c r="K399" s="32">
        <f t="shared" si="93"/>
        <v>448.13852183982317</v>
      </c>
      <c r="L399" s="8">
        <v>0</v>
      </c>
      <c r="M399" s="9">
        <v>1</v>
      </c>
      <c r="N399" s="8">
        <v>0</v>
      </c>
      <c r="O399" s="9">
        <v>0</v>
      </c>
      <c r="P399" s="9">
        <v>0</v>
      </c>
      <c r="Q399" s="9">
        <v>1</v>
      </c>
      <c r="R399" s="9">
        <v>0</v>
      </c>
      <c r="S399" s="8">
        <v>199833</v>
      </c>
      <c r="T399" s="9">
        <v>23</v>
      </c>
      <c r="U399" s="9">
        <f t="shared" si="94"/>
        <v>199809</v>
      </c>
      <c r="V399" s="9">
        <f t="shared" si="95"/>
        <v>12</v>
      </c>
      <c r="W399" s="7">
        <v>7.2</v>
      </c>
      <c r="X399" s="7">
        <f t="shared" si="97"/>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41.5</v>
      </c>
      <c r="BM399">
        <v>0</v>
      </c>
      <c r="BN399">
        <v>0</v>
      </c>
      <c r="BO399">
        <v>1</v>
      </c>
      <c r="BP399">
        <v>0</v>
      </c>
      <c r="BQ399">
        <v>0</v>
      </c>
      <c r="BR399">
        <v>0</v>
      </c>
      <c r="BS399">
        <v>0</v>
      </c>
      <c r="BT399" s="17">
        <v>0</v>
      </c>
      <c r="BU399">
        <v>0</v>
      </c>
      <c r="BV399">
        <v>1</v>
      </c>
      <c r="BW399">
        <v>0</v>
      </c>
      <c r="BX399" s="17">
        <v>0</v>
      </c>
      <c r="BY399">
        <v>0</v>
      </c>
      <c r="BZ399">
        <v>0</v>
      </c>
      <c r="CA399">
        <v>0</v>
      </c>
      <c r="CB399">
        <v>0</v>
      </c>
      <c r="CC399" s="17">
        <v>0</v>
      </c>
      <c r="CD399">
        <v>1</v>
      </c>
      <c r="CE399">
        <v>1</v>
      </c>
      <c r="CF399">
        <v>0</v>
      </c>
      <c r="CG399">
        <v>0</v>
      </c>
      <c r="CH399">
        <v>0</v>
      </c>
      <c r="CI399">
        <v>0</v>
      </c>
      <c r="CJ399">
        <v>0</v>
      </c>
      <c r="CK399">
        <v>0</v>
      </c>
      <c r="CL399">
        <v>0</v>
      </c>
      <c r="CM399">
        <v>0</v>
      </c>
      <c r="CN399" s="17">
        <v>0</v>
      </c>
      <c r="CO399">
        <v>0.16400000000000001</v>
      </c>
      <c r="CP399">
        <v>127</v>
      </c>
      <c r="CQ399">
        <v>1</v>
      </c>
      <c r="CR399">
        <v>0</v>
      </c>
      <c r="CS399">
        <v>19</v>
      </c>
      <c r="CY399" s="33" t="s">
        <v>85</v>
      </c>
    </row>
    <row r="400" spans="1:103" x14ac:dyDescent="0.25">
      <c r="A400">
        <v>399</v>
      </c>
      <c r="B400">
        <v>26</v>
      </c>
      <c r="C400" s="24" t="s">
        <v>261</v>
      </c>
      <c r="D400" s="12">
        <v>14.9</v>
      </c>
      <c r="E400" s="13">
        <v>0.54700000000000004</v>
      </c>
      <c r="F400" s="7">
        <f t="shared" si="96"/>
        <v>27.239488117001827</v>
      </c>
      <c r="G400" s="7">
        <f t="shared" si="89"/>
        <v>14.353</v>
      </c>
      <c r="H400" s="15">
        <f t="shared" si="90"/>
        <v>15.447000000000001</v>
      </c>
      <c r="I400" s="11">
        <f t="shared" si="91"/>
        <v>6.0825619003027735E-2</v>
      </c>
      <c r="J400" s="32">
        <f t="shared" si="92"/>
        <v>2.2329942009836358E-3</v>
      </c>
      <c r="K400" s="32">
        <f t="shared" si="93"/>
        <v>447.82919703038152</v>
      </c>
      <c r="L400" s="8">
        <v>0</v>
      </c>
      <c r="M400" s="9">
        <v>1</v>
      </c>
      <c r="N400" s="8">
        <v>0</v>
      </c>
      <c r="O400" s="9">
        <v>0</v>
      </c>
      <c r="P400" s="9">
        <v>0</v>
      </c>
      <c r="Q400" s="9">
        <v>1</v>
      </c>
      <c r="R400" s="9">
        <v>0</v>
      </c>
      <c r="S400" s="8">
        <v>199833</v>
      </c>
      <c r="T400" s="9">
        <v>23</v>
      </c>
      <c r="U400" s="9">
        <f t="shared" si="94"/>
        <v>199809</v>
      </c>
      <c r="V400" s="9">
        <f t="shared" si="95"/>
        <v>12</v>
      </c>
      <c r="W400" s="7">
        <v>7.2</v>
      </c>
      <c r="X400" s="7">
        <f t="shared" si="97"/>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41.5</v>
      </c>
      <c r="BM400">
        <v>0</v>
      </c>
      <c r="BN400">
        <v>0</v>
      </c>
      <c r="BO400">
        <v>1</v>
      </c>
      <c r="BP400">
        <v>0</v>
      </c>
      <c r="BQ400">
        <v>0</v>
      </c>
      <c r="BR400">
        <v>0</v>
      </c>
      <c r="BS400">
        <v>0</v>
      </c>
      <c r="BT400" s="17">
        <v>0</v>
      </c>
      <c r="BU400">
        <v>0</v>
      </c>
      <c r="BV400">
        <v>1</v>
      </c>
      <c r="BW400">
        <v>0</v>
      </c>
      <c r="BX400" s="17">
        <v>0</v>
      </c>
      <c r="BY400">
        <v>0</v>
      </c>
      <c r="BZ400">
        <v>0</v>
      </c>
      <c r="CA400">
        <v>0</v>
      </c>
      <c r="CB400">
        <v>0</v>
      </c>
      <c r="CC400" s="17">
        <v>0</v>
      </c>
      <c r="CD400">
        <v>1</v>
      </c>
      <c r="CE400">
        <v>1</v>
      </c>
      <c r="CF400">
        <v>0</v>
      </c>
      <c r="CG400">
        <v>0</v>
      </c>
      <c r="CH400">
        <v>0</v>
      </c>
      <c r="CI400">
        <v>0</v>
      </c>
      <c r="CJ400">
        <v>0</v>
      </c>
      <c r="CK400">
        <v>0</v>
      </c>
      <c r="CL400">
        <v>0</v>
      </c>
      <c r="CM400">
        <v>0</v>
      </c>
      <c r="CN400" s="17">
        <v>0</v>
      </c>
      <c r="CO400">
        <v>0.16400000000000001</v>
      </c>
      <c r="CP400">
        <v>127</v>
      </c>
      <c r="CQ400">
        <v>1</v>
      </c>
      <c r="CR400">
        <v>0</v>
      </c>
      <c r="CS400">
        <v>19</v>
      </c>
      <c r="CY400" s="33" t="s">
        <v>85</v>
      </c>
    </row>
    <row r="401" spans="1:103" x14ac:dyDescent="0.25">
      <c r="A401">
        <v>400</v>
      </c>
      <c r="B401">
        <v>26</v>
      </c>
      <c r="C401" s="24" t="s">
        <v>261</v>
      </c>
      <c r="D401" s="12">
        <v>16.100000000000001</v>
      </c>
      <c r="E401" s="13">
        <v>0.625</v>
      </c>
      <c r="F401" s="7">
        <f t="shared" si="96"/>
        <v>25.76</v>
      </c>
      <c r="G401" s="7">
        <f t="shared" si="89"/>
        <v>15.475000000000001</v>
      </c>
      <c r="H401" s="15">
        <f t="shared" si="90"/>
        <v>16.725000000000001</v>
      </c>
      <c r="I401" s="11">
        <f t="shared" si="91"/>
        <v>5.7533178976614648E-2</v>
      </c>
      <c r="J401" s="32">
        <f t="shared" si="92"/>
        <v>2.2334308608934253E-3</v>
      </c>
      <c r="K401" s="32">
        <f t="shared" si="93"/>
        <v>447.7416415746921</v>
      </c>
      <c r="L401" s="8">
        <v>0</v>
      </c>
      <c r="M401" s="9">
        <v>1</v>
      </c>
      <c r="N401" s="8">
        <v>0</v>
      </c>
      <c r="O401" s="9">
        <v>0</v>
      </c>
      <c r="P401" s="9">
        <v>0</v>
      </c>
      <c r="Q401" s="9">
        <v>1</v>
      </c>
      <c r="R401" s="9">
        <v>0</v>
      </c>
      <c r="S401" s="8">
        <v>199833</v>
      </c>
      <c r="T401" s="9">
        <v>23</v>
      </c>
      <c r="U401" s="9">
        <f t="shared" si="94"/>
        <v>199809</v>
      </c>
      <c r="V401" s="9">
        <f t="shared" si="95"/>
        <v>12</v>
      </c>
      <c r="W401" s="7">
        <v>7.2</v>
      </c>
      <c r="X401" s="7">
        <f t="shared" si="97"/>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41.5</v>
      </c>
      <c r="BM401">
        <v>0</v>
      </c>
      <c r="BN401">
        <v>0</v>
      </c>
      <c r="BO401">
        <v>1</v>
      </c>
      <c r="BP401">
        <v>0</v>
      </c>
      <c r="BQ401">
        <v>0</v>
      </c>
      <c r="BR401">
        <v>0</v>
      </c>
      <c r="BS401">
        <v>0</v>
      </c>
      <c r="BT401" s="17">
        <v>0</v>
      </c>
      <c r="BU401">
        <v>0</v>
      </c>
      <c r="BV401">
        <v>1</v>
      </c>
      <c r="BW401">
        <v>0</v>
      </c>
      <c r="BX401" s="17">
        <v>0</v>
      </c>
      <c r="BY401">
        <v>0</v>
      </c>
      <c r="BZ401">
        <v>0</v>
      </c>
      <c r="CA401">
        <v>0</v>
      </c>
      <c r="CB401">
        <v>0</v>
      </c>
      <c r="CC401" s="17">
        <v>0</v>
      </c>
      <c r="CD401">
        <v>1</v>
      </c>
      <c r="CE401">
        <v>1</v>
      </c>
      <c r="CF401">
        <v>0</v>
      </c>
      <c r="CG401">
        <v>0</v>
      </c>
      <c r="CH401">
        <v>0</v>
      </c>
      <c r="CI401">
        <v>0</v>
      </c>
      <c r="CJ401">
        <v>0</v>
      </c>
      <c r="CK401">
        <v>0</v>
      </c>
      <c r="CL401">
        <v>0</v>
      </c>
      <c r="CM401">
        <v>0</v>
      </c>
      <c r="CN401" s="17">
        <v>0</v>
      </c>
      <c r="CO401">
        <v>0.16400000000000001</v>
      </c>
      <c r="CP401">
        <v>127</v>
      </c>
      <c r="CQ401">
        <v>1</v>
      </c>
      <c r="CR401">
        <v>0</v>
      </c>
      <c r="CS401">
        <v>19</v>
      </c>
      <c r="CY401" s="33" t="s">
        <v>85</v>
      </c>
    </row>
    <row r="402" spans="1:103" x14ac:dyDescent="0.25">
      <c r="A402">
        <v>401</v>
      </c>
      <c r="B402">
        <v>26</v>
      </c>
      <c r="C402" s="24" t="s">
        <v>261</v>
      </c>
      <c r="D402" s="12">
        <v>12</v>
      </c>
      <c r="E402" s="13">
        <v>0.64800000000000002</v>
      </c>
      <c r="F402" s="7">
        <f t="shared" si="96"/>
        <v>18.518518518518519</v>
      </c>
      <c r="G402" s="7">
        <f t="shared" si="89"/>
        <v>11.352</v>
      </c>
      <c r="H402" s="15">
        <f t="shared" si="90"/>
        <v>12.648</v>
      </c>
      <c r="I402" s="11">
        <f t="shared" si="91"/>
        <v>5.5153261715128153E-2</v>
      </c>
      <c r="J402" s="32">
        <f t="shared" si="92"/>
        <v>2.9782761326169198E-3</v>
      </c>
      <c r="K402" s="32">
        <f t="shared" si="93"/>
        <v>335.76470262390706</v>
      </c>
      <c r="L402" s="8">
        <v>0</v>
      </c>
      <c r="M402" s="9">
        <v>1</v>
      </c>
      <c r="N402" s="8">
        <v>0</v>
      </c>
      <c r="O402" s="9">
        <v>0</v>
      </c>
      <c r="P402" s="9">
        <v>0</v>
      </c>
      <c r="Q402" s="9">
        <v>1</v>
      </c>
      <c r="R402" s="9">
        <v>0</v>
      </c>
      <c r="S402" s="8">
        <v>112419</v>
      </c>
      <c r="T402" s="9">
        <v>23</v>
      </c>
      <c r="U402" s="9">
        <f t="shared" si="94"/>
        <v>112395</v>
      </c>
      <c r="V402" s="9">
        <f t="shared" si="95"/>
        <v>12</v>
      </c>
      <c r="W402" s="7">
        <v>7.2</v>
      </c>
      <c r="X402" s="7">
        <f t="shared" si="97"/>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41.5</v>
      </c>
      <c r="BM402">
        <v>0</v>
      </c>
      <c r="BN402">
        <v>0</v>
      </c>
      <c r="BO402">
        <v>1</v>
      </c>
      <c r="BP402">
        <v>0</v>
      </c>
      <c r="BQ402">
        <v>0</v>
      </c>
      <c r="BR402">
        <v>0</v>
      </c>
      <c r="BS402">
        <v>0</v>
      </c>
      <c r="BT402" s="17">
        <v>0</v>
      </c>
      <c r="BU402">
        <v>0</v>
      </c>
      <c r="BV402">
        <v>1</v>
      </c>
      <c r="BW402">
        <v>0</v>
      </c>
      <c r="BX402" s="17">
        <v>0</v>
      </c>
      <c r="BY402">
        <v>0</v>
      </c>
      <c r="BZ402">
        <v>0</v>
      </c>
      <c r="CA402">
        <v>0</v>
      </c>
      <c r="CB402">
        <v>0</v>
      </c>
      <c r="CC402" s="17">
        <v>0</v>
      </c>
      <c r="CD402">
        <v>1</v>
      </c>
      <c r="CE402">
        <v>1</v>
      </c>
      <c r="CF402">
        <v>0</v>
      </c>
      <c r="CG402">
        <v>0</v>
      </c>
      <c r="CH402">
        <v>0</v>
      </c>
      <c r="CI402">
        <v>0</v>
      </c>
      <c r="CJ402">
        <v>0</v>
      </c>
      <c r="CK402">
        <v>0</v>
      </c>
      <c r="CL402">
        <v>0</v>
      </c>
      <c r="CM402">
        <v>0</v>
      </c>
      <c r="CN402" s="17">
        <v>0</v>
      </c>
      <c r="CO402">
        <v>0.16400000000000001</v>
      </c>
      <c r="CP402">
        <v>127</v>
      </c>
      <c r="CQ402">
        <v>1</v>
      </c>
      <c r="CR402">
        <v>0</v>
      </c>
      <c r="CS402">
        <v>19</v>
      </c>
      <c r="CY402" s="33" t="s">
        <v>85</v>
      </c>
    </row>
    <row r="403" spans="1:103" x14ac:dyDescent="0.25">
      <c r="A403">
        <v>402</v>
      </c>
      <c r="B403">
        <v>26</v>
      </c>
      <c r="C403" s="24" t="s">
        <v>261</v>
      </c>
      <c r="D403" s="12">
        <v>12.8</v>
      </c>
      <c r="E403" s="13">
        <v>0.747</v>
      </c>
      <c r="F403" s="7">
        <f t="shared" si="96"/>
        <v>17.13520749665328</v>
      </c>
      <c r="G403" s="7">
        <f t="shared" si="89"/>
        <v>12.053000000000001</v>
      </c>
      <c r="H403" s="15">
        <f t="shared" si="90"/>
        <v>13.547000000000001</v>
      </c>
      <c r="I403" s="11">
        <f t="shared" si="91"/>
        <v>5.1044546129633404E-2</v>
      </c>
      <c r="J403" s="32">
        <f t="shared" si="92"/>
        <v>2.9789278092840748E-3</v>
      </c>
      <c r="K403" s="32">
        <f t="shared" si="93"/>
        <v>335.69125001398737</v>
      </c>
      <c r="L403" s="8">
        <v>0</v>
      </c>
      <c r="M403" s="9">
        <v>1</v>
      </c>
      <c r="N403" s="8">
        <v>0</v>
      </c>
      <c r="O403" s="9">
        <v>0</v>
      </c>
      <c r="P403" s="9">
        <v>0</v>
      </c>
      <c r="Q403" s="9">
        <v>1</v>
      </c>
      <c r="R403" s="9">
        <v>0</v>
      </c>
      <c r="S403" s="8">
        <v>112419</v>
      </c>
      <c r="T403" s="9">
        <v>23</v>
      </c>
      <c r="U403" s="9">
        <f t="shared" si="94"/>
        <v>112395</v>
      </c>
      <c r="V403" s="9">
        <f t="shared" si="95"/>
        <v>12</v>
      </c>
      <c r="W403" s="7">
        <v>7.2</v>
      </c>
      <c r="X403" s="7">
        <f t="shared" si="97"/>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41.5</v>
      </c>
      <c r="BM403">
        <v>0</v>
      </c>
      <c r="BN403">
        <v>0</v>
      </c>
      <c r="BO403">
        <v>1</v>
      </c>
      <c r="BP403">
        <v>0</v>
      </c>
      <c r="BQ403">
        <v>0</v>
      </c>
      <c r="BR403">
        <v>0</v>
      </c>
      <c r="BS403">
        <v>0</v>
      </c>
      <c r="BT403" s="17">
        <v>0</v>
      </c>
      <c r="BU403">
        <v>0</v>
      </c>
      <c r="BV403">
        <v>1</v>
      </c>
      <c r="BW403">
        <v>0</v>
      </c>
      <c r="BX403" s="17">
        <v>0</v>
      </c>
      <c r="BY403">
        <v>0</v>
      </c>
      <c r="BZ403">
        <v>0</v>
      </c>
      <c r="CA403">
        <v>0</v>
      </c>
      <c r="CB403">
        <v>0</v>
      </c>
      <c r="CC403" s="17">
        <v>0</v>
      </c>
      <c r="CD403">
        <v>1</v>
      </c>
      <c r="CE403">
        <v>1</v>
      </c>
      <c r="CF403">
        <v>0</v>
      </c>
      <c r="CG403">
        <v>0</v>
      </c>
      <c r="CH403">
        <v>0</v>
      </c>
      <c r="CI403">
        <v>0</v>
      </c>
      <c r="CJ403">
        <v>0</v>
      </c>
      <c r="CK403">
        <v>0</v>
      </c>
      <c r="CL403">
        <v>0</v>
      </c>
      <c r="CM403">
        <v>0</v>
      </c>
      <c r="CN403" s="17">
        <v>0</v>
      </c>
      <c r="CO403">
        <v>0.16400000000000001</v>
      </c>
      <c r="CP403">
        <v>127</v>
      </c>
      <c r="CQ403">
        <v>1</v>
      </c>
      <c r="CR403">
        <v>0</v>
      </c>
      <c r="CS403">
        <v>19</v>
      </c>
      <c r="CY403" s="33" t="s">
        <v>85</v>
      </c>
    </row>
    <row r="404" spans="1:103" x14ac:dyDescent="0.25">
      <c r="A404">
        <v>403</v>
      </c>
      <c r="B404">
        <v>26</v>
      </c>
      <c r="C404" s="24" t="s">
        <v>261</v>
      </c>
      <c r="D404" s="12">
        <v>16.7</v>
      </c>
      <c r="E404" s="13">
        <v>0.61</v>
      </c>
      <c r="F404" s="7">
        <f t="shared" si="96"/>
        <v>27.377049180327869</v>
      </c>
      <c r="G404" s="7">
        <f t="shared" si="89"/>
        <v>16.09</v>
      </c>
      <c r="H404" s="15">
        <f t="shared" si="90"/>
        <v>17.309999999999999</v>
      </c>
      <c r="I404" s="11">
        <f t="shared" si="91"/>
        <v>9.2214950598948575E-2</v>
      </c>
      <c r="J404" s="32">
        <f t="shared" si="92"/>
        <v>3.3683305308597985E-3</v>
      </c>
      <c r="K404" s="32">
        <f t="shared" si="93"/>
        <v>296.88297832954669</v>
      </c>
      <c r="L404" s="8">
        <v>0</v>
      </c>
      <c r="M404" s="9">
        <v>1</v>
      </c>
      <c r="N404" s="8">
        <v>0</v>
      </c>
      <c r="O404" s="9">
        <v>0</v>
      </c>
      <c r="P404" s="9">
        <v>0</v>
      </c>
      <c r="Q404" s="9">
        <v>1</v>
      </c>
      <c r="R404" s="9">
        <v>0</v>
      </c>
      <c r="S404" s="8">
        <v>87414</v>
      </c>
      <c r="T404" s="9">
        <v>23</v>
      </c>
      <c r="U404" s="9">
        <f t="shared" si="94"/>
        <v>87390</v>
      </c>
      <c r="V404" s="9">
        <f t="shared" si="95"/>
        <v>12</v>
      </c>
      <c r="W404" s="7">
        <v>7.2</v>
      </c>
      <c r="X404" s="7">
        <f t="shared" si="97"/>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41.5</v>
      </c>
      <c r="BM404">
        <v>0</v>
      </c>
      <c r="BN404">
        <v>0</v>
      </c>
      <c r="BO404">
        <v>1</v>
      </c>
      <c r="BP404">
        <v>0</v>
      </c>
      <c r="BQ404">
        <v>0</v>
      </c>
      <c r="BR404">
        <v>0</v>
      </c>
      <c r="BS404">
        <v>0</v>
      </c>
      <c r="BT404" s="17">
        <v>0</v>
      </c>
      <c r="BU404">
        <v>0</v>
      </c>
      <c r="BV404">
        <v>1</v>
      </c>
      <c r="BW404">
        <v>0</v>
      </c>
      <c r="BX404" s="17">
        <v>0</v>
      </c>
      <c r="BY404">
        <v>0</v>
      </c>
      <c r="BZ404">
        <v>0</v>
      </c>
      <c r="CA404">
        <v>0</v>
      </c>
      <c r="CB404">
        <v>0</v>
      </c>
      <c r="CC404" s="17">
        <v>0</v>
      </c>
      <c r="CD404">
        <v>1</v>
      </c>
      <c r="CE404">
        <v>1</v>
      </c>
      <c r="CF404">
        <v>0</v>
      </c>
      <c r="CG404">
        <v>0</v>
      </c>
      <c r="CH404">
        <v>0</v>
      </c>
      <c r="CI404">
        <v>0</v>
      </c>
      <c r="CJ404">
        <v>0</v>
      </c>
      <c r="CK404">
        <v>0</v>
      </c>
      <c r="CL404">
        <v>0</v>
      </c>
      <c r="CM404">
        <v>0</v>
      </c>
      <c r="CN404" s="17">
        <v>0</v>
      </c>
      <c r="CO404">
        <v>0.16400000000000001</v>
      </c>
      <c r="CP404">
        <v>127</v>
      </c>
      <c r="CQ404">
        <v>1</v>
      </c>
      <c r="CR404">
        <v>0</v>
      </c>
      <c r="CS404">
        <v>19</v>
      </c>
      <c r="CY404" s="33" t="s">
        <v>85</v>
      </c>
    </row>
    <row r="405" spans="1:103" x14ac:dyDescent="0.25">
      <c r="A405">
        <v>404</v>
      </c>
      <c r="B405">
        <v>26</v>
      </c>
      <c r="C405" s="24" t="s">
        <v>261</v>
      </c>
      <c r="D405" s="12">
        <v>16.399999999999999</v>
      </c>
      <c r="E405" s="13">
        <v>0.65200000000000002</v>
      </c>
      <c r="F405" s="7">
        <f t="shared" si="96"/>
        <v>25.153374233128833</v>
      </c>
      <c r="G405" s="7">
        <f t="shared" si="89"/>
        <v>15.747999999999999</v>
      </c>
      <c r="H405" s="15">
        <f t="shared" si="90"/>
        <v>17.052</v>
      </c>
      <c r="I405" s="11">
        <f t="shared" si="91"/>
        <v>8.4781076855170251E-2</v>
      </c>
      <c r="J405" s="32">
        <f t="shared" si="92"/>
        <v>3.3705647627787199E-3</v>
      </c>
      <c r="K405" s="32">
        <f t="shared" si="93"/>
        <v>296.68618477325805</v>
      </c>
      <c r="L405" s="8">
        <v>0</v>
      </c>
      <c r="M405" s="9">
        <v>1</v>
      </c>
      <c r="N405" s="8">
        <v>0</v>
      </c>
      <c r="O405" s="9">
        <v>0</v>
      </c>
      <c r="P405" s="9">
        <v>0</v>
      </c>
      <c r="Q405" s="9">
        <v>1</v>
      </c>
      <c r="R405" s="9">
        <v>0</v>
      </c>
      <c r="S405" s="8">
        <v>87414</v>
      </c>
      <c r="T405" s="9">
        <v>23</v>
      </c>
      <c r="U405" s="9">
        <f t="shared" si="94"/>
        <v>87390</v>
      </c>
      <c r="V405" s="9">
        <f t="shared" si="95"/>
        <v>12</v>
      </c>
      <c r="W405" s="7">
        <v>7.2</v>
      </c>
      <c r="X405" s="7">
        <f t="shared" si="97"/>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41.5</v>
      </c>
      <c r="BM405">
        <v>0</v>
      </c>
      <c r="BN405">
        <v>0</v>
      </c>
      <c r="BO405">
        <v>1</v>
      </c>
      <c r="BP405">
        <v>0</v>
      </c>
      <c r="BQ405">
        <v>0</v>
      </c>
      <c r="BR405">
        <v>0</v>
      </c>
      <c r="BS405">
        <v>0</v>
      </c>
      <c r="BT405" s="17">
        <v>0</v>
      </c>
      <c r="BU405">
        <v>0</v>
      </c>
      <c r="BV405">
        <v>1</v>
      </c>
      <c r="BW405">
        <v>0</v>
      </c>
      <c r="BX405" s="17">
        <v>0</v>
      </c>
      <c r="BY405">
        <v>0</v>
      </c>
      <c r="BZ405">
        <v>0</v>
      </c>
      <c r="CA405">
        <v>0</v>
      </c>
      <c r="CB405">
        <v>0</v>
      </c>
      <c r="CC405" s="17">
        <v>0</v>
      </c>
      <c r="CD405">
        <v>1</v>
      </c>
      <c r="CE405">
        <v>1</v>
      </c>
      <c r="CF405">
        <v>0</v>
      </c>
      <c r="CG405">
        <v>0</v>
      </c>
      <c r="CH405">
        <v>0</v>
      </c>
      <c r="CI405">
        <v>0</v>
      </c>
      <c r="CJ405">
        <v>0</v>
      </c>
      <c r="CK405">
        <v>0</v>
      </c>
      <c r="CL405">
        <v>0</v>
      </c>
      <c r="CM405">
        <v>0</v>
      </c>
      <c r="CN405" s="17">
        <v>0</v>
      </c>
      <c r="CO405">
        <v>0.16400000000000001</v>
      </c>
      <c r="CP405">
        <v>127</v>
      </c>
      <c r="CQ405">
        <v>1</v>
      </c>
      <c r="CR405">
        <v>0</v>
      </c>
      <c r="CS405">
        <v>19</v>
      </c>
      <c r="CY405" s="33" t="s">
        <v>85</v>
      </c>
    </row>
    <row r="406" spans="1:103" x14ac:dyDescent="0.25">
      <c r="A406">
        <v>405</v>
      </c>
      <c r="B406">
        <v>26</v>
      </c>
      <c r="C406" s="24" t="s">
        <v>261</v>
      </c>
      <c r="D406" s="12">
        <v>14.6</v>
      </c>
      <c r="E406" s="13">
        <v>0.60099999999999998</v>
      </c>
      <c r="F406" s="7">
        <f t="shared" si="96"/>
        <v>24.292845257903494</v>
      </c>
      <c r="G406" s="7">
        <f t="shared" si="89"/>
        <v>13.998999999999999</v>
      </c>
      <c r="H406" s="15">
        <f t="shared" si="90"/>
        <v>15.201000000000001</v>
      </c>
      <c r="I406" s="11">
        <f t="shared" si="91"/>
        <v>6.5918282922566435E-2</v>
      </c>
      <c r="J406" s="32">
        <f t="shared" si="92"/>
        <v>2.7134854819494815E-3</v>
      </c>
      <c r="K406" s="32">
        <f t="shared" si="93"/>
        <v>368.52970345784132</v>
      </c>
      <c r="L406" s="8">
        <v>0</v>
      </c>
      <c r="M406" s="9">
        <v>1</v>
      </c>
      <c r="N406" s="8">
        <v>0</v>
      </c>
      <c r="O406" s="9">
        <v>0</v>
      </c>
      <c r="P406" s="9">
        <v>0</v>
      </c>
      <c r="Q406" s="9">
        <v>1</v>
      </c>
      <c r="R406" s="9">
        <v>0</v>
      </c>
      <c r="S406" s="8">
        <v>135248</v>
      </c>
      <c r="T406" s="9">
        <v>23</v>
      </c>
      <c r="U406" s="9">
        <f t="shared" si="94"/>
        <v>135224</v>
      </c>
      <c r="V406" s="9">
        <f t="shared" si="95"/>
        <v>12</v>
      </c>
      <c r="W406" s="7">
        <v>7.2</v>
      </c>
      <c r="X406" s="7">
        <f t="shared" si="97"/>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41.5</v>
      </c>
      <c r="BM406">
        <v>0</v>
      </c>
      <c r="BN406">
        <v>0</v>
      </c>
      <c r="BO406">
        <v>1</v>
      </c>
      <c r="BP406">
        <v>0</v>
      </c>
      <c r="BQ406">
        <v>0</v>
      </c>
      <c r="BR406">
        <v>0</v>
      </c>
      <c r="BS406">
        <v>0</v>
      </c>
      <c r="BT406" s="17">
        <v>0</v>
      </c>
      <c r="BU406">
        <v>0</v>
      </c>
      <c r="BV406">
        <v>1</v>
      </c>
      <c r="BW406">
        <v>0</v>
      </c>
      <c r="BX406" s="17">
        <v>0</v>
      </c>
      <c r="BY406">
        <v>0</v>
      </c>
      <c r="BZ406">
        <v>0</v>
      </c>
      <c r="CA406">
        <v>0</v>
      </c>
      <c r="CB406">
        <v>0</v>
      </c>
      <c r="CC406" s="17">
        <v>0</v>
      </c>
      <c r="CD406">
        <v>1</v>
      </c>
      <c r="CE406">
        <v>1</v>
      </c>
      <c r="CF406">
        <v>0</v>
      </c>
      <c r="CG406">
        <v>0</v>
      </c>
      <c r="CH406">
        <v>0</v>
      </c>
      <c r="CI406">
        <v>0</v>
      </c>
      <c r="CJ406">
        <v>0</v>
      </c>
      <c r="CK406">
        <v>0</v>
      </c>
      <c r="CL406">
        <v>0</v>
      </c>
      <c r="CM406">
        <v>0</v>
      </c>
      <c r="CN406" s="17">
        <v>0</v>
      </c>
      <c r="CO406">
        <v>0.16400000000000001</v>
      </c>
      <c r="CP406">
        <v>127</v>
      </c>
      <c r="CQ406">
        <v>1</v>
      </c>
      <c r="CR406">
        <v>0</v>
      </c>
      <c r="CS406">
        <v>19</v>
      </c>
      <c r="CY406" s="33" t="s">
        <v>85</v>
      </c>
    </row>
    <row r="407" spans="1:103" x14ac:dyDescent="0.25">
      <c r="A407">
        <v>406</v>
      </c>
      <c r="B407">
        <v>26</v>
      </c>
      <c r="C407" s="24" t="s">
        <v>261</v>
      </c>
      <c r="D407" s="12">
        <v>15.8</v>
      </c>
      <c r="E407" s="13">
        <v>0.627</v>
      </c>
      <c r="F407" s="7">
        <f t="shared" si="96"/>
        <v>25.199362041467307</v>
      </c>
      <c r="G407" s="7">
        <f t="shared" si="89"/>
        <v>15.173</v>
      </c>
      <c r="H407" s="15">
        <f t="shared" si="90"/>
        <v>16.427</v>
      </c>
      <c r="I407" s="11">
        <f t="shared" si="91"/>
        <v>6.8366811670725114E-2</v>
      </c>
      <c r="J407" s="32">
        <f t="shared" si="92"/>
        <v>2.7130373998445981E-3</v>
      </c>
      <c r="K407" s="32">
        <f t="shared" si="93"/>
        <v>368.59056939549731</v>
      </c>
      <c r="L407" s="8">
        <v>0</v>
      </c>
      <c r="M407" s="9">
        <v>1</v>
      </c>
      <c r="N407" s="8">
        <v>0</v>
      </c>
      <c r="O407" s="9">
        <v>0</v>
      </c>
      <c r="P407" s="9">
        <v>0</v>
      </c>
      <c r="Q407" s="9">
        <v>1</v>
      </c>
      <c r="R407" s="9">
        <v>0</v>
      </c>
      <c r="S407" s="8">
        <v>135248</v>
      </c>
      <c r="T407" s="9">
        <v>23</v>
      </c>
      <c r="U407" s="9">
        <f t="shared" si="94"/>
        <v>135224</v>
      </c>
      <c r="V407" s="9">
        <f t="shared" si="95"/>
        <v>12</v>
      </c>
      <c r="W407" s="7">
        <v>7.2</v>
      </c>
      <c r="X407" s="7">
        <f t="shared" si="97"/>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41.5</v>
      </c>
      <c r="BM407">
        <v>0</v>
      </c>
      <c r="BN407">
        <v>0</v>
      </c>
      <c r="BO407">
        <v>1</v>
      </c>
      <c r="BP407">
        <v>0</v>
      </c>
      <c r="BQ407">
        <v>0</v>
      </c>
      <c r="BR407">
        <v>0</v>
      </c>
      <c r="BS407">
        <v>0</v>
      </c>
      <c r="BT407" s="17">
        <v>0</v>
      </c>
      <c r="BU407">
        <v>0</v>
      </c>
      <c r="BV407">
        <v>1</v>
      </c>
      <c r="BW407">
        <v>0</v>
      </c>
      <c r="BX407" s="17">
        <v>0</v>
      </c>
      <c r="BY407">
        <v>0</v>
      </c>
      <c r="BZ407">
        <v>0</v>
      </c>
      <c r="CA407">
        <v>0</v>
      </c>
      <c r="CB407">
        <v>0</v>
      </c>
      <c r="CC407" s="17">
        <v>0</v>
      </c>
      <c r="CD407">
        <v>1</v>
      </c>
      <c r="CE407">
        <v>1</v>
      </c>
      <c r="CF407">
        <v>0</v>
      </c>
      <c r="CG407">
        <v>0</v>
      </c>
      <c r="CH407">
        <v>0</v>
      </c>
      <c r="CI407">
        <v>0</v>
      </c>
      <c r="CJ407">
        <v>0</v>
      </c>
      <c r="CK407">
        <v>0</v>
      </c>
      <c r="CL407">
        <v>0</v>
      </c>
      <c r="CM407">
        <v>0</v>
      </c>
      <c r="CN407" s="17">
        <v>0</v>
      </c>
      <c r="CO407">
        <v>0.16400000000000001</v>
      </c>
      <c r="CP407">
        <v>127</v>
      </c>
      <c r="CQ407">
        <v>1</v>
      </c>
      <c r="CR407">
        <v>0</v>
      </c>
      <c r="CS407">
        <v>19</v>
      </c>
      <c r="CY407" s="33" t="s">
        <v>85</v>
      </c>
    </row>
    <row r="408" spans="1:103" x14ac:dyDescent="0.25">
      <c r="A408">
        <v>407</v>
      </c>
      <c r="B408">
        <v>26</v>
      </c>
      <c r="C408" s="24" t="s">
        <v>261</v>
      </c>
      <c r="D408" s="12">
        <v>14.1</v>
      </c>
      <c r="E408" s="13">
        <v>0.57799999999999996</v>
      </c>
      <c r="F408" s="7">
        <f t="shared" si="96"/>
        <v>24.394463667820069</v>
      </c>
      <c r="G408" s="7">
        <f t="shared" si="89"/>
        <v>13.522</v>
      </c>
      <c r="H408" s="15">
        <f t="shared" si="90"/>
        <v>14.677999999999999</v>
      </c>
      <c r="I408" s="11">
        <f t="shared" si="91"/>
        <v>9.5568279478523185E-2</v>
      </c>
      <c r="J408" s="32">
        <f t="shared" si="92"/>
        <v>3.9176216694032911E-3</v>
      </c>
      <c r="K408" s="32">
        <f t="shared" si="93"/>
        <v>255.25690951988074</v>
      </c>
      <c r="L408" s="8">
        <v>0</v>
      </c>
      <c r="M408" s="9">
        <v>1</v>
      </c>
      <c r="N408" s="8">
        <v>0</v>
      </c>
      <c r="O408" s="9">
        <v>0</v>
      </c>
      <c r="P408" s="9">
        <v>0</v>
      </c>
      <c r="Q408" s="9">
        <v>1</v>
      </c>
      <c r="R408" s="9">
        <v>0</v>
      </c>
      <c r="S408" s="8">
        <v>64585</v>
      </c>
      <c r="T408" s="9">
        <v>23</v>
      </c>
      <c r="U408" s="9">
        <f t="shared" si="94"/>
        <v>64561</v>
      </c>
      <c r="V408" s="9">
        <f t="shared" si="95"/>
        <v>12</v>
      </c>
      <c r="W408" s="7">
        <v>7.2</v>
      </c>
      <c r="X408" s="7">
        <f t="shared" si="97"/>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41.5</v>
      </c>
      <c r="BM408">
        <v>0</v>
      </c>
      <c r="BN408">
        <v>0</v>
      </c>
      <c r="BO408">
        <v>1</v>
      </c>
      <c r="BP408">
        <v>0</v>
      </c>
      <c r="BQ408">
        <v>0</v>
      </c>
      <c r="BR408">
        <v>0</v>
      </c>
      <c r="BS408">
        <v>0</v>
      </c>
      <c r="BT408" s="17">
        <v>0</v>
      </c>
      <c r="BU408">
        <v>0</v>
      </c>
      <c r="BV408">
        <v>1</v>
      </c>
      <c r="BW408">
        <v>0</v>
      </c>
      <c r="BX408" s="17">
        <v>0</v>
      </c>
      <c r="BY408">
        <v>0</v>
      </c>
      <c r="BZ408">
        <v>0</v>
      </c>
      <c r="CA408">
        <v>0</v>
      </c>
      <c r="CB408">
        <v>0</v>
      </c>
      <c r="CC408" s="17">
        <v>0</v>
      </c>
      <c r="CD408">
        <v>1</v>
      </c>
      <c r="CE408">
        <v>1</v>
      </c>
      <c r="CF408">
        <v>0</v>
      </c>
      <c r="CG408">
        <v>0</v>
      </c>
      <c r="CH408">
        <v>0</v>
      </c>
      <c r="CI408">
        <v>0</v>
      </c>
      <c r="CJ408">
        <v>0</v>
      </c>
      <c r="CK408">
        <v>0</v>
      </c>
      <c r="CL408">
        <v>0</v>
      </c>
      <c r="CM408">
        <v>0</v>
      </c>
      <c r="CN408" s="17">
        <v>0</v>
      </c>
      <c r="CO408">
        <v>0.16400000000000001</v>
      </c>
      <c r="CP408">
        <v>127</v>
      </c>
      <c r="CQ408">
        <v>1</v>
      </c>
      <c r="CR408">
        <v>0</v>
      </c>
      <c r="CS408">
        <v>19</v>
      </c>
      <c r="CY408" s="33" t="s">
        <v>85</v>
      </c>
    </row>
    <row r="409" spans="1:103" x14ac:dyDescent="0.25">
      <c r="A409">
        <v>408</v>
      </c>
      <c r="B409" s="50">
        <v>26</v>
      </c>
      <c r="C409" s="51" t="s">
        <v>261</v>
      </c>
      <c r="D409" s="52">
        <v>16.3</v>
      </c>
      <c r="E409" s="53">
        <v>0.71099999999999997</v>
      </c>
      <c r="F409" s="54">
        <f t="shared" si="96"/>
        <v>22.925457102672294</v>
      </c>
      <c r="G409" s="54">
        <f t="shared" si="89"/>
        <v>15.589</v>
      </c>
      <c r="H409" s="55">
        <f t="shared" si="90"/>
        <v>17.010999999999999</v>
      </c>
      <c r="I409" s="56">
        <f t="shared" si="91"/>
        <v>8.986121557159743E-2</v>
      </c>
      <c r="J409" s="57">
        <f t="shared" si="92"/>
        <v>3.9197131454850164E-3</v>
      </c>
      <c r="K409" s="57">
        <f t="shared" si="93"/>
        <v>255.12070982843881</v>
      </c>
      <c r="L409" s="58">
        <v>0</v>
      </c>
      <c r="M409" s="59">
        <v>1</v>
      </c>
      <c r="N409" s="58">
        <v>0</v>
      </c>
      <c r="O409" s="59">
        <v>0</v>
      </c>
      <c r="P409" s="59">
        <v>0</v>
      </c>
      <c r="Q409" s="59">
        <v>1</v>
      </c>
      <c r="R409" s="59">
        <v>0</v>
      </c>
      <c r="S409" s="58">
        <v>64585</v>
      </c>
      <c r="T409" s="59">
        <v>23</v>
      </c>
      <c r="U409" s="59">
        <f t="shared" si="94"/>
        <v>64561</v>
      </c>
      <c r="V409" s="59">
        <f t="shared" si="95"/>
        <v>12</v>
      </c>
      <c r="W409" s="54">
        <v>7.2</v>
      </c>
      <c r="X409" s="54">
        <f t="shared" si="97"/>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41.5</v>
      </c>
      <c r="BM409" s="50">
        <v>0</v>
      </c>
      <c r="BN409" s="50">
        <v>0</v>
      </c>
      <c r="BO409" s="50">
        <v>1</v>
      </c>
      <c r="BP409" s="50">
        <v>0</v>
      </c>
      <c r="BQ409" s="50">
        <v>0</v>
      </c>
      <c r="BR409" s="50">
        <v>0</v>
      </c>
      <c r="BS409" s="50">
        <v>0</v>
      </c>
      <c r="BT409" s="64">
        <v>0</v>
      </c>
      <c r="BU409" s="50">
        <v>0</v>
      </c>
      <c r="BV409" s="50">
        <v>1</v>
      </c>
      <c r="BW409" s="50">
        <v>0</v>
      </c>
      <c r="BX409" s="64">
        <v>0</v>
      </c>
      <c r="BY409" s="50">
        <v>0</v>
      </c>
      <c r="BZ409" s="50">
        <v>0</v>
      </c>
      <c r="CA409" s="50">
        <v>0</v>
      </c>
      <c r="CB409" s="50">
        <v>0</v>
      </c>
      <c r="CC409" s="64">
        <v>0</v>
      </c>
      <c r="CD409" s="50">
        <v>1</v>
      </c>
      <c r="CE409" s="50">
        <v>1</v>
      </c>
      <c r="CF409" s="50">
        <v>0</v>
      </c>
      <c r="CG409" s="50">
        <v>0</v>
      </c>
      <c r="CH409" s="50">
        <v>0</v>
      </c>
      <c r="CI409" s="50">
        <v>0</v>
      </c>
      <c r="CJ409" s="50">
        <v>0</v>
      </c>
      <c r="CK409" s="50">
        <v>0</v>
      </c>
      <c r="CL409" s="50">
        <v>0</v>
      </c>
      <c r="CM409" s="50">
        <v>0</v>
      </c>
      <c r="CN409" s="64">
        <v>0</v>
      </c>
      <c r="CO409">
        <v>0.16400000000000001</v>
      </c>
      <c r="CP409">
        <v>127</v>
      </c>
      <c r="CQ409">
        <v>1</v>
      </c>
      <c r="CR409">
        <v>0</v>
      </c>
      <c r="CS409">
        <v>19</v>
      </c>
      <c r="CY409" s="33" t="s">
        <v>85</v>
      </c>
    </row>
    <row r="410" spans="1:103" x14ac:dyDescent="0.25">
      <c r="A410">
        <v>409</v>
      </c>
      <c r="B410">
        <v>27</v>
      </c>
      <c r="C410" s="24" t="s">
        <v>490</v>
      </c>
      <c r="D410" s="12">
        <v>4.5999999999999996</v>
      </c>
      <c r="E410" s="13">
        <f t="shared" ref="E410:E417" si="98">D410/F410</f>
        <v>0.13855421686746985</v>
      </c>
      <c r="F410" s="7">
        <v>33.200000000000003</v>
      </c>
      <c r="G410" s="7">
        <f t="shared" si="89"/>
        <v>4.4614457831325298</v>
      </c>
      <c r="H410" s="15">
        <f t="shared" si="90"/>
        <v>4.7385542168674695</v>
      </c>
      <c r="I410" s="11">
        <f t="shared" si="91"/>
        <v>0.3293553550615026</v>
      </c>
      <c r="J410" s="32">
        <f t="shared" si="92"/>
        <v>9.9203420199247758E-3</v>
      </c>
      <c r="K410" s="32">
        <f t="shared" si="93"/>
        <v>100.80297614654044</v>
      </c>
      <c r="L410" s="8">
        <v>0</v>
      </c>
      <c r="M410" s="9">
        <v>1</v>
      </c>
      <c r="N410" s="8">
        <v>0</v>
      </c>
      <c r="O410" s="9">
        <v>0</v>
      </c>
      <c r="P410" s="9">
        <v>0</v>
      </c>
      <c r="Q410" s="9">
        <v>1</v>
      </c>
      <c r="R410" s="9">
        <v>0</v>
      </c>
      <c r="S410" s="8">
        <v>9065</v>
      </c>
      <c r="T410" s="9">
        <v>5</v>
      </c>
      <c r="U410" s="9">
        <f t="shared" si="94"/>
        <v>9059</v>
      </c>
      <c r="V410" s="9">
        <f t="shared" si="95"/>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34.03</v>
      </c>
      <c r="BM410">
        <v>1</v>
      </c>
      <c r="BN410">
        <v>0</v>
      </c>
      <c r="BO410">
        <v>0</v>
      </c>
      <c r="BP410">
        <v>0</v>
      </c>
      <c r="BQ410">
        <v>0</v>
      </c>
      <c r="BR410">
        <v>0</v>
      </c>
      <c r="BS410">
        <v>0</v>
      </c>
      <c r="BT410" s="17">
        <v>0</v>
      </c>
      <c r="BU410">
        <v>0</v>
      </c>
      <c r="BV410">
        <v>0</v>
      </c>
      <c r="BW410">
        <v>1</v>
      </c>
      <c r="BX410" s="17">
        <v>0</v>
      </c>
      <c r="BY410">
        <v>0</v>
      </c>
      <c r="BZ410">
        <v>0</v>
      </c>
      <c r="CA410">
        <v>0</v>
      </c>
      <c r="CB410">
        <v>0</v>
      </c>
      <c r="CC410" s="17">
        <v>0</v>
      </c>
      <c r="CD410">
        <v>0</v>
      </c>
      <c r="CE410">
        <v>0</v>
      </c>
      <c r="CF410">
        <v>1</v>
      </c>
      <c r="CG410">
        <v>1</v>
      </c>
      <c r="CH410">
        <v>0</v>
      </c>
      <c r="CI410">
        <v>0</v>
      </c>
      <c r="CJ410">
        <v>0</v>
      </c>
      <c r="CK410">
        <v>0</v>
      </c>
      <c r="CL410">
        <v>0</v>
      </c>
      <c r="CM410">
        <v>0</v>
      </c>
      <c r="CN410" s="17">
        <v>0</v>
      </c>
      <c r="CO410">
        <v>8.5000000000000006E-2</v>
      </c>
      <c r="CP410">
        <v>58</v>
      </c>
      <c r="CQ410">
        <v>1</v>
      </c>
      <c r="CR410">
        <v>0</v>
      </c>
      <c r="CS410">
        <v>15</v>
      </c>
      <c r="CY410" s="33" t="s">
        <v>85</v>
      </c>
    </row>
    <row r="411" spans="1:103" x14ac:dyDescent="0.25">
      <c r="A411">
        <v>410</v>
      </c>
      <c r="B411">
        <v>27</v>
      </c>
      <c r="C411" s="24" t="s">
        <v>490</v>
      </c>
      <c r="D411" s="12">
        <v>5.3</v>
      </c>
      <c r="E411" s="13">
        <f t="shared" si="98"/>
        <v>0.2264957264957265</v>
      </c>
      <c r="F411" s="7">
        <v>23.4</v>
      </c>
      <c r="G411" s="7">
        <f t="shared" si="89"/>
        <v>5.0735042735042732</v>
      </c>
      <c r="H411" s="15">
        <f t="shared" si="90"/>
        <v>5.5264957264957264</v>
      </c>
      <c r="I411" s="11">
        <f t="shared" si="91"/>
        <v>0.38591799382353975</v>
      </c>
      <c r="J411" s="32">
        <f t="shared" si="92"/>
        <v>1.6492221958270933E-2</v>
      </c>
      <c r="K411" s="32">
        <f t="shared" si="93"/>
        <v>60.634643562900564</v>
      </c>
      <c r="L411" s="8">
        <v>0</v>
      </c>
      <c r="M411" s="9">
        <v>1</v>
      </c>
      <c r="N411" s="8">
        <v>0</v>
      </c>
      <c r="O411" s="9">
        <v>0</v>
      </c>
      <c r="P411" s="9">
        <v>0</v>
      </c>
      <c r="Q411" s="9">
        <v>1</v>
      </c>
      <c r="R411" s="9">
        <v>0</v>
      </c>
      <c r="S411" s="8">
        <v>3135</v>
      </c>
      <c r="T411" s="9">
        <v>5</v>
      </c>
      <c r="U411" s="9">
        <f t="shared" si="94"/>
        <v>3129</v>
      </c>
      <c r="V411" s="9">
        <f t="shared" si="95"/>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31.8</v>
      </c>
      <c r="BM411">
        <v>1</v>
      </c>
      <c r="BN411">
        <v>0</v>
      </c>
      <c r="BO411">
        <v>0</v>
      </c>
      <c r="BP411">
        <v>0</v>
      </c>
      <c r="BQ411">
        <v>0</v>
      </c>
      <c r="BR411">
        <v>0</v>
      </c>
      <c r="BS411">
        <v>0</v>
      </c>
      <c r="BT411" s="17">
        <v>0</v>
      </c>
      <c r="BU411">
        <v>0</v>
      </c>
      <c r="BV411">
        <v>0</v>
      </c>
      <c r="BW411">
        <v>1</v>
      </c>
      <c r="BX411" s="17">
        <v>0</v>
      </c>
      <c r="BY411">
        <v>0</v>
      </c>
      <c r="BZ411">
        <v>0</v>
      </c>
      <c r="CA411">
        <v>0</v>
      </c>
      <c r="CB411">
        <v>0</v>
      </c>
      <c r="CC411" s="17">
        <v>0</v>
      </c>
      <c r="CD411">
        <v>0</v>
      </c>
      <c r="CE411">
        <v>0</v>
      </c>
      <c r="CF411">
        <v>1</v>
      </c>
      <c r="CG411">
        <v>1</v>
      </c>
      <c r="CH411">
        <v>0</v>
      </c>
      <c r="CI411">
        <v>0</v>
      </c>
      <c r="CJ411">
        <v>0</v>
      </c>
      <c r="CK411">
        <v>0</v>
      </c>
      <c r="CL411">
        <v>0</v>
      </c>
      <c r="CM411">
        <v>0</v>
      </c>
      <c r="CN411" s="17">
        <v>0</v>
      </c>
      <c r="CO411">
        <v>8.5000000000000006E-2</v>
      </c>
      <c r="CP411">
        <v>58</v>
      </c>
      <c r="CQ411">
        <v>1</v>
      </c>
      <c r="CR411">
        <v>0</v>
      </c>
      <c r="CS411">
        <v>15</v>
      </c>
      <c r="CY411" s="33" t="s">
        <v>85</v>
      </c>
    </row>
    <row r="412" spans="1:103" x14ac:dyDescent="0.25">
      <c r="A412">
        <v>411</v>
      </c>
      <c r="B412">
        <v>27</v>
      </c>
      <c r="C412" s="24" t="s">
        <v>490</v>
      </c>
      <c r="D412" s="12">
        <v>3.6</v>
      </c>
      <c r="E412" s="13">
        <f t="shared" si="98"/>
        <v>6.4285714285714293E-2</v>
      </c>
      <c r="F412" s="7">
        <v>56</v>
      </c>
      <c r="G412" s="7">
        <f t="shared" si="89"/>
        <v>3.5357142857142856</v>
      </c>
      <c r="H412" s="15">
        <f t="shared" si="90"/>
        <v>3.6642857142857146</v>
      </c>
      <c r="I412" s="11">
        <f t="shared" si="91"/>
        <v>0.23199795227200942</v>
      </c>
      <c r="J412" s="32">
        <f t="shared" si="92"/>
        <v>4.1428205762858829E-3</v>
      </c>
      <c r="K412" s="32">
        <f t="shared" si="93"/>
        <v>241.38144087729691</v>
      </c>
      <c r="L412" s="8">
        <v>0</v>
      </c>
      <c r="M412" s="9">
        <v>1</v>
      </c>
      <c r="N412" s="8">
        <v>0</v>
      </c>
      <c r="O412" s="9">
        <v>0</v>
      </c>
      <c r="P412" s="9">
        <v>0</v>
      </c>
      <c r="Q412" s="9">
        <v>1</v>
      </c>
      <c r="R412" s="9">
        <v>0</v>
      </c>
      <c r="S412" s="8">
        <v>55135</v>
      </c>
      <c r="T412" s="9">
        <v>5</v>
      </c>
      <c r="U412" s="9">
        <f t="shared" si="94"/>
        <v>55129</v>
      </c>
      <c r="V412" s="9">
        <f t="shared" si="95"/>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34.03</v>
      </c>
      <c r="BM412">
        <v>1</v>
      </c>
      <c r="BN412">
        <v>0</v>
      </c>
      <c r="BO412">
        <v>0</v>
      </c>
      <c r="BP412">
        <v>0</v>
      </c>
      <c r="BQ412">
        <v>0</v>
      </c>
      <c r="BR412">
        <v>0</v>
      </c>
      <c r="BS412">
        <v>0</v>
      </c>
      <c r="BT412" s="17">
        <v>0</v>
      </c>
      <c r="BU412">
        <v>0</v>
      </c>
      <c r="BV412">
        <v>0</v>
      </c>
      <c r="BW412">
        <v>1</v>
      </c>
      <c r="BX412" s="17">
        <v>0</v>
      </c>
      <c r="BY412">
        <v>0</v>
      </c>
      <c r="BZ412">
        <v>0</v>
      </c>
      <c r="CA412">
        <v>0</v>
      </c>
      <c r="CB412">
        <v>0</v>
      </c>
      <c r="CC412" s="17">
        <v>0</v>
      </c>
      <c r="CD412">
        <v>0</v>
      </c>
      <c r="CE412">
        <v>0</v>
      </c>
      <c r="CF412">
        <v>1</v>
      </c>
      <c r="CG412">
        <v>1</v>
      </c>
      <c r="CH412">
        <v>0</v>
      </c>
      <c r="CI412">
        <v>0</v>
      </c>
      <c r="CJ412">
        <v>0</v>
      </c>
      <c r="CK412">
        <v>0</v>
      </c>
      <c r="CL412">
        <v>0</v>
      </c>
      <c r="CM412">
        <v>0</v>
      </c>
      <c r="CN412" s="17">
        <v>0</v>
      </c>
      <c r="CO412">
        <v>8.5000000000000006E-2</v>
      </c>
      <c r="CP412">
        <v>58</v>
      </c>
      <c r="CQ412">
        <v>1</v>
      </c>
      <c r="CR412">
        <v>0</v>
      </c>
      <c r="CS412">
        <v>15</v>
      </c>
      <c r="CY412" s="33" t="s">
        <v>85</v>
      </c>
    </row>
    <row r="413" spans="1:103" x14ac:dyDescent="0.25">
      <c r="A413">
        <v>412</v>
      </c>
      <c r="B413">
        <v>27</v>
      </c>
      <c r="C413" s="24" t="s">
        <v>490</v>
      </c>
      <c r="D413" s="12">
        <v>2.8</v>
      </c>
      <c r="E413" s="13">
        <f t="shared" si="98"/>
        <v>9.3023255813953473E-2</v>
      </c>
      <c r="F413" s="7">
        <v>30.1</v>
      </c>
      <c r="G413" s="7">
        <f t="shared" si="89"/>
        <v>2.7069767441860462</v>
      </c>
      <c r="H413" s="15">
        <f t="shared" si="90"/>
        <v>2.8930232558139535</v>
      </c>
      <c r="I413" s="11">
        <f t="shared" si="91"/>
        <v>0.18766370166751487</v>
      </c>
      <c r="J413" s="32">
        <f t="shared" si="92"/>
        <v>6.2346744740038162E-3</v>
      </c>
      <c r="K413" s="32">
        <f t="shared" si="93"/>
        <v>160.39329786496691</v>
      </c>
      <c r="L413" s="8">
        <v>0</v>
      </c>
      <c r="M413" s="9">
        <v>1</v>
      </c>
      <c r="N413" s="8">
        <v>0</v>
      </c>
      <c r="O413" s="9">
        <v>0</v>
      </c>
      <c r="P413" s="9">
        <v>0</v>
      </c>
      <c r="Q413" s="9">
        <v>1</v>
      </c>
      <c r="R413" s="9">
        <v>0</v>
      </c>
      <c r="S413" s="8">
        <v>24826</v>
      </c>
      <c r="T413" s="9">
        <v>5</v>
      </c>
      <c r="U413" s="9">
        <f t="shared" si="94"/>
        <v>24820</v>
      </c>
      <c r="V413" s="9">
        <f t="shared" si="95"/>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31.8</v>
      </c>
      <c r="BM413">
        <v>1</v>
      </c>
      <c r="BN413">
        <v>0</v>
      </c>
      <c r="BO413">
        <v>0</v>
      </c>
      <c r="BP413">
        <v>0</v>
      </c>
      <c r="BQ413">
        <v>0</v>
      </c>
      <c r="BR413">
        <v>0</v>
      </c>
      <c r="BS413">
        <v>0</v>
      </c>
      <c r="BT413" s="17">
        <v>0</v>
      </c>
      <c r="BU413">
        <v>0</v>
      </c>
      <c r="BV413">
        <v>0</v>
      </c>
      <c r="BW413">
        <v>1</v>
      </c>
      <c r="BX413" s="17">
        <v>0</v>
      </c>
      <c r="BY413">
        <v>0</v>
      </c>
      <c r="BZ413">
        <v>0</v>
      </c>
      <c r="CA413">
        <v>0</v>
      </c>
      <c r="CB413">
        <v>0</v>
      </c>
      <c r="CC413" s="17">
        <v>0</v>
      </c>
      <c r="CD413">
        <v>0</v>
      </c>
      <c r="CE413">
        <v>0</v>
      </c>
      <c r="CF413">
        <v>1</v>
      </c>
      <c r="CG413">
        <v>1</v>
      </c>
      <c r="CH413">
        <v>0</v>
      </c>
      <c r="CI413">
        <v>0</v>
      </c>
      <c r="CJ413">
        <v>0</v>
      </c>
      <c r="CK413">
        <v>0</v>
      </c>
      <c r="CL413">
        <v>0</v>
      </c>
      <c r="CM413">
        <v>0</v>
      </c>
      <c r="CN413" s="17">
        <v>0</v>
      </c>
      <c r="CO413">
        <v>8.5000000000000006E-2</v>
      </c>
      <c r="CP413">
        <v>58</v>
      </c>
      <c r="CQ413">
        <v>1</v>
      </c>
      <c r="CR413">
        <v>0</v>
      </c>
      <c r="CS413">
        <v>15</v>
      </c>
      <c r="CY413" s="33" t="s">
        <v>85</v>
      </c>
    </row>
    <row r="414" spans="1:103" x14ac:dyDescent="0.25">
      <c r="A414">
        <v>413</v>
      </c>
      <c r="B414">
        <v>27</v>
      </c>
      <c r="C414" s="24" t="s">
        <v>490</v>
      </c>
      <c r="D414" s="12">
        <v>2.5</v>
      </c>
      <c r="E414" s="13">
        <f t="shared" si="98"/>
        <v>0.39936102236421728</v>
      </c>
      <c r="F414" s="7">
        <v>6.26</v>
      </c>
      <c r="G414" s="7">
        <f t="shared" si="89"/>
        <v>2.1006389776357826</v>
      </c>
      <c r="H414" s="15">
        <f t="shared" si="90"/>
        <v>2.8993610223642174</v>
      </c>
      <c r="I414" s="11">
        <f t="shared" si="91"/>
        <v>6.5629166615310958E-2</v>
      </c>
      <c r="J414" s="32">
        <f t="shared" si="92"/>
        <v>1.0483892430560858E-2</v>
      </c>
      <c r="K414" s="32">
        <f t="shared" si="93"/>
        <v>95.384420111462646</v>
      </c>
      <c r="L414" s="8">
        <v>0</v>
      </c>
      <c r="M414" s="9">
        <v>1</v>
      </c>
      <c r="N414" s="8">
        <v>0</v>
      </c>
      <c r="O414" s="9">
        <v>0</v>
      </c>
      <c r="P414" s="9">
        <v>0</v>
      </c>
      <c r="Q414" s="9">
        <v>1</v>
      </c>
      <c r="R414" s="9">
        <v>0</v>
      </c>
      <c r="S414" s="8">
        <v>9065</v>
      </c>
      <c r="T414" s="9">
        <v>5</v>
      </c>
      <c r="U414" s="9">
        <f t="shared" si="94"/>
        <v>9059</v>
      </c>
      <c r="V414" s="9">
        <f t="shared" si="95"/>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34.03</v>
      </c>
      <c r="BM414">
        <v>1</v>
      </c>
      <c r="BN414">
        <v>0</v>
      </c>
      <c r="BO414">
        <v>0</v>
      </c>
      <c r="BP414">
        <v>0</v>
      </c>
      <c r="BQ414">
        <v>0</v>
      </c>
      <c r="BR414">
        <v>0</v>
      </c>
      <c r="BS414">
        <v>0</v>
      </c>
      <c r="BT414" s="17">
        <v>0</v>
      </c>
      <c r="BU414">
        <v>0</v>
      </c>
      <c r="BV414">
        <v>0</v>
      </c>
      <c r="BW414">
        <v>1</v>
      </c>
      <c r="BX414" s="17">
        <v>0</v>
      </c>
      <c r="BY414">
        <v>0</v>
      </c>
      <c r="BZ414">
        <v>0</v>
      </c>
      <c r="CA414">
        <v>0</v>
      </c>
      <c r="CB414">
        <v>0</v>
      </c>
      <c r="CC414" s="17">
        <v>0</v>
      </c>
      <c r="CD414">
        <v>0</v>
      </c>
      <c r="CE414">
        <v>0</v>
      </c>
      <c r="CF414">
        <v>1</v>
      </c>
      <c r="CG414">
        <v>1</v>
      </c>
      <c r="CH414">
        <v>0</v>
      </c>
      <c r="CI414">
        <v>0</v>
      </c>
      <c r="CJ414">
        <v>0</v>
      </c>
      <c r="CK414">
        <v>0</v>
      </c>
      <c r="CL414">
        <v>0</v>
      </c>
      <c r="CM414">
        <v>0</v>
      </c>
      <c r="CN414" s="17">
        <v>0</v>
      </c>
      <c r="CO414">
        <v>8.5000000000000006E-2</v>
      </c>
      <c r="CP414">
        <v>58</v>
      </c>
      <c r="CQ414">
        <v>1</v>
      </c>
      <c r="CR414">
        <v>0</v>
      </c>
      <c r="CS414">
        <v>15</v>
      </c>
      <c r="CY414" s="33" t="s">
        <v>85</v>
      </c>
    </row>
    <row r="415" spans="1:103" x14ac:dyDescent="0.25">
      <c r="A415">
        <v>414</v>
      </c>
      <c r="B415">
        <v>27</v>
      </c>
      <c r="C415" s="24" t="s">
        <v>490</v>
      </c>
      <c r="D415" s="12">
        <v>2.4</v>
      </c>
      <c r="E415" s="13">
        <f t="shared" si="98"/>
        <v>0.69364161849710981</v>
      </c>
      <c r="F415" s="7">
        <v>3.46</v>
      </c>
      <c r="G415" s="7">
        <f t="shared" si="89"/>
        <v>1.70635838150289</v>
      </c>
      <c r="H415" s="15">
        <f t="shared" si="90"/>
        <v>3.0936416184971098</v>
      </c>
      <c r="I415" s="11">
        <f t="shared" si="91"/>
        <v>6.173679701695501E-2</v>
      </c>
      <c r="J415" s="32">
        <f t="shared" si="92"/>
        <v>1.7843004918195092E-2</v>
      </c>
      <c r="K415" s="32">
        <f t="shared" si="93"/>
        <v>56.044371706711097</v>
      </c>
      <c r="L415" s="8">
        <v>0</v>
      </c>
      <c r="M415" s="9">
        <v>1</v>
      </c>
      <c r="N415" s="8">
        <v>0</v>
      </c>
      <c r="O415" s="9">
        <v>0</v>
      </c>
      <c r="P415" s="9">
        <v>0</v>
      </c>
      <c r="Q415" s="9">
        <v>1</v>
      </c>
      <c r="R415" s="9">
        <v>0</v>
      </c>
      <c r="S415" s="8">
        <v>3135</v>
      </c>
      <c r="T415" s="9">
        <v>5</v>
      </c>
      <c r="U415" s="9">
        <f t="shared" si="94"/>
        <v>3129</v>
      </c>
      <c r="V415" s="9">
        <f t="shared" si="95"/>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31.8</v>
      </c>
      <c r="BM415">
        <v>1</v>
      </c>
      <c r="BN415">
        <v>0</v>
      </c>
      <c r="BO415">
        <v>0</v>
      </c>
      <c r="BP415">
        <v>0</v>
      </c>
      <c r="BQ415">
        <v>0</v>
      </c>
      <c r="BR415">
        <v>0</v>
      </c>
      <c r="BS415">
        <v>0</v>
      </c>
      <c r="BT415" s="17">
        <v>0</v>
      </c>
      <c r="BU415">
        <v>0</v>
      </c>
      <c r="BV415">
        <v>0</v>
      </c>
      <c r="BW415">
        <v>1</v>
      </c>
      <c r="BX415" s="17">
        <v>0</v>
      </c>
      <c r="BY415">
        <v>0</v>
      </c>
      <c r="BZ415">
        <v>0</v>
      </c>
      <c r="CA415">
        <v>0</v>
      </c>
      <c r="CB415">
        <v>0</v>
      </c>
      <c r="CC415" s="17">
        <v>0</v>
      </c>
      <c r="CD415">
        <v>0</v>
      </c>
      <c r="CE415">
        <v>0</v>
      </c>
      <c r="CF415">
        <v>1</v>
      </c>
      <c r="CG415">
        <v>1</v>
      </c>
      <c r="CH415">
        <v>0</v>
      </c>
      <c r="CI415">
        <v>0</v>
      </c>
      <c r="CJ415">
        <v>0</v>
      </c>
      <c r="CK415">
        <v>0</v>
      </c>
      <c r="CL415">
        <v>0</v>
      </c>
      <c r="CM415">
        <v>0</v>
      </c>
      <c r="CN415" s="17">
        <v>0</v>
      </c>
      <c r="CO415">
        <v>8.5000000000000006E-2</v>
      </c>
      <c r="CP415">
        <v>58</v>
      </c>
      <c r="CQ415">
        <v>1</v>
      </c>
      <c r="CR415">
        <v>0</v>
      </c>
      <c r="CS415">
        <v>15</v>
      </c>
      <c r="CY415" s="33" t="s">
        <v>85</v>
      </c>
    </row>
    <row r="416" spans="1:103" x14ac:dyDescent="0.25">
      <c r="A416">
        <v>415</v>
      </c>
      <c r="B416">
        <v>27</v>
      </c>
      <c r="C416" s="24" t="s">
        <v>490</v>
      </c>
      <c r="D416" s="12">
        <v>3.2</v>
      </c>
      <c r="E416" s="13">
        <f t="shared" si="98"/>
        <v>0.11228070175438597</v>
      </c>
      <c r="F416" s="7">
        <v>28.5</v>
      </c>
      <c r="G416" s="7">
        <f t="shared" si="89"/>
        <v>3.0877192982456143</v>
      </c>
      <c r="H416" s="15">
        <f t="shared" si="90"/>
        <v>3.312280701754386</v>
      </c>
      <c r="I416" s="11">
        <f t="shared" si="91"/>
        <v>0.12049770538708542</v>
      </c>
      <c r="J416" s="32">
        <f t="shared" si="92"/>
        <v>4.2279896627047519E-3</v>
      </c>
      <c r="K416" s="32">
        <f t="shared" si="93"/>
        <v>236.51902671878216</v>
      </c>
      <c r="L416" s="8">
        <v>0</v>
      </c>
      <c r="M416" s="9">
        <v>1</v>
      </c>
      <c r="N416" s="8">
        <v>0</v>
      </c>
      <c r="O416" s="9">
        <v>0</v>
      </c>
      <c r="P416" s="9">
        <v>0</v>
      </c>
      <c r="Q416" s="9">
        <v>1</v>
      </c>
      <c r="R416" s="9">
        <v>0</v>
      </c>
      <c r="S416" s="8">
        <v>55135</v>
      </c>
      <c r="T416" s="9">
        <v>5</v>
      </c>
      <c r="U416" s="9">
        <f t="shared" si="94"/>
        <v>55129</v>
      </c>
      <c r="V416" s="9">
        <f t="shared" si="95"/>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34.03</v>
      </c>
      <c r="BM416">
        <v>1</v>
      </c>
      <c r="BN416">
        <v>0</v>
      </c>
      <c r="BO416">
        <v>0</v>
      </c>
      <c r="BP416">
        <v>0</v>
      </c>
      <c r="BQ416">
        <v>0</v>
      </c>
      <c r="BR416">
        <v>0</v>
      </c>
      <c r="BS416">
        <v>0</v>
      </c>
      <c r="BT416" s="17">
        <v>0</v>
      </c>
      <c r="BU416">
        <v>0</v>
      </c>
      <c r="BV416">
        <v>0</v>
      </c>
      <c r="BW416">
        <v>1</v>
      </c>
      <c r="BX416" s="17">
        <v>0</v>
      </c>
      <c r="BY416">
        <v>0</v>
      </c>
      <c r="BZ416">
        <v>0</v>
      </c>
      <c r="CA416">
        <v>0</v>
      </c>
      <c r="CB416">
        <v>0</v>
      </c>
      <c r="CC416" s="17">
        <v>0</v>
      </c>
      <c r="CD416">
        <v>0</v>
      </c>
      <c r="CE416">
        <v>0</v>
      </c>
      <c r="CF416">
        <v>1</v>
      </c>
      <c r="CG416">
        <v>1</v>
      </c>
      <c r="CH416">
        <v>0</v>
      </c>
      <c r="CI416">
        <v>0</v>
      </c>
      <c r="CJ416">
        <v>0</v>
      </c>
      <c r="CK416">
        <v>0</v>
      </c>
      <c r="CL416">
        <v>0</v>
      </c>
      <c r="CM416">
        <v>0</v>
      </c>
      <c r="CN416" s="17">
        <v>0</v>
      </c>
      <c r="CO416">
        <v>8.5000000000000006E-2</v>
      </c>
      <c r="CP416">
        <v>58</v>
      </c>
      <c r="CQ416">
        <v>1</v>
      </c>
      <c r="CR416">
        <v>0</v>
      </c>
      <c r="CS416">
        <v>15</v>
      </c>
      <c r="CY416" s="33" t="s">
        <v>85</v>
      </c>
    </row>
    <row r="417" spans="1:103" s="50" customFormat="1" x14ac:dyDescent="0.25">
      <c r="A417" s="50">
        <v>416</v>
      </c>
      <c r="B417" s="50">
        <v>27</v>
      </c>
      <c r="C417" s="51" t="s">
        <v>490</v>
      </c>
      <c r="D417" s="52">
        <v>1.9</v>
      </c>
      <c r="E417" s="53">
        <f t="shared" si="98"/>
        <v>0.14843749999999997</v>
      </c>
      <c r="F417" s="54">
        <v>12.8</v>
      </c>
      <c r="G417" s="54">
        <f t="shared" si="89"/>
        <v>1.7515624999999999</v>
      </c>
      <c r="H417" s="55">
        <f t="shared" si="90"/>
        <v>2.0484374999999999</v>
      </c>
      <c r="I417" s="56">
        <f t="shared" si="91"/>
        <v>8.0980485224041943E-2</v>
      </c>
      <c r="J417" s="57">
        <f t="shared" si="92"/>
        <v>6.3266004081282768E-3</v>
      </c>
      <c r="K417" s="57">
        <f t="shared" si="93"/>
        <v>158.06277234061156</v>
      </c>
      <c r="L417" s="58">
        <v>0</v>
      </c>
      <c r="M417" s="59">
        <v>1</v>
      </c>
      <c r="N417" s="58">
        <v>0</v>
      </c>
      <c r="O417" s="59">
        <v>0</v>
      </c>
      <c r="P417" s="59">
        <v>0</v>
      </c>
      <c r="Q417" s="59">
        <v>1</v>
      </c>
      <c r="R417" s="59">
        <v>0</v>
      </c>
      <c r="S417" s="58">
        <v>24826</v>
      </c>
      <c r="T417" s="59">
        <v>5</v>
      </c>
      <c r="U417" s="59">
        <f t="shared" si="94"/>
        <v>24820</v>
      </c>
      <c r="V417" s="59">
        <f t="shared" si="95"/>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31.8</v>
      </c>
      <c r="BM417" s="50">
        <v>1</v>
      </c>
      <c r="BN417" s="50">
        <v>0</v>
      </c>
      <c r="BO417" s="50">
        <v>0</v>
      </c>
      <c r="BP417" s="50">
        <v>0</v>
      </c>
      <c r="BQ417" s="50">
        <v>0</v>
      </c>
      <c r="BR417" s="50">
        <v>0</v>
      </c>
      <c r="BS417" s="50">
        <v>0</v>
      </c>
      <c r="BT417" s="64">
        <v>0</v>
      </c>
      <c r="BU417" s="50">
        <v>0</v>
      </c>
      <c r="BV417" s="50">
        <v>0</v>
      </c>
      <c r="BW417" s="50">
        <v>1</v>
      </c>
      <c r="BX417" s="64">
        <v>0</v>
      </c>
      <c r="BY417" s="50">
        <v>0</v>
      </c>
      <c r="BZ417" s="50">
        <v>0</v>
      </c>
      <c r="CA417" s="50">
        <v>0</v>
      </c>
      <c r="CB417" s="50">
        <v>0</v>
      </c>
      <c r="CC417" s="64">
        <v>0</v>
      </c>
      <c r="CD417" s="50">
        <v>0</v>
      </c>
      <c r="CE417" s="50">
        <v>0</v>
      </c>
      <c r="CF417" s="50">
        <v>1</v>
      </c>
      <c r="CG417" s="50">
        <v>1</v>
      </c>
      <c r="CH417" s="50">
        <v>0</v>
      </c>
      <c r="CI417" s="50">
        <v>0</v>
      </c>
      <c r="CJ417" s="50">
        <v>0</v>
      </c>
      <c r="CK417" s="50">
        <v>0</v>
      </c>
      <c r="CL417" s="50">
        <v>0</v>
      </c>
      <c r="CM417" s="50">
        <v>0</v>
      </c>
      <c r="CN417" s="64">
        <v>0</v>
      </c>
      <c r="CO417">
        <v>8.5000000000000006E-2</v>
      </c>
      <c r="CP417">
        <v>58</v>
      </c>
      <c r="CQ417">
        <v>1</v>
      </c>
      <c r="CR417">
        <v>0</v>
      </c>
      <c r="CS417">
        <v>15</v>
      </c>
      <c r="CT417" s="66"/>
      <c r="CY417" s="33" t="s">
        <v>85</v>
      </c>
    </row>
    <row r="418" spans="1:103" x14ac:dyDescent="0.25">
      <c r="A418">
        <v>417</v>
      </c>
      <c r="B418">
        <v>28</v>
      </c>
      <c r="C418" s="24" t="s">
        <v>275</v>
      </c>
      <c r="D418" s="12">
        <v>4.8</v>
      </c>
      <c r="E418" s="13">
        <v>0.3</v>
      </c>
      <c r="F418" s="7">
        <f t="shared" ref="F418:F426" si="99">D418/E418</f>
        <v>16</v>
      </c>
      <c r="G418" s="7">
        <f t="shared" si="89"/>
        <v>4.5</v>
      </c>
      <c r="H418" s="15">
        <f t="shared" si="90"/>
        <v>5.0999999999999996</v>
      </c>
      <c r="I418" s="11">
        <f t="shared" si="91"/>
        <v>0.36891438072857313</v>
      </c>
      <c r="J418" s="32">
        <f t="shared" si="92"/>
        <v>2.3057148795535824E-2</v>
      </c>
      <c r="K418" s="32">
        <f t="shared" si="93"/>
        <v>43.370496884402876</v>
      </c>
      <c r="L418" s="8">
        <v>1</v>
      </c>
      <c r="M418" s="9">
        <v>0</v>
      </c>
      <c r="N418" s="8">
        <v>0</v>
      </c>
      <c r="O418" s="9">
        <v>0</v>
      </c>
      <c r="P418" s="9">
        <v>0</v>
      </c>
      <c r="Q418" s="9">
        <v>0</v>
      </c>
      <c r="R418" s="9">
        <v>1</v>
      </c>
      <c r="S418" s="8">
        <v>1629</v>
      </c>
      <c r="T418" s="9">
        <v>3</v>
      </c>
      <c r="U418" s="9">
        <f t="shared" si="94"/>
        <v>1625</v>
      </c>
      <c r="V418" s="9">
        <f t="shared" si="95"/>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0">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35.659999999999997</v>
      </c>
      <c r="BM418">
        <v>1</v>
      </c>
      <c r="BN418">
        <v>0</v>
      </c>
      <c r="BO418">
        <v>0</v>
      </c>
      <c r="BP418">
        <v>0</v>
      </c>
      <c r="BQ418">
        <v>0</v>
      </c>
      <c r="BR418">
        <v>0</v>
      </c>
      <c r="BS418">
        <v>0</v>
      </c>
      <c r="BT418" s="17">
        <v>0</v>
      </c>
      <c r="BU418">
        <v>0</v>
      </c>
      <c r="BV418">
        <v>0</v>
      </c>
      <c r="BW418">
        <v>1</v>
      </c>
      <c r="BX418" s="17">
        <v>0</v>
      </c>
      <c r="BY418">
        <v>0</v>
      </c>
      <c r="BZ418">
        <v>0</v>
      </c>
      <c r="CA418">
        <v>0</v>
      </c>
      <c r="CB418">
        <v>0</v>
      </c>
      <c r="CC418" s="17">
        <v>0</v>
      </c>
      <c r="CD418">
        <v>0</v>
      </c>
      <c r="CE418">
        <v>0</v>
      </c>
      <c r="CF418">
        <v>1</v>
      </c>
      <c r="CG418">
        <v>1</v>
      </c>
      <c r="CH418">
        <v>0</v>
      </c>
      <c r="CI418">
        <v>0</v>
      </c>
      <c r="CJ418">
        <v>0</v>
      </c>
      <c r="CK418">
        <v>0</v>
      </c>
      <c r="CL418">
        <v>0</v>
      </c>
      <c r="CM418">
        <v>0</v>
      </c>
      <c r="CN418" s="17">
        <v>0</v>
      </c>
      <c r="CO418">
        <v>2.3E-2</v>
      </c>
      <c r="CP418">
        <v>97</v>
      </c>
      <c r="CQ418">
        <v>1</v>
      </c>
      <c r="CR418">
        <v>0</v>
      </c>
      <c r="CS418">
        <v>18</v>
      </c>
      <c r="CY418" s="33" t="s">
        <v>85</v>
      </c>
    </row>
    <row r="419" spans="1:103" x14ac:dyDescent="0.25">
      <c r="A419">
        <v>418</v>
      </c>
      <c r="B419">
        <v>28</v>
      </c>
      <c r="C419" s="24" t="s">
        <v>275</v>
      </c>
      <c r="D419" s="12">
        <v>4.5999999999999996</v>
      </c>
      <c r="E419" s="13">
        <v>0.3</v>
      </c>
      <c r="F419" s="7">
        <f t="shared" si="99"/>
        <v>15.333333333333332</v>
      </c>
      <c r="G419" s="7">
        <f t="shared" si="89"/>
        <v>4.3</v>
      </c>
      <c r="H419" s="15">
        <f t="shared" si="90"/>
        <v>4.8999999999999995</v>
      </c>
      <c r="I419" s="11">
        <f t="shared" si="91"/>
        <v>0.32167832167832161</v>
      </c>
      <c r="J419" s="32">
        <f t="shared" si="92"/>
        <v>2.097902097902098E-2</v>
      </c>
      <c r="K419" s="32">
        <f t="shared" si="93"/>
        <v>47.666666666666664</v>
      </c>
      <c r="L419" s="8">
        <v>1</v>
      </c>
      <c r="M419" s="9">
        <v>0</v>
      </c>
      <c r="N419" s="8">
        <v>0</v>
      </c>
      <c r="O419" s="9">
        <v>0</v>
      </c>
      <c r="P419" s="9">
        <v>0</v>
      </c>
      <c r="Q419" s="9">
        <v>0</v>
      </c>
      <c r="R419" s="9">
        <v>1</v>
      </c>
      <c r="S419" s="8">
        <v>2041</v>
      </c>
      <c r="T419" s="9">
        <v>3</v>
      </c>
      <c r="U419" s="9">
        <f t="shared" si="94"/>
        <v>2037</v>
      </c>
      <c r="V419" s="9">
        <f t="shared" si="95"/>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0"/>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36.31</v>
      </c>
      <c r="BM419">
        <v>1</v>
      </c>
      <c r="BN419">
        <v>0</v>
      </c>
      <c r="BO419">
        <v>0</v>
      </c>
      <c r="BP419">
        <v>0</v>
      </c>
      <c r="BQ419">
        <v>0</v>
      </c>
      <c r="BR419">
        <v>0</v>
      </c>
      <c r="BS419">
        <v>0</v>
      </c>
      <c r="BT419" s="17">
        <v>0</v>
      </c>
      <c r="BU419">
        <v>0</v>
      </c>
      <c r="BV419">
        <v>0</v>
      </c>
      <c r="BW419">
        <v>1</v>
      </c>
      <c r="BX419" s="17">
        <v>0</v>
      </c>
      <c r="BY419">
        <v>0</v>
      </c>
      <c r="BZ419">
        <v>0</v>
      </c>
      <c r="CA419">
        <v>0</v>
      </c>
      <c r="CB419">
        <v>0</v>
      </c>
      <c r="CC419" s="17">
        <v>0</v>
      </c>
      <c r="CD419">
        <v>0</v>
      </c>
      <c r="CE419">
        <v>0</v>
      </c>
      <c r="CF419">
        <v>1</v>
      </c>
      <c r="CG419">
        <v>1</v>
      </c>
      <c r="CH419">
        <v>0</v>
      </c>
      <c r="CI419">
        <v>0</v>
      </c>
      <c r="CJ419">
        <v>0</v>
      </c>
      <c r="CK419">
        <v>0</v>
      </c>
      <c r="CL419">
        <v>0</v>
      </c>
      <c r="CM419">
        <v>0</v>
      </c>
      <c r="CN419" s="17">
        <v>0</v>
      </c>
      <c r="CO419">
        <v>2.3E-2</v>
      </c>
      <c r="CP419">
        <v>97</v>
      </c>
      <c r="CQ419">
        <v>1</v>
      </c>
      <c r="CR419">
        <v>0</v>
      </c>
      <c r="CS419">
        <v>18</v>
      </c>
      <c r="CY419" s="33" t="s">
        <v>85</v>
      </c>
    </row>
    <row r="420" spans="1:103" x14ac:dyDescent="0.25">
      <c r="A420">
        <v>419</v>
      </c>
      <c r="B420">
        <v>28</v>
      </c>
      <c r="C420" s="24" t="s">
        <v>275</v>
      </c>
      <c r="D420" s="12">
        <v>5.3</v>
      </c>
      <c r="E420" s="13">
        <v>0.3</v>
      </c>
      <c r="F420" s="7">
        <f t="shared" si="99"/>
        <v>17.666666666666668</v>
      </c>
      <c r="G420" s="7">
        <f t="shared" si="89"/>
        <v>5</v>
      </c>
      <c r="H420" s="15">
        <f t="shared" si="90"/>
        <v>5.6</v>
      </c>
      <c r="I420" s="11">
        <f t="shared" si="91"/>
        <v>0.30955535968034781</v>
      </c>
      <c r="J420" s="32">
        <f t="shared" si="92"/>
        <v>1.7522001491340439E-2</v>
      </c>
      <c r="K420" s="32">
        <f t="shared" si="93"/>
        <v>57.071105746350419</v>
      </c>
      <c r="L420" s="8">
        <v>1</v>
      </c>
      <c r="M420" s="9">
        <v>0</v>
      </c>
      <c r="N420" s="8">
        <v>0</v>
      </c>
      <c r="O420" s="9">
        <v>0</v>
      </c>
      <c r="P420" s="9">
        <v>0</v>
      </c>
      <c r="Q420" s="9">
        <v>0</v>
      </c>
      <c r="R420" s="9">
        <v>1</v>
      </c>
      <c r="S420" s="8">
        <v>2949</v>
      </c>
      <c r="T420" s="9">
        <v>3</v>
      </c>
      <c r="U420" s="9">
        <f t="shared" si="94"/>
        <v>2945</v>
      </c>
      <c r="V420" s="9">
        <f t="shared" si="95"/>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0"/>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34.93</v>
      </c>
      <c r="BM420">
        <v>1</v>
      </c>
      <c r="BN420">
        <v>0</v>
      </c>
      <c r="BO420">
        <v>0</v>
      </c>
      <c r="BP420">
        <v>0</v>
      </c>
      <c r="BQ420">
        <v>0</v>
      </c>
      <c r="BR420">
        <v>0</v>
      </c>
      <c r="BS420">
        <v>0</v>
      </c>
      <c r="BT420" s="17">
        <v>0</v>
      </c>
      <c r="BU420">
        <v>0</v>
      </c>
      <c r="BV420">
        <v>0</v>
      </c>
      <c r="BW420">
        <v>1</v>
      </c>
      <c r="BX420" s="17">
        <v>0</v>
      </c>
      <c r="BY420">
        <v>0</v>
      </c>
      <c r="BZ420">
        <v>0</v>
      </c>
      <c r="CA420">
        <v>0</v>
      </c>
      <c r="CB420">
        <v>0</v>
      </c>
      <c r="CC420" s="17">
        <v>0</v>
      </c>
      <c r="CD420">
        <v>0</v>
      </c>
      <c r="CE420">
        <v>0</v>
      </c>
      <c r="CF420">
        <v>1</v>
      </c>
      <c r="CG420">
        <v>1</v>
      </c>
      <c r="CH420">
        <v>0</v>
      </c>
      <c r="CI420">
        <v>0</v>
      </c>
      <c r="CJ420">
        <v>0</v>
      </c>
      <c r="CK420">
        <v>0</v>
      </c>
      <c r="CL420">
        <v>0</v>
      </c>
      <c r="CM420">
        <v>0</v>
      </c>
      <c r="CN420" s="17">
        <v>0</v>
      </c>
      <c r="CO420">
        <v>2.3E-2</v>
      </c>
      <c r="CP420">
        <v>97</v>
      </c>
      <c r="CQ420">
        <v>1</v>
      </c>
      <c r="CR420">
        <v>0</v>
      </c>
      <c r="CS420">
        <v>18</v>
      </c>
      <c r="CY420" s="33" t="s">
        <v>85</v>
      </c>
    </row>
    <row r="421" spans="1:103" x14ac:dyDescent="0.25">
      <c r="A421">
        <v>420</v>
      </c>
      <c r="B421">
        <v>28</v>
      </c>
      <c r="C421" s="24" t="s">
        <v>275</v>
      </c>
      <c r="D421" s="12">
        <v>7</v>
      </c>
      <c r="E421" s="13">
        <v>0.6</v>
      </c>
      <c r="F421" s="7">
        <f t="shared" si="99"/>
        <v>11.666666666666668</v>
      </c>
      <c r="G421" s="7">
        <f t="shared" si="89"/>
        <v>6.4</v>
      </c>
      <c r="H421" s="15">
        <f t="shared" si="90"/>
        <v>7.6</v>
      </c>
      <c r="I421" s="11">
        <f t="shared" si="91"/>
        <v>0.28395287839479089</v>
      </c>
      <c r="J421" s="32">
        <f t="shared" si="92"/>
        <v>2.4338818148124934E-2</v>
      </c>
      <c r="K421" s="32">
        <f t="shared" si="93"/>
        <v>41.08662934716245</v>
      </c>
      <c r="L421" s="8">
        <v>1</v>
      </c>
      <c r="M421" s="9">
        <v>0</v>
      </c>
      <c r="N421" s="8">
        <v>0</v>
      </c>
      <c r="O421" s="9">
        <v>0</v>
      </c>
      <c r="P421" s="9">
        <v>0</v>
      </c>
      <c r="Q421" s="9">
        <v>0</v>
      </c>
      <c r="R421" s="9">
        <v>1</v>
      </c>
      <c r="S421" s="8">
        <v>1556</v>
      </c>
      <c r="T421" s="9">
        <v>3</v>
      </c>
      <c r="U421" s="9">
        <f t="shared" si="94"/>
        <v>1552</v>
      </c>
      <c r="V421" s="9">
        <f t="shared" si="95"/>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0"/>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32.450000000000003</v>
      </c>
      <c r="BM421">
        <v>1</v>
      </c>
      <c r="BN421">
        <v>0</v>
      </c>
      <c r="BO421">
        <v>0</v>
      </c>
      <c r="BP421">
        <v>0</v>
      </c>
      <c r="BQ421">
        <v>0</v>
      </c>
      <c r="BR421">
        <v>0</v>
      </c>
      <c r="BS421">
        <v>0</v>
      </c>
      <c r="BT421" s="17">
        <v>0</v>
      </c>
      <c r="BU421">
        <v>0</v>
      </c>
      <c r="BV421">
        <v>0</v>
      </c>
      <c r="BW421">
        <v>1</v>
      </c>
      <c r="BX421" s="17">
        <v>0</v>
      </c>
      <c r="BY421">
        <v>0</v>
      </c>
      <c r="BZ421">
        <v>0</v>
      </c>
      <c r="CA421">
        <v>0</v>
      </c>
      <c r="CB421">
        <v>0</v>
      </c>
      <c r="CC421" s="17">
        <v>0</v>
      </c>
      <c r="CD421">
        <v>0</v>
      </c>
      <c r="CE421">
        <v>0</v>
      </c>
      <c r="CF421">
        <v>1</v>
      </c>
      <c r="CG421">
        <v>1</v>
      </c>
      <c r="CH421">
        <v>0</v>
      </c>
      <c r="CI421">
        <v>0</v>
      </c>
      <c r="CJ421">
        <v>0</v>
      </c>
      <c r="CK421">
        <v>0</v>
      </c>
      <c r="CL421">
        <v>0</v>
      </c>
      <c r="CM421">
        <v>0</v>
      </c>
      <c r="CN421" s="17">
        <v>0</v>
      </c>
      <c r="CO421">
        <v>2.3E-2</v>
      </c>
      <c r="CP421">
        <v>97</v>
      </c>
      <c r="CQ421">
        <v>1</v>
      </c>
      <c r="CR421">
        <v>0</v>
      </c>
      <c r="CS421">
        <v>18</v>
      </c>
      <c r="CY421" s="33" t="s">
        <v>85</v>
      </c>
    </row>
    <row r="422" spans="1:103" x14ac:dyDescent="0.25">
      <c r="A422">
        <v>421</v>
      </c>
      <c r="B422">
        <v>28</v>
      </c>
      <c r="C422" s="24" t="s">
        <v>275</v>
      </c>
      <c r="D422" s="12">
        <v>9.1</v>
      </c>
      <c r="E422" s="13">
        <v>0.4</v>
      </c>
      <c r="F422" s="7">
        <f t="shared" si="99"/>
        <v>22.749999999999996</v>
      </c>
      <c r="G422" s="7">
        <f t="shared" si="89"/>
        <v>8.6999999999999993</v>
      </c>
      <c r="H422" s="15">
        <f t="shared" si="90"/>
        <v>9.5</v>
      </c>
      <c r="I422" s="11">
        <f t="shared" si="91"/>
        <v>0.44230554911311321</v>
      </c>
      <c r="J422" s="32">
        <f t="shared" si="92"/>
        <v>1.9442002158818167E-2</v>
      </c>
      <c r="K422" s="32">
        <f t="shared" si="93"/>
        <v>51.435031836288388</v>
      </c>
      <c r="L422" s="8">
        <v>1</v>
      </c>
      <c r="M422" s="9">
        <v>0</v>
      </c>
      <c r="N422" s="8">
        <v>0</v>
      </c>
      <c r="O422" s="9">
        <v>0</v>
      </c>
      <c r="P422" s="9">
        <v>0</v>
      </c>
      <c r="Q422" s="9">
        <v>0</v>
      </c>
      <c r="R422" s="9">
        <v>1</v>
      </c>
      <c r="S422" s="8">
        <v>2132</v>
      </c>
      <c r="T422" s="9">
        <v>3</v>
      </c>
      <c r="U422" s="9">
        <f t="shared" si="94"/>
        <v>2128</v>
      </c>
      <c r="V422" s="9">
        <f t="shared" si="95"/>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0"/>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34.99</v>
      </c>
      <c r="BM422">
        <v>1</v>
      </c>
      <c r="BN422">
        <v>0</v>
      </c>
      <c r="BO422">
        <v>0</v>
      </c>
      <c r="BP422">
        <v>0</v>
      </c>
      <c r="BQ422">
        <v>0</v>
      </c>
      <c r="BR422">
        <v>0</v>
      </c>
      <c r="BS422">
        <v>0</v>
      </c>
      <c r="BT422" s="17">
        <v>0</v>
      </c>
      <c r="BU422">
        <v>0</v>
      </c>
      <c r="BV422">
        <v>0</v>
      </c>
      <c r="BW422">
        <v>1</v>
      </c>
      <c r="BX422" s="17">
        <v>0</v>
      </c>
      <c r="BY422">
        <v>0</v>
      </c>
      <c r="BZ422">
        <v>0</v>
      </c>
      <c r="CA422">
        <v>0</v>
      </c>
      <c r="CB422">
        <v>0</v>
      </c>
      <c r="CC422" s="17">
        <v>0</v>
      </c>
      <c r="CD422">
        <v>0</v>
      </c>
      <c r="CE422">
        <v>0</v>
      </c>
      <c r="CF422">
        <v>1</v>
      </c>
      <c r="CG422">
        <v>1</v>
      </c>
      <c r="CH422">
        <v>0</v>
      </c>
      <c r="CI422">
        <v>0</v>
      </c>
      <c r="CJ422">
        <v>0</v>
      </c>
      <c r="CK422">
        <v>0</v>
      </c>
      <c r="CL422">
        <v>0</v>
      </c>
      <c r="CM422">
        <v>0</v>
      </c>
      <c r="CN422" s="17">
        <v>0</v>
      </c>
      <c r="CO422">
        <v>2.3E-2</v>
      </c>
      <c r="CP422">
        <v>97</v>
      </c>
      <c r="CQ422">
        <v>1</v>
      </c>
      <c r="CR422">
        <v>0</v>
      </c>
      <c r="CS422">
        <v>18</v>
      </c>
      <c r="CY422" s="33" t="s">
        <v>85</v>
      </c>
    </row>
    <row r="423" spans="1:103" x14ac:dyDescent="0.25">
      <c r="A423">
        <v>422</v>
      </c>
      <c r="B423">
        <v>28</v>
      </c>
      <c r="C423" s="24" t="s">
        <v>275</v>
      </c>
      <c r="D423" s="12">
        <v>8.1</v>
      </c>
      <c r="E423" s="13">
        <v>0.2</v>
      </c>
      <c r="F423" s="7">
        <f t="shared" si="99"/>
        <v>40.499999999999993</v>
      </c>
      <c r="G423" s="7">
        <f t="shared" si="89"/>
        <v>7.8999999999999995</v>
      </c>
      <c r="H423" s="15">
        <f t="shared" si="90"/>
        <v>8.2999999999999989</v>
      </c>
      <c r="I423" s="11">
        <f t="shared" si="91"/>
        <v>0.42586185739690013</v>
      </c>
      <c r="J423" s="32">
        <f t="shared" si="92"/>
        <v>1.051510759004692E-2</v>
      </c>
      <c r="K423" s="32">
        <f t="shared" si="93"/>
        <v>95.101261821281838</v>
      </c>
      <c r="L423" s="8">
        <v>1</v>
      </c>
      <c r="M423" s="9">
        <v>0</v>
      </c>
      <c r="N423" s="8">
        <v>0</v>
      </c>
      <c r="O423" s="9">
        <v>0</v>
      </c>
      <c r="P423" s="9">
        <v>0</v>
      </c>
      <c r="Q423" s="9">
        <v>0</v>
      </c>
      <c r="R423" s="9">
        <v>1</v>
      </c>
      <c r="S423" s="8">
        <v>7408</v>
      </c>
      <c r="T423" s="9">
        <v>3</v>
      </c>
      <c r="U423" s="9">
        <f t="shared" si="94"/>
        <v>7404</v>
      </c>
      <c r="V423" s="9">
        <f t="shared" si="95"/>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0"/>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34.47</v>
      </c>
      <c r="BM423">
        <v>1</v>
      </c>
      <c r="BN423">
        <v>0</v>
      </c>
      <c r="BO423">
        <v>0</v>
      </c>
      <c r="BP423">
        <v>0</v>
      </c>
      <c r="BQ423">
        <v>0</v>
      </c>
      <c r="BR423">
        <v>0</v>
      </c>
      <c r="BS423">
        <v>0</v>
      </c>
      <c r="BT423" s="17">
        <v>0</v>
      </c>
      <c r="BU423">
        <v>0</v>
      </c>
      <c r="BV423">
        <v>0</v>
      </c>
      <c r="BW423">
        <v>1</v>
      </c>
      <c r="BX423" s="17">
        <v>0</v>
      </c>
      <c r="BY423">
        <v>0</v>
      </c>
      <c r="BZ423">
        <v>0</v>
      </c>
      <c r="CA423">
        <v>0</v>
      </c>
      <c r="CB423">
        <v>0</v>
      </c>
      <c r="CC423" s="17">
        <v>0</v>
      </c>
      <c r="CD423">
        <v>0</v>
      </c>
      <c r="CE423">
        <v>0</v>
      </c>
      <c r="CF423">
        <v>1</v>
      </c>
      <c r="CG423">
        <v>1</v>
      </c>
      <c r="CH423">
        <v>0</v>
      </c>
      <c r="CI423">
        <v>0</v>
      </c>
      <c r="CJ423">
        <v>0</v>
      </c>
      <c r="CK423">
        <v>0</v>
      </c>
      <c r="CL423">
        <v>0</v>
      </c>
      <c r="CM423">
        <v>0</v>
      </c>
      <c r="CN423" s="17">
        <v>0</v>
      </c>
      <c r="CO423">
        <v>2.3E-2</v>
      </c>
      <c r="CP423">
        <v>97</v>
      </c>
      <c r="CQ423">
        <v>1</v>
      </c>
      <c r="CR423">
        <v>0</v>
      </c>
      <c r="CS423">
        <v>18</v>
      </c>
      <c r="CY423" s="33" t="s">
        <v>85</v>
      </c>
    </row>
    <row r="424" spans="1:103" x14ac:dyDescent="0.25">
      <c r="A424">
        <v>423</v>
      </c>
      <c r="B424">
        <v>28</v>
      </c>
      <c r="C424" s="24" t="s">
        <v>275</v>
      </c>
      <c r="D424" s="12">
        <v>6.5</v>
      </c>
      <c r="E424" s="13">
        <v>0.2</v>
      </c>
      <c r="F424" s="7">
        <f t="shared" si="99"/>
        <v>32.5</v>
      </c>
      <c r="G424" s="7">
        <f t="shared" si="89"/>
        <v>6.3</v>
      </c>
      <c r="H424" s="15">
        <f t="shared" si="90"/>
        <v>6.7</v>
      </c>
      <c r="I424" s="11">
        <f t="shared" si="91"/>
        <v>0.34632820004060327</v>
      </c>
      <c r="J424" s="32">
        <f t="shared" si="92"/>
        <v>1.0656252308941638E-2</v>
      </c>
      <c r="K424" s="32">
        <f t="shared" si="93"/>
        <v>93.841621895617294</v>
      </c>
      <c r="L424" s="8">
        <v>1</v>
      </c>
      <c r="M424" s="9">
        <v>0</v>
      </c>
      <c r="N424" s="8">
        <v>0</v>
      </c>
      <c r="O424" s="9">
        <v>0</v>
      </c>
      <c r="P424" s="9">
        <v>0</v>
      </c>
      <c r="Q424" s="9">
        <v>0</v>
      </c>
      <c r="R424" s="9">
        <v>1</v>
      </c>
      <c r="S424" s="8">
        <v>7754</v>
      </c>
      <c r="T424" s="9">
        <v>3</v>
      </c>
      <c r="U424" s="9">
        <f t="shared" si="94"/>
        <v>7750</v>
      </c>
      <c r="V424" s="9">
        <f t="shared" si="95"/>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0"/>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33.72</v>
      </c>
      <c r="BM424">
        <v>1</v>
      </c>
      <c r="BN424">
        <v>0</v>
      </c>
      <c r="BO424">
        <v>0</v>
      </c>
      <c r="BP424">
        <v>0</v>
      </c>
      <c r="BQ424">
        <v>0</v>
      </c>
      <c r="BR424">
        <v>0</v>
      </c>
      <c r="BS424">
        <v>0</v>
      </c>
      <c r="BT424" s="17">
        <v>0</v>
      </c>
      <c r="BU424">
        <v>0</v>
      </c>
      <c r="BV424">
        <v>0</v>
      </c>
      <c r="BW424">
        <v>1</v>
      </c>
      <c r="BX424" s="17">
        <v>0</v>
      </c>
      <c r="BY424">
        <v>0</v>
      </c>
      <c r="BZ424">
        <v>0</v>
      </c>
      <c r="CA424">
        <v>0</v>
      </c>
      <c r="CB424">
        <v>0</v>
      </c>
      <c r="CC424" s="17">
        <v>0</v>
      </c>
      <c r="CD424">
        <v>0</v>
      </c>
      <c r="CE424">
        <v>0</v>
      </c>
      <c r="CF424">
        <v>1</v>
      </c>
      <c r="CG424">
        <v>1</v>
      </c>
      <c r="CH424">
        <v>0</v>
      </c>
      <c r="CI424">
        <v>0</v>
      </c>
      <c r="CJ424">
        <v>0</v>
      </c>
      <c r="CK424">
        <v>0</v>
      </c>
      <c r="CL424">
        <v>0</v>
      </c>
      <c r="CM424">
        <v>0</v>
      </c>
      <c r="CN424" s="17">
        <v>0</v>
      </c>
      <c r="CO424">
        <v>2.3E-2</v>
      </c>
      <c r="CP424">
        <v>97</v>
      </c>
      <c r="CQ424">
        <v>1</v>
      </c>
      <c r="CR424">
        <v>0</v>
      </c>
      <c r="CS424">
        <v>18</v>
      </c>
      <c r="CY424" s="33" t="s">
        <v>85</v>
      </c>
    </row>
    <row r="425" spans="1:103" x14ac:dyDescent="0.25">
      <c r="A425">
        <v>424</v>
      </c>
      <c r="B425">
        <v>28</v>
      </c>
      <c r="C425" s="24" t="s">
        <v>275</v>
      </c>
      <c r="D425" s="12">
        <v>9.3000000000000007</v>
      </c>
      <c r="E425" s="13">
        <v>0.3</v>
      </c>
      <c r="F425" s="7">
        <f t="shared" si="99"/>
        <v>31.000000000000004</v>
      </c>
      <c r="G425" s="7">
        <f t="shared" si="89"/>
        <v>9</v>
      </c>
      <c r="H425" s="15">
        <f t="shared" si="90"/>
        <v>9.6000000000000014</v>
      </c>
      <c r="I425" s="11">
        <f t="shared" si="91"/>
        <v>0.2861186337195587</v>
      </c>
      <c r="J425" s="32">
        <f t="shared" si="92"/>
        <v>9.2296333457922153E-3</v>
      </c>
      <c r="K425" s="32">
        <f t="shared" si="93"/>
        <v>108.34666584625482</v>
      </c>
      <c r="L425" s="8">
        <v>1</v>
      </c>
      <c r="M425" s="9">
        <v>0</v>
      </c>
      <c r="N425" s="8">
        <v>0</v>
      </c>
      <c r="O425" s="9">
        <v>0</v>
      </c>
      <c r="P425" s="9">
        <v>0</v>
      </c>
      <c r="Q425" s="9">
        <v>0</v>
      </c>
      <c r="R425" s="9">
        <v>1</v>
      </c>
      <c r="S425" s="8">
        <v>10782</v>
      </c>
      <c r="T425" s="9">
        <v>3</v>
      </c>
      <c r="U425" s="9">
        <f t="shared" si="94"/>
        <v>10778</v>
      </c>
      <c r="V425" s="9">
        <f t="shared" si="95"/>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0"/>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6236</v>
      </c>
      <c r="BL425" s="24">
        <v>34.79</v>
      </c>
      <c r="BM425">
        <v>1</v>
      </c>
      <c r="BN425">
        <v>0</v>
      </c>
      <c r="BO425">
        <v>0</v>
      </c>
      <c r="BP425">
        <v>0</v>
      </c>
      <c r="BQ425">
        <v>0</v>
      </c>
      <c r="BR425">
        <v>0</v>
      </c>
      <c r="BS425">
        <v>0</v>
      </c>
      <c r="BT425" s="17">
        <v>0</v>
      </c>
      <c r="BU425">
        <v>0</v>
      </c>
      <c r="BV425">
        <v>0</v>
      </c>
      <c r="BW425">
        <v>1</v>
      </c>
      <c r="BX425" s="17">
        <v>0</v>
      </c>
      <c r="BY425">
        <v>0</v>
      </c>
      <c r="BZ425">
        <v>0</v>
      </c>
      <c r="CA425">
        <v>0</v>
      </c>
      <c r="CB425">
        <v>0</v>
      </c>
      <c r="CC425" s="17">
        <v>0</v>
      </c>
      <c r="CD425">
        <v>0</v>
      </c>
      <c r="CE425">
        <v>0</v>
      </c>
      <c r="CF425">
        <v>1</v>
      </c>
      <c r="CG425">
        <v>1</v>
      </c>
      <c r="CH425">
        <v>0</v>
      </c>
      <c r="CI425">
        <v>0</v>
      </c>
      <c r="CJ425">
        <v>0</v>
      </c>
      <c r="CK425">
        <v>0</v>
      </c>
      <c r="CL425">
        <v>0</v>
      </c>
      <c r="CM425">
        <v>0</v>
      </c>
      <c r="CN425" s="17">
        <v>0</v>
      </c>
      <c r="CO425">
        <v>2.3E-2</v>
      </c>
      <c r="CP425">
        <v>97</v>
      </c>
      <c r="CQ425">
        <v>1</v>
      </c>
      <c r="CR425">
        <v>0</v>
      </c>
      <c r="CS425">
        <v>18</v>
      </c>
      <c r="CY425" s="33" t="s">
        <v>85</v>
      </c>
    </row>
    <row r="426" spans="1:103" x14ac:dyDescent="0.25">
      <c r="A426">
        <v>425</v>
      </c>
      <c r="B426">
        <v>28</v>
      </c>
      <c r="C426" s="24" t="s">
        <v>275</v>
      </c>
      <c r="D426" s="12">
        <v>11.6</v>
      </c>
      <c r="E426" s="13">
        <v>0.3</v>
      </c>
      <c r="F426" s="7">
        <f t="shared" si="99"/>
        <v>38.666666666666664</v>
      </c>
      <c r="G426" s="7">
        <f t="shared" si="89"/>
        <v>11.299999999999999</v>
      </c>
      <c r="H426" s="15">
        <f t="shared" si="90"/>
        <v>11.9</v>
      </c>
      <c r="I426" s="11">
        <f t="shared" si="91"/>
        <v>0.49193630773042418</v>
      </c>
      <c r="J426" s="32">
        <f t="shared" si="92"/>
        <v>1.2722490717166144E-2</v>
      </c>
      <c r="K426" s="32">
        <f t="shared" si="93"/>
        <v>78.60096126073212</v>
      </c>
      <c r="L426" s="8">
        <v>1</v>
      </c>
      <c r="M426" s="9">
        <v>0</v>
      </c>
      <c r="N426" s="8">
        <v>0</v>
      </c>
      <c r="O426" s="9">
        <v>0</v>
      </c>
      <c r="P426" s="9">
        <v>0</v>
      </c>
      <c r="Q426" s="9">
        <v>0</v>
      </c>
      <c r="R426" s="9">
        <v>1</v>
      </c>
      <c r="S426" s="8">
        <v>4687</v>
      </c>
      <c r="T426" s="9">
        <v>3</v>
      </c>
      <c r="U426" s="9">
        <f t="shared" si="94"/>
        <v>4683</v>
      </c>
      <c r="V426" s="9">
        <f t="shared" si="95"/>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0"/>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9111</v>
      </c>
      <c r="BL426" s="24">
        <v>35.299999999999997</v>
      </c>
      <c r="BM426">
        <v>1</v>
      </c>
      <c r="BN426">
        <v>0</v>
      </c>
      <c r="BO426">
        <v>0</v>
      </c>
      <c r="BP426">
        <v>0</v>
      </c>
      <c r="BQ426">
        <v>0</v>
      </c>
      <c r="BR426">
        <v>0</v>
      </c>
      <c r="BS426">
        <v>0</v>
      </c>
      <c r="BT426" s="17">
        <v>0</v>
      </c>
      <c r="BU426">
        <v>0</v>
      </c>
      <c r="BV426">
        <v>0</v>
      </c>
      <c r="BW426">
        <v>1</v>
      </c>
      <c r="BX426" s="17">
        <v>0</v>
      </c>
      <c r="BY426">
        <v>0</v>
      </c>
      <c r="BZ426">
        <v>0</v>
      </c>
      <c r="CA426">
        <v>0</v>
      </c>
      <c r="CB426">
        <v>0</v>
      </c>
      <c r="CC426" s="17">
        <v>0</v>
      </c>
      <c r="CD426">
        <v>0</v>
      </c>
      <c r="CE426">
        <v>0</v>
      </c>
      <c r="CF426">
        <v>1</v>
      </c>
      <c r="CG426">
        <v>1</v>
      </c>
      <c r="CH426">
        <v>0</v>
      </c>
      <c r="CI426">
        <v>0</v>
      </c>
      <c r="CJ426">
        <v>0</v>
      </c>
      <c r="CK426">
        <v>0</v>
      </c>
      <c r="CL426">
        <v>0</v>
      </c>
      <c r="CM426">
        <v>0</v>
      </c>
      <c r="CN426" s="17">
        <v>0</v>
      </c>
      <c r="CO426">
        <v>2.3E-2</v>
      </c>
      <c r="CP426">
        <v>97</v>
      </c>
      <c r="CQ426">
        <v>1</v>
      </c>
      <c r="CR426">
        <v>0</v>
      </c>
      <c r="CS426">
        <v>18</v>
      </c>
      <c r="CY426" s="33" t="s">
        <v>85</v>
      </c>
    </row>
    <row r="427" spans="1:103" x14ac:dyDescent="0.25">
      <c r="A427">
        <v>426</v>
      </c>
      <c r="B427">
        <v>28</v>
      </c>
      <c r="C427" s="24" t="s">
        <v>275</v>
      </c>
      <c r="D427" s="12">
        <v>0.53426072862545748</v>
      </c>
      <c r="E427" s="13">
        <v>0.93000941649616686</v>
      </c>
      <c r="F427" s="7">
        <v>0.57446808510638292</v>
      </c>
      <c r="G427" s="7">
        <f t="shared" si="89"/>
        <v>-0.39574868787070938</v>
      </c>
      <c r="H427" s="15">
        <f t="shared" si="90"/>
        <v>1.4642701451216245</v>
      </c>
      <c r="I427" s="11">
        <f t="shared" si="91"/>
        <v>1.3980967807515428E-2</v>
      </c>
      <c r="J427" s="32">
        <f t="shared" si="92"/>
        <v>2.4337240257526857E-2</v>
      </c>
      <c r="K427" s="32">
        <f t="shared" si="93"/>
        <v>41.089293174509663</v>
      </c>
      <c r="L427" s="8">
        <v>1</v>
      </c>
      <c r="M427" s="9">
        <v>0</v>
      </c>
      <c r="N427" s="8">
        <v>0</v>
      </c>
      <c r="O427" s="9">
        <v>0</v>
      </c>
      <c r="P427" s="9">
        <v>0</v>
      </c>
      <c r="Q427" s="9">
        <v>0</v>
      </c>
      <c r="R427" s="9">
        <v>1</v>
      </c>
      <c r="S427" s="8">
        <v>1695</v>
      </c>
      <c r="T427" s="9">
        <v>6</v>
      </c>
      <c r="U427" s="9">
        <f t="shared" si="94"/>
        <v>1688</v>
      </c>
      <c r="V427" s="9">
        <f t="shared" si="95"/>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0"/>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35.659999999999997</v>
      </c>
      <c r="BM427">
        <v>1</v>
      </c>
      <c r="BN427">
        <v>0</v>
      </c>
      <c r="BO427">
        <v>0</v>
      </c>
      <c r="BP427">
        <v>0</v>
      </c>
      <c r="BQ427">
        <v>0</v>
      </c>
      <c r="BR427">
        <v>0</v>
      </c>
      <c r="BS427">
        <v>0</v>
      </c>
      <c r="BT427" s="17">
        <v>0</v>
      </c>
      <c r="BU427">
        <v>0</v>
      </c>
      <c r="BV427">
        <v>0</v>
      </c>
      <c r="BW427">
        <v>1</v>
      </c>
      <c r="BX427" s="17">
        <v>0</v>
      </c>
      <c r="BY427">
        <v>0</v>
      </c>
      <c r="BZ427">
        <v>0</v>
      </c>
      <c r="CA427">
        <v>0</v>
      </c>
      <c r="CB427">
        <v>0</v>
      </c>
      <c r="CC427" s="17">
        <v>0</v>
      </c>
      <c r="CD427">
        <v>0</v>
      </c>
      <c r="CE427">
        <v>0</v>
      </c>
      <c r="CF427">
        <v>1</v>
      </c>
      <c r="CG427">
        <v>1</v>
      </c>
      <c r="CH427">
        <v>0</v>
      </c>
      <c r="CI427">
        <v>0</v>
      </c>
      <c r="CJ427">
        <v>0</v>
      </c>
      <c r="CK427">
        <v>0</v>
      </c>
      <c r="CL427">
        <v>0</v>
      </c>
      <c r="CM427">
        <v>0</v>
      </c>
      <c r="CN427" s="17">
        <v>0</v>
      </c>
      <c r="CO427">
        <v>2.3E-2</v>
      </c>
      <c r="CP427">
        <v>97</v>
      </c>
      <c r="CQ427">
        <v>1</v>
      </c>
      <c r="CR427">
        <v>0</v>
      </c>
      <c r="CS427">
        <v>18</v>
      </c>
      <c r="CY427" s="33" t="s">
        <v>85</v>
      </c>
    </row>
    <row r="428" spans="1:103" x14ac:dyDescent="0.25">
      <c r="A428">
        <v>427</v>
      </c>
      <c r="B428">
        <v>28</v>
      </c>
      <c r="C428" s="24" t="s">
        <v>275</v>
      </c>
      <c r="D428" s="12">
        <v>5.8058332763509357</v>
      </c>
      <c r="E428" s="13">
        <v>1.363695723049871</v>
      </c>
      <c r="F428" s="7">
        <v>4.2574257425742568</v>
      </c>
      <c r="G428" s="7">
        <f t="shared" si="89"/>
        <v>4.4421375533010643</v>
      </c>
      <c r="H428" s="15">
        <f t="shared" si="90"/>
        <v>7.1695289994008071</v>
      </c>
      <c r="I428" s="11">
        <f t="shared" si="91"/>
        <v>0.10307220635875566</v>
      </c>
      <c r="J428" s="32">
        <f t="shared" si="92"/>
        <v>2.4209983354033311E-2</v>
      </c>
      <c r="K428" s="32">
        <f t="shared" si="93"/>
        <v>41.305274166303917</v>
      </c>
      <c r="L428" s="8">
        <v>1</v>
      </c>
      <c r="M428" s="9">
        <v>0</v>
      </c>
      <c r="N428" s="8">
        <v>0</v>
      </c>
      <c r="O428" s="9">
        <v>0</v>
      </c>
      <c r="P428" s="9">
        <v>0</v>
      </c>
      <c r="Q428" s="9">
        <v>0</v>
      </c>
      <c r="R428" s="9">
        <v>1</v>
      </c>
      <c r="S428" s="8">
        <v>1695</v>
      </c>
      <c r="T428" s="9">
        <v>6</v>
      </c>
      <c r="U428" s="9">
        <f t="shared" si="94"/>
        <v>1688</v>
      </c>
      <c r="V428" s="9">
        <f t="shared" si="95"/>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0"/>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35.659999999999997</v>
      </c>
      <c r="BM428">
        <v>1</v>
      </c>
      <c r="BN428">
        <v>0</v>
      </c>
      <c r="BO428">
        <v>0</v>
      </c>
      <c r="BP428">
        <v>0</v>
      </c>
      <c r="BQ428">
        <v>0</v>
      </c>
      <c r="BR428">
        <v>0</v>
      </c>
      <c r="BS428">
        <v>0</v>
      </c>
      <c r="BT428" s="17">
        <v>0</v>
      </c>
      <c r="BU428">
        <v>0</v>
      </c>
      <c r="BV428">
        <v>0</v>
      </c>
      <c r="BW428">
        <v>1</v>
      </c>
      <c r="BX428" s="17">
        <v>0</v>
      </c>
      <c r="BY428">
        <v>0</v>
      </c>
      <c r="BZ428">
        <v>0</v>
      </c>
      <c r="CA428">
        <v>0</v>
      </c>
      <c r="CB428">
        <v>0</v>
      </c>
      <c r="CC428" s="17">
        <v>0</v>
      </c>
      <c r="CD428">
        <v>0</v>
      </c>
      <c r="CE428">
        <v>0</v>
      </c>
      <c r="CF428">
        <v>1</v>
      </c>
      <c r="CG428">
        <v>1</v>
      </c>
      <c r="CH428">
        <v>0</v>
      </c>
      <c r="CI428">
        <v>0</v>
      </c>
      <c r="CJ428">
        <v>0</v>
      </c>
      <c r="CK428">
        <v>0</v>
      </c>
      <c r="CL428">
        <v>0</v>
      </c>
      <c r="CM428">
        <v>0</v>
      </c>
      <c r="CN428" s="17">
        <v>0</v>
      </c>
      <c r="CO428">
        <v>2.3E-2</v>
      </c>
      <c r="CP428">
        <v>97</v>
      </c>
      <c r="CQ428">
        <v>1</v>
      </c>
      <c r="CR428">
        <v>0</v>
      </c>
      <c r="CS428">
        <v>18</v>
      </c>
      <c r="CY428" s="33" t="s">
        <v>85</v>
      </c>
    </row>
    <row r="429" spans="1:103" x14ac:dyDescent="0.25">
      <c r="A429">
        <v>428</v>
      </c>
      <c r="B429">
        <v>28</v>
      </c>
      <c r="C429" s="24" t="s">
        <v>275</v>
      </c>
      <c r="D429" s="12">
        <v>3.782779413590132</v>
      </c>
      <c r="E429" s="13">
        <v>0.25059421982773739</v>
      </c>
      <c r="F429" s="7">
        <v>15.09523809523809</v>
      </c>
      <c r="G429" s="7">
        <f t="shared" si="89"/>
        <v>3.5321851937623947</v>
      </c>
      <c r="H429" s="15">
        <f t="shared" si="90"/>
        <v>4.0333736334178694</v>
      </c>
      <c r="I429" s="11">
        <f t="shared" si="91"/>
        <v>0.34487155734135655</v>
      </c>
      <c r="J429" s="32">
        <f t="shared" si="92"/>
        <v>2.2846380770247605E-2</v>
      </c>
      <c r="K429" s="32">
        <f t="shared" si="93"/>
        <v>43.770609010521284</v>
      </c>
      <c r="L429" s="8">
        <v>1</v>
      </c>
      <c r="M429" s="9">
        <v>0</v>
      </c>
      <c r="N429" s="8">
        <v>0</v>
      </c>
      <c r="O429" s="9">
        <v>0</v>
      </c>
      <c r="P429" s="9">
        <v>0</v>
      </c>
      <c r="Q429" s="9">
        <v>0</v>
      </c>
      <c r="R429" s="9">
        <v>1</v>
      </c>
      <c r="S429" s="8">
        <v>1695</v>
      </c>
      <c r="T429" s="9">
        <v>6</v>
      </c>
      <c r="U429" s="9">
        <f t="shared" si="94"/>
        <v>1688</v>
      </c>
      <c r="V429" s="9">
        <f t="shared" si="95"/>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0"/>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35.659999999999997</v>
      </c>
      <c r="BM429">
        <v>1</v>
      </c>
      <c r="BN429">
        <v>0</v>
      </c>
      <c r="BO429">
        <v>0</v>
      </c>
      <c r="BP429">
        <v>0</v>
      </c>
      <c r="BQ429">
        <v>0</v>
      </c>
      <c r="BR429">
        <v>0</v>
      </c>
      <c r="BS429">
        <v>0</v>
      </c>
      <c r="BT429" s="17">
        <v>0</v>
      </c>
      <c r="BU429">
        <v>0</v>
      </c>
      <c r="BV429">
        <v>0</v>
      </c>
      <c r="BW429">
        <v>1</v>
      </c>
      <c r="BX429" s="17">
        <v>0</v>
      </c>
      <c r="BY429">
        <v>0</v>
      </c>
      <c r="BZ429">
        <v>0</v>
      </c>
      <c r="CA429">
        <v>0</v>
      </c>
      <c r="CB429">
        <v>0</v>
      </c>
      <c r="CC429" s="17">
        <v>0</v>
      </c>
      <c r="CD429">
        <v>0</v>
      </c>
      <c r="CE429">
        <v>0</v>
      </c>
      <c r="CF429">
        <v>1</v>
      </c>
      <c r="CG429">
        <v>1</v>
      </c>
      <c r="CH429">
        <v>0</v>
      </c>
      <c r="CI429">
        <v>0</v>
      </c>
      <c r="CJ429">
        <v>0</v>
      </c>
      <c r="CK429">
        <v>0</v>
      </c>
      <c r="CL429">
        <v>0</v>
      </c>
      <c r="CM429">
        <v>0</v>
      </c>
      <c r="CN429" s="17">
        <v>0</v>
      </c>
      <c r="CO429">
        <v>2.3E-2</v>
      </c>
      <c r="CP429">
        <v>97</v>
      </c>
      <c r="CQ429">
        <v>1</v>
      </c>
      <c r="CR429">
        <v>0</v>
      </c>
      <c r="CS429">
        <v>18</v>
      </c>
      <c r="CY429" s="33" t="s">
        <v>85</v>
      </c>
    </row>
    <row r="430" spans="1:103" x14ac:dyDescent="0.25">
      <c r="A430">
        <v>429</v>
      </c>
      <c r="B430">
        <v>28</v>
      </c>
      <c r="C430" s="24" t="s">
        <v>275</v>
      </c>
      <c r="D430" s="12">
        <v>2.8882691843426622</v>
      </c>
      <c r="E430" s="13">
        <v>0.75510305473010786</v>
      </c>
      <c r="F430" s="7">
        <v>3.8250000000000002</v>
      </c>
      <c r="G430" s="7">
        <f t="shared" si="89"/>
        <v>2.1331661296125546</v>
      </c>
      <c r="H430" s="15">
        <f t="shared" si="90"/>
        <v>3.6433722390727699</v>
      </c>
      <c r="I430" s="11">
        <f t="shared" si="91"/>
        <v>8.3435955787929159E-2</v>
      </c>
      <c r="J430" s="32">
        <f t="shared" si="92"/>
        <v>2.1813321774621999E-2</v>
      </c>
      <c r="K430" s="32">
        <f t="shared" si="93"/>
        <v>45.84354507452494</v>
      </c>
      <c r="L430" s="8">
        <v>1</v>
      </c>
      <c r="M430" s="9">
        <v>0</v>
      </c>
      <c r="N430" s="8">
        <v>0</v>
      </c>
      <c r="O430" s="9">
        <v>0</v>
      </c>
      <c r="P430" s="9">
        <v>0</v>
      </c>
      <c r="Q430" s="9">
        <v>0</v>
      </c>
      <c r="R430" s="9">
        <v>1</v>
      </c>
      <c r="S430" s="8">
        <v>2094</v>
      </c>
      <c r="T430" s="9">
        <v>6</v>
      </c>
      <c r="U430" s="9">
        <f t="shared" si="94"/>
        <v>2087</v>
      </c>
      <c r="V430" s="9">
        <f t="shared" si="95"/>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0"/>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36.31</v>
      </c>
      <c r="BM430">
        <v>1</v>
      </c>
      <c r="BN430">
        <v>0</v>
      </c>
      <c r="BO430">
        <v>0</v>
      </c>
      <c r="BP430">
        <v>0</v>
      </c>
      <c r="BQ430">
        <v>0</v>
      </c>
      <c r="BR430">
        <v>0</v>
      </c>
      <c r="BS430">
        <v>0</v>
      </c>
      <c r="BT430" s="17">
        <v>0</v>
      </c>
      <c r="BU430">
        <v>0</v>
      </c>
      <c r="BV430">
        <v>0</v>
      </c>
      <c r="BW430">
        <v>1</v>
      </c>
      <c r="BX430" s="17">
        <v>0</v>
      </c>
      <c r="BY430">
        <v>0</v>
      </c>
      <c r="BZ430">
        <v>0</v>
      </c>
      <c r="CA430">
        <v>0</v>
      </c>
      <c r="CB430">
        <v>0</v>
      </c>
      <c r="CC430" s="17">
        <v>0</v>
      </c>
      <c r="CD430">
        <v>0</v>
      </c>
      <c r="CE430">
        <v>0</v>
      </c>
      <c r="CF430">
        <v>1</v>
      </c>
      <c r="CG430">
        <v>1</v>
      </c>
      <c r="CH430">
        <v>0</v>
      </c>
      <c r="CI430">
        <v>0</v>
      </c>
      <c r="CJ430">
        <v>0</v>
      </c>
      <c r="CK430">
        <v>0</v>
      </c>
      <c r="CL430">
        <v>0</v>
      </c>
      <c r="CM430">
        <v>0</v>
      </c>
      <c r="CN430" s="17">
        <v>0</v>
      </c>
      <c r="CO430">
        <v>2.3E-2</v>
      </c>
      <c r="CP430">
        <v>97</v>
      </c>
      <c r="CQ430">
        <v>1</v>
      </c>
      <c r="CR430">
        <v>0</v>
      </c>
      <c r="CS430">
        <v>18</v>
      </c>
      <c r="CY430" s="33" t="s">
        <v>85</v>
      </c>
    </row>
    <row r="431" spans="1:103" x14ac:dyDescent="0.25">
      <c r="A431">
        <v>430</v>
      </c>
      <c r="B431">
        <v>28</v>
      </c>
      <c r="C431" s="24" t="s">
        <v>275</v>
      </c>
      <c r="D431" s="12">
        <v>5.1029684358929073</v>
      </c>
      <c r="E431" s="13">
        <v>0.99818544254990993</v>
      </c>
      <c r="F431" s="7">
        <v>5.1122448979591839</v>
      </c>
      <c r="G431" s="7">
        <f t="shared" si="89"/>
        <v>4.1047829933429973</v>
      </c>
      <c r="H431" s="15">
        <f t="shared" si="90"/>
        <v>6.1011538784428172</v>
      </c>
      <c r="I431" s="11">
        <f t="shared" si="91"/>
        <v>0.11121107110684131</v>
      </c>
      <c r="J431" s="32">
        <f t="shared" si="92"/>
        <v>2.1753862212515865E-2</v>
      </c>
      <c r="K431" s="32">
        <f t="shared" si="93"/>
        <v>45.968848668383131</v>
      </c>
      <c r="L431" s="8">
        <v>1</v>
      </c>
      <c r="M431" s="9">
        <v>0</v>
      </c>
      <c r="N431" s="8">
        <v>0</v>
      </c>
      <c r="O431" s="9">
        <v>0</v>
      </c>
      <c r="P431" s="9">
        <v>0</v>
      </c>
      <c r="Q431" s="9">
        <v>0</v>
      </c>
      <c r="R431" s="9">
        <v>1</v>
      </c>
      <c r="S431" s="8">
        <v>2094</v>
      </c>
      <c r="T431" s="9">
        <v>6</v>
      </c>
      <c r="U431" s="9">
        <f t="shared" si="94"/>
        <v>2087</v>
      </c>
      <c r="V431" s="9">
        <f t="shared" si="95"/>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0"/>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36.31</v>
      </c>
      <c r="BM431">
        <v>1</v>
      </c>
      <c r="BN431">
        <v>0</v>
      </c>
      <c r="BO431">
        <v>0</v>
      </c>
      <c r="BP431">
        <v>0</v>
      </c>
      <c r="BQ431">
        <v>0</v>
      </c>
      <c r="BR431">
        <v>0</v>
      </c>
      <c r="BS431">
        <v>0</v>
      </c>
      <c r="BT431" s="17">
        <v>0</v>
      </c>
      <c r="BU431">
        <v>0</v>
      </c>
      <c r="BV431">
        <v>0</v>
      </c>
      <c r="BW431">
        <v>1</v>
      </c>
      <c r="BX431" s="17">
        <v>0</v>
      </c>
      <c r="BY431">
        <v>0</v>
      </c>
      <c r="BZ431">
        <v>0</v>
      </c>
      <c r="CA431">
        <v>0</v>
      </c>
      <c r="CB431">
        <v>0</v>
      </c>
      <c r="CC431" s="17">
        <v>0</v>
      </c>
      <c r="CD431">
        <v>0</v>
      </c>
      <c r="CE431">
        <v>0</v>
      </c>
      <c r="CF431">
        <v>1</v>
      </c>
      <c r="CG431">
        <v>1</v>
      </c>
      <c r="CH431">
        <v>0</v>
      </c>
      <c r="CI431">
        <v>0</v>
      </c>
      <c r="CJ431">
        <v>0</v>
      </c>
      <c r="CK431">
        <v>0</v>
      </c>
      <c r="CL431">
        <v>0</v>
      </c>
      <c r="CM431">
        <v>0</v>
      </c>
      <c r="CN431" s="17">
        <v>0</v>
      </c>
      <c r="CO431">
        <v>2.3E-2</v>
      </c>
      <c r="CP431">
        <v>97</v>
      </c>
      <c r="CQ431">
        <v>1</v>
      </c>
      <c r="CR431">
        <v>0</v>
      </c>
      <c r="CS431">
        <v>18</v>
      </c>
      <c r="CY431" s="33" t="s">
        <v>85</v>
      </c>
    </row>
    <row r="432" spans="1:103" x14ac:dyDescent="0.25">
      <c r="A432">
        <v>431</v>
      </c>
      <c r="B432">
        <v>28</v>
      </c>
      <c r="C432" s="24" t="s">
        <v>275</v>
      </c>
      <c r="D432" s="12">
        <v>2.637187966687971</v>
      </c>
      <c r="E432" s="13">
        <v>0.1607036417200482</v>
      </c>
      <c r="F432" s="7">
        <v>16.410256410256409</v>
      </c>
      <c r="G432" s="7">
        <f t="shared" si="89"/>
        <v>2.4764843249679229</v>
      </c>
      <c r="H432" s="15">
        <f t="shared" si="90"/>
        <v>2.797891608408019</v>
      </c>
      <c r="I432" s="11">
        <f t="shared" si="91"/>
        <v>0.33806514481568656</v>
      </c>
      <c r="J432" s="32">
        <f t="shared" si="92"/>
        <v>2.0600844762205903E-2</v>
      </c>
      <c r="K432" s="32">
        <f t="shared" si="93"/>
        <v>48.541698728519606</v>
      </c>
      <c r="L432" s="8">
        <v>1</v>
      </c>
      <c r="M432" s="9">
        <v>0</v>
      </c>
      <c r="N432" s="8">
        <v>0</v>
      </c>
      <c r="O432" s="9">
        <v>0</v>
      </c>
      <c r="P432" s="9">
        <v>0</v>
      </c>
      <c r="Q432" s="9">
        <v>0</v>
      </c>
      <c r="R432" s="9">
        <v>1</v>
      </c>
      <c r="S432" s="8">
        <v>2094</v>
      </c>
      <c r="T432" s="9">
        <v>6</v>
      </c>
      <c r="U432" s="9">
        <f t="shared" si="94"/>
        <v>2087</v>
      </c>
      <c r="V432" s="9">
        <f t="shared" si="95"/>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0"/>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36.31</v>
      </c>
      <c r="BM432">
        <v>1</v>
      </c>
      <c r="BN432">
        <v>0</v>
      </c>
      <c r="BO432">
        <v>0</v>
      </c>
      <c r="BP432">
        <v>0</v>
      </c>
      <c r="BQ432">
        <v>0</v>
      </c>
      <c r="BR432">
        <v>0</v>
      </c>
      <c r="BS432">
        <v>0</v>
      </c>
      <c r="BT432" s="17">
        <v>0</v>
      </c>
      <c r="BU432">
        <v>0</v>
      </c>
      <c r="BV432">
        <v>0</v>
      </c>
      <c r="BW432">
        <v>1</v>
      </c>
      <c r="BX432" s="17">
        <v>0</v>
      </c>
      <c r="BY432">
        <v>0</v>
      </c>
      <c r="BZ432">
        <v>0</v>
      </c>
      <c r="CA432">
        <v>0</v>
      </c>
      <c r="CB432">
        <v>0</v>
      </c>
      <c r="CC432" s="17">
        <v>0</v>
      </c>
      <c r="CD432">
        <v>0</v>
      </c>
      <c r="CE432">
        <v>0</v>
      </c>
      <c r="CF432">
        <v>1</v>
      </c>
      <c r="CG432">
        <v>1</v>
      </c>
      <c r="CH432">
        <v>0</v>
      </c>
      <c r="CI432">
        <v>0</v>
      </c>
      <c r="CJ432">
        <v>0</v>
      </c>
      <c r="CK432">
        <v>0</v>
      </c>
      <c r="CL432">
        <v>0</v>
      </c>
      <c r="CM432">
        <v>0</v>
      </c>
      <c r="CN432" s="17">
        <v>0</v>
      </c>
      <c r="CO432">
        <v>2.3E-2</v>
      </c>
      <c r="CP432">
        <v>97</v>
      </c>
      <c r="CQ432">
        <v>1</v>
      </c>
      <c r="CR432">
        <v>0</v>
      </c>
      <c r="CS432">
        <v>18</v>
      </c>
      <c r="CY432" s="33" t="s">
        <v>85</v>
      </c>
    </row>
    <row r="433" spans="1:103" x14ac:dyDescent="0.25">
      <c r="A433">
        <v>432</v>
      </c>
      <c r="B433">
        <v>28</v>
      </c>
      <c r="C433" s="24" t="s">
        <v>275</v>
      </c>
      <c r="D433" s="12">
        <v>1.362369791050599</v>
      </c>
      <c r="E433" s="13">
        <v>0.79795944904392246</v>
      </c>
      <c r="F433" s="7">
        <v>1.7073170731707319</v>
      </c>
      <c r="G433" s="7">
        <f t="shared" si="89"/>
        <v>0.5644103420066765</v>
      </c>
      <c r="H433" s="15">
        <f t="shared" si="90"/>
        <v>2.1603292400945215</v>
      </c>
      <c r="I433" s="11">
        <f t="shared" si="91"/>
        <v>3.1376263115216206E-2</v>
      </c>
      <c r="J433" s="32">
        <f t="shared" si="92"/>
        <v>1.8377525538912347E-2</v>
      </c>
      <c r="K433" s="32">
        <f t="shared" si="93"/>
        <v>54.414289773811618</v>
      </c>
      <c r="L433" s="8">
        <v>1</v>
      </c>
      <c r="M433" s="9">
        <v>0</v>
      </c>
      <c r="N433" s="8">
        <v>0</v>
      </c>
      <c r="O433" s="9">
        <v>0</v>
      </c>
      <c r="P433" s="9">
        <v>0</v>
      </c>
      <c r="Q433" s="9">
        <v>0</v>
      </c>
      <c r="R433" s="9">
        <v>1</v>
      </c>
      <c r="S433" s="8">
        <v>2965</v>
      </c>
      <c r="T433" s="9">
        <v>6</v>
      </c>
      <c r="U433" s="9">
        <f t="shared" si="94"/>
        <v>2958</v>
      </c>
      <c r="V433" s="9">
        <f t="shared" si="95"/>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0"/>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34.93</v>
      </c>
      <c r="BM433">
        <v>1</v>
      </c>
      <c r="BN433">
        <v>0</v>
      </c>
      <c r="BO433">
        <v>0</v>
      </c>
      <c r="BP433">
        <v>0</v>
      </c>
      <c r="BQ433">
        <v>0</v>
      </c>
      <c r="BR433">
        <v>0</v>
      </c>
      <c r="BS433">
        <v>0</v>
      </c>
      <c r="BT433" s="17">
        <v>0</v>
      </c>
      <c r="BU433">
        <v>0</v>
      </c>
      <c r="BV433">
        <v>0</v>
      </c>
      <c r="BW433">
        <v>1</v>
      </c>
      <c r="BX433" s="17">
        <v>0</v>
      </c>
      <c r="BY433">
        <v>0</v>
      </c>
      <c r="BZ433">
        <v>0</v>
      </c>
      <c r="CA433">
        <v>0</v>
      </c>
      <c r="CB433">
        <v>0</v>
      </c>
      <c r="CC433" s="17">
        <v>0</v>
      </c>
      <c r="CD433">
        <v>0</v>
      </c>
      <c r="CE433">
        <v>0</v>
      </c>
      <c r="CF433">
        <v>1</v>
      </c>
      <c r="CG433">
        <v>1</v>
      </c>
      <c r="CH433">
        <v>0</v>
      </c>
      <c r="CI433">
        <v>0</v>
      </c>
      <c r="CJ433">
        <v>0</v>
      </c>
      <c r="CK433">
        <v>0</v>
      </c>
      <c r="CL433">
        <v>0</v>
      </c>
      <c r="CM433">
        <v>0</v>
      </c>
      <c r="CN433" s="17">
        <v>0</v>
      </c>
      <c r="CO433">
        <v>2.3E-2</v>
      </c>
      <c r="CP433">
        <v>97</v>
      </c>
      <c r="CQ433">
        <v>1</v>
      </c>
      <c r="CR433">
        <v>0</v>
      </c>
      <c r="CS433">
        <v>18</v>
      </c>
      <c r="CY433" s="33" t="s">
        <v>85</v>
      </c>
    </row>
    <row r="434" spans="1:103" x14ac:dyDescent="0.25">
      <c r="A434">
        <v>433</v>
      </c>
      <c r="B434">
        <v>28</v>
      </c>
      <c r="C434" s="24" t="s">
        <v>275</v>
      </c>
      <c r="D434" s="12">
        <v>4.6032590966232689</v>
      </c>
      <c r="E434" s="13">
        <v>1.538457645450408</v>
      </c>
      <c r="F434" s="7">
        <v>2.992125984251969</v>
      </c>
      <c r="G434" s="7">
        <f t="shared" si="89"/>
        <v>3.064801451172861</v>
      </c>
      <c r="H434" s="15">
        <f t="shared" si="90"/>
        <v>6.1417167420736769</v>
      </c>
      <c r="I434" s="11">
        <f t="shared" si="91"/>
        <v>5.4931891764221967E-2</v>
      </c>
      <c r="J434" s="32">
        <f t="shared" si="92"/>
        <v>1.8358816458042604E-2</v>
      </c>
      <c r="K434" s="32">
        <f t="shared" si="93"/>
        <v>54.469742223601862</v>
      </c>
      <c r="L434" s="8">
        <v>1</v>
      </c>
      <c r="M434" s="9">
        <v>0</v>
      </c>
      <c r="N434" s="8">
        <v>0</v>
      </c>
      <c r="O434" s="9">
        <v>0</v>
      </c>
      <c r="P434" s="9">
        <v>0</v>
      </c>
      <c r="Q434" s="9">
        <v>0</v>
      </c>
      <c r="R434" s="9">
        <v>1</v>
      </c>
      <c r="S434" s="8">
        <v>2965</v>
      </c>
      <c r="T434" s="9">
        <v>6</v>
      </c>
      <c r="U434" s="9">
        <f t="shared" si="94"/>
        <v>2958</v>
      </c>
      <c r="V434" s="9">
        <f t="shared" si="95"/>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0"/>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34.93</v>
      </c>
      <c r="BM434">
        <v>1</v>
      </c>
      <c r="BN434">
        <v>0</v>
      </c>
      <c r="BO434">
        <v>0</v>
      </c>
      <c r="BP434">
        <v>0</v>
      </c>
      <c r="BQ434">
        <v>0</v>
      </c>
      <c r="BR434">
        <v>0</v>
      </c>
      <c r="BS434">
        <v>0</v>
      </c>
      <c r="BT434" s="17">
        <v>0</v>
      </c>
      <c r="BU434">
        <v>0</v>
      </c>
      <c r="BV434">
        <v>0</v>
      </c>
      <c r="BW434">
        <v>1</v>
      </c>
      <c r="BX434" s="17">
        <v>0</v>
      </c>
      <c r="BY434">
        <v>0</v>
      </c>
      <c r="BZ434">
        <v>0</v>
      </c>
      <c r="CA434">
        <v>0</v>
      </c>
      <c r="CB434">
        <v>0</v>
      </c>
      <c r="CC434" s="17">
        <v>0</v>
      </c>
      <c r="CD434">
        <v>0</v>
      </c>
      <c r="CE434">
        <v>0</v>
      </c>
      <c r="CF434">
        <v>1</v>
      </c>
      <c r="CG434">
        <v>1</v>
      </c>
      <c r="CH434">
        <v>0</v>
      </c>
      <c r="CI434">
        <v>0</v>
      </c>
      <c r="CJ434">
        <v>0</v>
      </c>
      <c r="CK434">
        <v>0</v>
      </c>
      <c r="CL434">
        <v>0</v>
      </c>
      <c r="CM434">
        <v>0</v>
      </c>
      <c r="CN434" s="17">
        <v>0</v>
      </c>
      <c r="CO434">
        <v>2.3E-2</v>
      </c>
      <c r="CP434">
        <v>97</v>
      </c>
      <c r="CQ434">
        <v>1</v>
      </c>
      <c r="CR434">
        <v>0</v>
      </c>
      <c r="CS434">
        <v>18</v>
      </c>
      <c r="CY434" s="33" t="s">
        <v>85</v>
      </c>
    </row>
    <row r="435" spans="1:103" x14ac:dyDescent="0.25">
      <c r="A435">
        <v>434</v>
      </c>
      <c r="B435">
        <v>28</v>
      </c>
      <c r="C435" s="24" t="s">
        <v>275</v>
      </c>
      <c r="D435" s="12">
        <v>6.0755280859349448</v>
      </c>
      <c r="E435" s="13">
        <v>0.32772558139898039</v>
      </c>
      <c r="F435" s="7">
        <v>18.53846153846154</v>
      </c>
      <c r="G435" s="7">
        <f t="shared" si="89"/>
        <v>5.7478025045359642</v>
      </c>
      <c r="H435" s="15">
        <f t="shared" si="90"/>
        <v>6.4032536673339253</v>
      </c>
      <c r="I435" s="11">
        <f t="shared" si="91"/>
        <v>0.32263134511512198</v>
      </c>
      <c r="J435" s="32">
        <f t="shared" si="92"/>
        <v>1.7403350566375875E-2</v>
      </c>
      <c r="K435" s="32">
        <f t="shared" si="93"/>
        <v>57.460199757858639</v>
      </c>
      <c r="L435" s="8">
        <v>1</v>
      </c>
      <c r="M435" s="9">
        <v>0</v>
      </c>
      <c r="N435" s="8">
        <v>0</v>
      </c>
      <c r="O435" s="9">
        <v>0</v>
      </c>
      <c r="P435" s="9">
        <v>0</v>
      </c>
      <c r="Q435" s="9">
        <v>0</v>
      </c>
      <c r="R435" s="9">
        <v>1</v>
      </c>
      <c r="S435" s="8">
        <v>2965</v>
      </c>
      <c r="T435" s="9">
        <v>6</v>
      </c>
      <c r="U435" s="9">
        <f t="shared" si="94"/>
        <v>2958</v>
      </c>
      <c r="V435" s="9">
        <f t="shared" si="95"/>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0"/>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34.93</v>
      </c>
      <c r="BM435">
        <v>1</v>
      </c>
      <c r="BN435">
        <v>0</v>
      </c>
      <c r="BO435">
        <v>0</v>
      </c>
      <c r="BP435">
        <v>0</v>
      </c>
      <c r="BQ435">
        <v>0</v>
      </c>
      <c r="BR435">
        <v>0</v>
      </c>
      <c r="BS435">
        <v>0</v>
      </c>
      <c r="BT435" s="17">
        <v>0</v>
      </c>
      <c r="BU435">
        <v>0</v>
      </c>
      <c r="BV435">
        <v>0</v>
      </c>
      <c r="BW435">
        <v>1</v>
      </c>
      <c r="BX435" s="17">
        <v>0</v>
      </c>
      <c r="BY435">
        <v>0</v>
      </c>
      <c r="BZ435">
        <v>0</v>
      </c>
      <c r="CA435">
        <v>0</v>
      </c>
      <c r="CB435">
        <v>0</v>
      </c>
      <c r="CC435" s="17">
        <v>0</v>
      </c>
      <c r="CD435">
        <v>0</v>
      </c>
      <c r="CE435">
        <v>0</v>
      </c>
      <c r="CF435">
        <v>1</v>
      </c>
      <c r="CG435">
        <v>1</v>
      </c>
      <c r="CH435">
        <v>0</v>
      </c>
      <c r="CI435">
        <v>0</v>
      </c>
      <c r="CJ435">
        <v>0</v>
      </c>
      <c r="CK435">
        <v>0</v>
      </c>
      <c r="CL435">
        <v>0</v>
      </c>
      <c r="CM435">
        <v>0</v>
      </c>
      <c r="CN435" s="17">
        <v>0</v>
      </c>
      <c r="CO435">
        <v>2.3E-2</v>
      </c>
      <c r="CP435">
        <v>97</v>
      </c>
      <c r="CQ435">
        <v>1</v>
      </c>
      <c r="CR435">
        <v>0</v>
      </c>
      <c r="CS435">
        <v>18</v>
      </c>
      <c r="CY435" s="33" t="s">
        <v>85</v>
      </c>
    </row>
    <row r="436" spans="1:103" x14ac:dyDescent="0.25">
      <c r="A436">
        <v>435</v>
      </c>
      <c r="B436">
        <v>28</v>
      </c>
      <c r="C436" s="24" t="s">
        <v>275</v>
      </c>
      <c r="D436" s="12">
        <v>2.0538807778703432</v>
      </c>
      <c r="E436" s="13">
        <v>1.170903994860663</v>
      </c>
      <c r="F436" s="7">
        <v>1.7540983606557381</v>
      </c>
      <c r="G436" s="7">
        <f t="shared" si="89"/>
        <v>0.88297678300968019</v>
      </c>
      <c r="H436" s="15">
        <f t="shared" si="90"/>
        <v>3.2247847727310059</v>
      </c>
      <c r="I436" s="11">
        <f t="shared" si="91"/>
        <v>4.4524323599036242E-2</v>
      </c>
      <c r="J436" s="32">
        <f t="shared" si="92"/>
        <v>2.5383025603188881E-2</v>
      </c>
      <c r="K436" s="32">
        <f t="shared" si="93"/>
        <v>39.396406702373952</v>
      </c>
      <c r="L436" s="8">
        <v>1</v>
      </c>
      <c r="M436" s="9">
        <v>0</v>
      </c>
      <c r="N436" s="8">
        <v>0</v>
      </c>
      <c r="O436" s="9">
        <v>0</v>
      </c>
      <c r="P436" s="9">
        <v>0</v>
      </c>
      <c r="Q436" s="9">
        <v>0</v>
      </c>
      <c r="R436" s="9">
        <v>1</v>
      </c>
      <c r="S436" s="8">
        <v>1556</v>
      </c>
      <c r="T436" s="9">
        <v>6</v>
      </c>
      <c r="U436" s="9">
        <f t="shared" si="94"/>
        <v>1549</v>
      </c>
      <c r="V436" s="9">
        <f t="shared" si="95"/>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0"/>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33.72</v>
      </c>
      <c r="BM436">
        <v>1</v>
      </c>
      <c r="BN436">
        <v>0</v>
      </c>
      <c r="BO436">
        <v>0</v>
      </c>
      <c r="BP436">
        <v>0</v>
      </c>
      <c r="BQ436">
        <v>0</v>
      </c>
      <c r="BR436">
        <v>0</v>
      </c>
      <c r="BS436">
        <v>0</v>
      </c>
      <c r="BT436" s="17">
        <v>0</v>
      </c>
      <c r="BU436">
        <v>0</v>
      </c>
      <c r="BV436">
        <v>0</v>
      </c>
      <c r="BW436">
        <v>1</v>
      </c>
      <c r="BX436" s="17">
        <v>0</v>
      </c>
      <c r="BY436">
        <v>0</v>
      </c>
      <c r="BZ436">
        <v>0</v>
      </c>
      <c r="CA436">
        <v>0</v>
      </c>
      <c r="CB436">
        <v>0</v>
      </c>
      <c r="CC436" s="17">
        <v>0</v>
      </c>
      <c r="CD436">
        <v>0</v>
      </c>
      <c r="CE436">
        <v>0</v>
      </c>
      <c r="CF436">
        <v>1</v>
      </c>
      <c r="CG436">
        <v>1</v>
      </c>
      <c r="CH436">
        <v>0</v>
      </c>
      <c r="CI436">
        <v>0</v>
      </c>
      <c r="CJ436">
        <v>0</v>
      </c>
      <c r="CK436">
        <v>0</v>
      </c>
      <c r="CL436">
        <v>0</v>
      </c>
      <c r="CM436">
        <v>0</v>
      </c>
      <c r="CN436" s="17">
        <v>0</v>
      </c>
      <c r="CO436">
        <v>2.3E-2</v>
      </c>
      <c r="CP436">
        <v>97</v>
      </c>
      <c r="CQ436">
        <v>1</v>
      </c>
      <c r="CR436">
        <v>0</v>
      </c>
      <c r="CS436">
        <v>18</v>
      </c>
      <c r="CY436" s="33" t="s">
        <v>85</v>
      </c>
    </row>
    <row r="437" spans="1:103" x14ac:dyDescent="0.25">
      <c r="A437">
        <v>436</v>
      </c>
      <c r="B437">
        <v>28</v>
      </c>
      <c r="C437" s="24" t="s">
        <v>275</v>
      </c>
      <c r="D437" s="12">
        <v>7.8648870451029076</v>
      </c>
      <c r="E437" s="13">
        <v>0.9456315802029891</v>
      </c>
      <c r="F437" s="7">
        <v>8.3170731707317067</v>
      </c>
      <c r="G437" s="7">
        <f t="shared" si="89"/>
        <v>6.9192554648999183</v>
      </c>
      <c r="H437" s="15">
        <f t="shared" si="90"/>
        <v>8.810518625305896</v>
      </c>
      <c r="I437" s="11">
        <f t="shared" si="91"/>
        <v>0.2067559194316444</v>
      </c>
      <c r="J437" s="32">
        <f t="shared" si="92"/>
        <v>2.4859216119347275E-2</v>
      </c>
      <c r="K437" s="32">
        <f t="shared" si="93"/>
        <v>40.226529879263822</v>
      </c>
      <c r="L437" s="8">
        <v>1</v>
      </c>
      <c r="M437" s="9">
        <v>0</v>
      </c>
      <c r="N437" s="8">
        <v>0</v>
      </c>
      <c r="O437" s="9">
        <v>0</v>
      </c>
      <c r="P437" s="9">
        <v>0</v>
      </c>
      <c r="Q437" s="9">
        <v>0</v>
      </c>
      <c r="R437" s="9">
        <v>1</v>
      </c>
      <c r="S437" s="8">
        <v>1556</v>
      </c>
      <c r="T437" s="9">
        <v>6</v>
      </c>
      <c r="U437" s="9">
        <f t="shared" si="94"/>
        <v>1549</v>
      </c>
      <c r="V437" s="9">
        <f t="shared" si="95"/>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0"/>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33.72</v>
      </c>
      <c r="BM437">
        <v>1</v>
      </c>
      <c r="BN437">
        <v>0</v>
      </c>
      <c r="BO437">
        <v>0</v>
      </c>
      <c r="BP437">
        <v>0</v>
      </c>
      <c r="BQ437">
        <v>0</v>
      </c>
      <c r="BR437">
        <v>0</v>
      </c>
      <c r="BS437">
        <v>0</v>
      </c>
      <c r="BT437" s="17">
        <v>0</v>
      </c>
      <c r="BU437">
        <v>0</v>
      </c>
      <c r="BV437">
        <v>0</v>
      </c>
      <c r="BW437">
        <v>1</v>
      </c>
      <c r="BX437" s="17">
        <v>0</v>
      </c>
      <c r="BY437">
        <v>0</v>
      </c>
      <c r="BZ437">
        <v>0</v>
      </c>
      <c r="CA437">
        <v>0</v>
      </c>
      <c r="CB437">
        <v>0</v>
      </c>
      <c r="CC437" s="17">
        <v>0</v>
      </c>
      <c r="CD437">
        <v>0</v>
      </c>
      <c r="CE437">
        <v>0</v>
      </c>
      <c r="CF437">
        <v>1</v>
      </c>
      <c r="CG437">
        <v>1</v>
      </c>
      <c r="CH437">
        <v>0</v>
      </c>
      <c r="CI437">
        <v>0</v>
      </c>
      <c r="CJ437">
        <v>0</v>
      </c>
      <c r="CK437">
        <v>0</v>
      </c>
      <c r="CL437">
        <v>0</v>
      </c>
      <c r="CM437">
        <v>0</v>
      </c>
      <c r="CN437" s="17">
        <v>0</v>
      </c>
      <c r="CO437">
        <v>2.3E-2</v>
      </c>
      <c r="CP437">
        <v>97</v>
      </c>
      <c r="CQ437">
        <v>1</v>
      </c>
      <c r="CR437">
        <v>0</v>
      </c>
      <c r="CS437">
        <v>18</v>
      </c>
      <c r="CY437" s="33" t="s">
        <v>85</v>
      </c>
    </row>
    <row r="438" spans="1:103" x14ac:dyDescent="0.25">
      <c r="A438">
        <v>437</v>
      </c>
      <c r="B438">
        <v>28</v>
      </c>
      <c r="C438" s="24" t="s">
        <v>275</v>
      </c>
      <c r="D438" s="12">
        <v>9.745977902720405</v>
      </c>
      <c r="E438" s="13">
        <v>1.0097873494184411</v>
      </c>
      <c r="F438" s="7">
        <v>9.6515151515151505</v>
      </c>
      <c r="G438" s="7">
        <f t="shared" si="89"/>
        <v>8.736190553301963</v>
      </c>
      <c r="H438" s="15">
        <f t="shared" si="90"/>
        <v>10.755765252138847</v>
      </c>
      <c r="I438" s="11">
        <f t="shared" si="91"/>
        <v>0.23817098554182045</v>
      </c>
      <c r="J438" s="32">
        <f t="shared" si="92"/>
        <v>2.467705658675063E-2</v>
      </c>
      <c r="K438" s="32">
        <f t="shared" si="93"/>
        <v>40.523471528484905</v>
      </c>
      <c r="L438" s="8">
        <v>1</v>
      </c>
      <c r="M438" s="9">
        <v>0</v>
      </c>
      <c r="N438" s="8">
        <v>0</v>
      </c>
      <c r="O438" s="9">
        <v>0</v>
      </c>
      <c r="P438" s="9">
        <v>0</v>
      </c>
      <c r="Q438" s="9">
        <v>0</v>
      </c>
      <c r="R438" s="9">
        <v>1</v>
      </c>
      <c r="S438" s="8">
        <v>1556</v>
      </c>
      <c r="T438" s="9">
        <v>6</v>
      </c>
      <c r="U438" s="9">
        <f t="shared" si="94"/>
        <v>1549</v>
      </c>
      <c r="V438" s="9">
        <f t="shared" si="95"/>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0"/>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33.72</v>
      </c>
      <c r="BM438">
        <v>1</v>
      </c>
      <c r="BN438">
        <v>0</v>
      </c>
      <c r="BO438">
        <v>0</v>
      </c>
      <c r="BP438">
        <v>0</v>
      </c>
      <c r="BQ438">
        <v>0</v>
      </c>
      <c r="BR438">
        <v>0</v>
      </c>
      <c r="BS438">
        <v>0</v>
      </c>
      <c r="BT438" s="17">
        <v>0</v>
      </c>
      <c r="BU438">
        <v>0</v>
      </c>
      <c r="BV438">
        <v>0</v>
      </c>
      <c r="BW438">
        <v>1</v>
      </c>
      <c r="BX438" s="17">
        <v>0</v>
      </c>
      <c r="BY438">
        <v>0</v>
      </c>
      <c r="BZ438">
        <v>0</v>
      </c>
      <c r="CA438">
        <v>0</v>
      </c>
      <c r="CB438">
        <v>0</v>
      </c>
      <c r="CC438" s="17">
        <v>0</v>
      </c>
      <c r="CD438">
        <v>0</v>
      </c>
      <c r="CE438">
        <v>0</v>
      </c>
      <c r="CF438">
        <v>1</v>
      </c>
      <c r="CG438">
        <v>1</v>
      </c>
      <c r="CH438">
        <v>0</v>
      </c>
      <c r="CI438">
        <v>0</v>
      </c>
      <c r="CJ438">
        <v>0</v>
      </c>
      <c r="CK438">
        <v>0</v>
      </c>
      <c r="CL438">
        <v>0</v>
      </c>
      <c r="CM438">
        <v>0</v>
      </c>
      <c r="CN438" s="17">
        <v>0</v>
      </c>
      <c r="CO438">
        <v>2.3E-2</v>
      </c>
      <c r="CP438">
        <v>97</v>
      </c>
      <c r="CQ438">
        <v>1</v>
      </c>
      <c r="CR438">
        <v>0</v>
      </c>
      <c r="CS438">
        <v>18</v>
      </c>
      <c r="CY438" s="33" t="s">
        <v>85</v>
      </c>
    </row>
    <row r="439" spans="1:103" x14ac:dyDescent="0.25">
      <c r="A439">
        <v>438</v>
      </c>
      <c r="B439">
        <v>28</v>
      </c>
      <c r="C439" s="24" t="s">
        <v>275</v>
      </c>
      <c r="D439" s="12">
        <v>4.6140978438483859</v>
      </c>
      <c r="E439" s="13">
        <v>1.0577773713170211</v>
      </c>
      <c r="F439" s="7">
        <v>4.3620689655172411</v>
      </c>
      <c r="G439" s="7">
        <f t="shared" si="89"/>
        <v>3.5563204725313646</v>
      </c>
      <c r="H439" s="15">
        <f t="shared" si="90"/>
        <v>5.6718752151654073</v>
      </c>
      <c r="I439" s="11">
        <f t="shared" si="91"/>
        <v>9.4205733875260531E-2</v>
      </c>
      <c r="J439" s="32">
        <f t="shared" si="92"/>
        <v>2.1596571402233637E-2</v>
      </c>
      <c r="K439" s="32">
        <f t="shared" si="93"/>
        <v>46.303646137857534</v>
      </c>
      <c r="L439" s="8">
        <v>1</v>
      </c>
      <c r="M439" s="9">
        <v>0</v>
      </c>
      <c r="N439" s="8">
        <v>0</v>
      </c>
      <c r="O439" s="9">
        <v>0</v>
      </c>
      <c r="P439" s="9">
        <v>0</v>
      </c>
      <c r="Q439" s="9">
        <v>0</v>
      </c>
      <c r="R439" s="9">
        <v>1</v>
      </c>
      <c r="S439" s="8">
        <v>2132</v>
      </c>
      <c r="T439" s="9">
        <v>6</v>
      </c>
      <c r="U439" s="9">
        <f t="shared" si="94"/>
        <v>2125</v>
      </c>
      <c r="V439" s="9">
        <f t="shared" si="95"/>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0"/>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5927</v>
      </c>
      <c r="BL439" s="24">
        <v>34.79</v>
      </c>
      <c r="BM439">
        <v>1</v>
      </c>
      <c r="BN439">
        <v>0</v>
      </c>
      <c r="BO439">
        <v>0</v>
      </c>
      <c r="BP439">
        <v>0</v>
      </c>
      <c r="BQ439">
        <v>0</v>
      </c>
      <c r="BR439">
        <v>0</v>
      </c>
      <c r="BS439">
        <v>0</v>
      </c>
      <c r="BT439" s="17">
        <v>0</v>
      </c>
      <c r="BU439">
        <v>0</v>
      </c>
      <c r="BV439">
        <v>0</v>
      </c>
      <c r="BW439">
        <v>1</v>
      </c>
      <c r="BX439" s="17">
        <v>0</v>
      </c>
      <c r="BY439">
        <v>0</v>
      </c>
      <c r="BZ439">
        <v>0</v>
      </c>
      <c r="CA439">
        <v>0</v>
      </c>
      <c r="CB439">
        <v>0</v>
      </c>
      <c r="CC439" s="17">
        <v>0</v>
      </c>
      <c r="CD439">
        <v>0</v>
      </c>
      <c r="CE439">
        <v>0</v>
      </c>
      <c r="CF439">
        <v>1</v>
      </c>
      <c r="CG439">
        <v>1</v>
      </c>
      <c r="CH439">
        <v>0</v>
      </c>
      <c r="CI439">
        <v>0</v>
      </c>
      <c r="CJ439">
        <v>0</v>
      </c>
      <c r="CK439">
        <v>0</v>
      </c>
      <c r="CL439">
        <v>0</v>
      </c>
      <c r="CM439">
        <v>0</v>
      </c>
      <c r="CN439" s="17">
        <v>0</v>
      </c>
      <c r="CO439">
        <v>2.3E-2</v>
      </c>
      <c r="CP439">
        <v>97</v>
      </c>
      <c r="CQ439">
        <v>1</v>
      </c>
      <c r="CR439">
        <v>0</v>
      </c>
      <c r="CS439">
        <v>18</v>
      </c>
      <c r="CY439" s="33" t="s">
        <v>85</v>
      </c>
    </row>
    <row r="440" spans="1:103" x14ac:dyDescent="0.25">
      <c r="A440">
        <v>439</v>
      </c>
      <c r="B440">
        <v>28</v>
      </c>
      <c r="C440" s="24" t="s">
        <v>275</v>
      </c>
      <c r="D440" s="12">
        <v>6.4739236902311426</v>
      </c>
      <c r="E440" s="13">
        <v>0.59268315473947086</v>
      </c>
      <c r="F440" s="7">
        <v>10.92307692307692</v>
      </c>
      <c r="G440" s="7">
        <f t="shared" si="89"/>
        <v>5.8812405354916715</v>
      </c>
      <c r="H440" s="15">
        <f t="shared" si="90"/>
        <v>7.0666068449706136</v>
      </c>
      <c r="I440" s="11">
        <f t="shared" si="91"/>
        <v>0.23057022351054177</v>
      </c>
      <c r="J440" s="32">
        <f t="shared" si="92"/>
        <v>2.1108541588993265E-2</v>
      </c>
      <c r="K440" s="32">
        <f t="shared" si="93"/>
        <v>47.374187164187369</v>
      </c>
      <c r="L440" s="8">
        <v>1</v>
      </c>
      <c r="M440" s="9">
        <v>0</v>
      </c>
      <c r="N440" s="8">
        <v>0</v>
      </c>
      <c r="O440" s="9">
        <v>0</v>
      </c>
      <c r="P440" s="9">
        <v>0</v>
      </c>
      <c r="Q440" s="9">
        <v>0</v>
      </c>
      <c r="R440" s="9">
        <v>1</v>
      </c>
      <c r="S440" s="8">
        <v>2132</v>
      </c>
      <c r="T440" s="9">
        <v>6</v>
      </c>
      <c r="U440" s="9">
        <f t="shared" si="94"/>
        <v>2125</v>
      </c>
      <c r="V440" s="9">
        <f t="shared" si="95"/>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0"/>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5927</v>
      </c>
      <c r="BL440" s="24">
        <v>34.79</v>
      </c>
      <c r="BM440">
        <v>1</v>
      </c>
      <c r="BN440">
        <v>0</v>
      </c>
      <c r="BO440">
        <v>0</v>
      </c>
      <c r="BP440">
        <v>0</v>
      </c>
      <c r="BQ440">
        <v>0</v>
      </c>
      <c r="BR440">
        <v>0</v>
      </c>
      <c r="BS440">
        <v>0</v>
      </c>
      <c r="BT440" s="17">
        <v>0</v>
      </c>
      <c r="BU440">
        <v>0</v>
      </c>
      <c r="BV440">
        <v>0</v>
      </c>
      <c r="BW440">
        <v>1</v>
      </c>
      <c r="BX440" s="17">
        <v>0</v>
      </c>
      <c r="BY440">
        <v>0</v>
      </c>
      <c r="BZ440">
        <v>0</v>
      </c>
      <c r="CA440">
        <v>0</v>
      </c>
      <c r="CB440">
        <v>0</v>
      </c>
      <c r="CC440" s="17">
        <v>0</v>
      </c>
      <c r="CD440">
        <v>0</v>
      </c>
      <c r="CE440">
        <v>0</v>
      </c>
      <c r="CF440">
        <v>1</v>
      </c>
      <c r="CG440">
        <v>1</v>
      </c>
      <c r="CH440">
        <v>0</v>
      </c>
      <c r="CI440">
        <v>0</v>
      </c>
      <c r="CJ440">
        <v>0</v>
      </c>
      <c r="CK440">
        <v>0</v>
      </c>
      <c r="CL440">
        <v>0</v>
      </c>
      <c r="CM440">
        <v>0</v>
      </c>
      <c r="CN440" s="17">
        <v>0</v>
      </c>
      <c r="CO440">
        <v>2.3E-2</v>
      </c>
      <c r="CP440">
        <v>97</v>
      </c>
      <c r="CQ440">
        <v>1</v>
      </c>
      <c r="CR440">
        <v>0</v>
      </c>
      <c r="CS440">
        <v>18</v>
      </c>
      <c r="CY440" s="33" t="s">
        <v>85</v>
      </c>
    </row>
    <row r="441" spans="1:103" x14ac:dyDescent="0.25">
      <c r="A441">
        <v>440</v>
      </c>
      <c r="B441">
        <v>28</v>
      </c>
      <c r="C441" s="24" t="s">
        <v>275</v>
      </c>
      <c r="D441" s="12">
        <v>8.490521329106592</v>
      </c>
      <c r="E441" s="13">
        <v>0.92394791050459202</v>
      </c>
      <c r="F441" s="7">
        <v>9.1893939393939394</v>
      </c>
      <c r="G441" s="7">
        <f t="shared" si="89"/>
        <v>7.5665734186020002</v>
      </c>
      <c r="H441" s="15">
        <f t="shared" si="90"/>
        <v>9.4144692396111846</v>
      </c>
      <c r="I441" s="11">
        <f t="shared" si="91"/>
        <v>0.19549933117032514</v>
      </c>
      <c r="J441" s="32">
        <f t="shared" si="92"/>
        <v>2.127445318588864E-2</v>
      </c>
      <c r="K441" s="32">
        <f t="shared" si="93"/>
        <v>47.004733389025517</v>
      </c>
      <c r="L441" s="8">
        <v>1</v>
      </c>
      <c r="M441" s="9">
        <v>0</v>
      </c>
      <c r="N441" s="8">
        <v>0</v>
      </c>
      <c r="O441" s="9">
        <v>0</v>
      </c>
      <c r="P441" s="9">
        <v>0</v>
      </c>
      <c r="Q441" s="9">
        <v>0</v>
      </c>
      <c r="R441" s="9">
        <v>1</v>
      </c>
      <c r="S441" s="8">
        <v>2132</v>
      </c>
      <c r="T441" s="9">
        <v>6</v>
      </c>
      <c r="U441" s="9">
        <f t="shared" si="94"/>
        <v>2125</v>
      </c>
      <c r="V441" s="9">
        <f t="shared" si="95"/>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0"/>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5927</v>
      </c>
      <c r="BL441" s="24">
        <v>34.79</v>
      </c>
      <c r="BM441">
        <v>1</v>
      </c>
      <c r="BN441">
        <v>0</v>
      </c>
      <c r="BO441">
        <v>0</v>
      </c>
      <c r="BP441">
        <v>0</v>
      </c>
      <c r="BQ441">
        <v>0</v>
      </c>
      <c r="BR441">
        <v>0</v>
      </c>
      <c r="BS441">
        <v>0</v>
      </c>
      <c r="BT441" s="17">
        <v>0</v>
      </c>
      <c r="BU441">
        <v>0</v>
      </c>
      <c r="BV441">
        <v>0</v>
      </c>
      <c r="BW441">
        <v>1</v>
      </c>
      <c r="BX441" s="17">
        <v>0</v>
      </c>
      <c r="BY441">
        <v>0</v>
      </c>
      <c r="BZ441">
        <v>0</v>
      </c>
      <c r="CA441">
        <v>0</v>
      </c>
      <c r="CB441">
        <v>0</v>
      </c>
      <c r="CC441" s="17">
        <v>0</v>
      </c>
      <c r="CD441">
        <v>0</v>
      </c>
      <c r="CE441">
        <v>0</v>
      </c>
      <c r="CF441">
        <v>1</v>
      </c>
      <c r="CG441">
        <v>1</v>
      </c>
      <c r="CH441">
        <v>0</v>
      </c>
      <c r="CI441">
        <v>0</v>
      </c>
      <c r="CJ441">
        <v>0</v>
      </c>
      <c r="CK441">
        <v>0</v>
      </c>
      <c r="CL441">
        <v>0</v>
      </c>
      <c r="CM441">
        <v>0</v>
      </c>
      <c r="CN441" s="17">
        <v>0</v>
      </c>
      <c r="CO441">
        <v>2.3E-2</v>
      </c>
      <c r="CP441">
        <v>97</v>
      </c>
      <c r="CQ441">
        <v>1</v>
      </c>
      <c r="CR441">
        <v>0</v>
      </c>
      <c r="CS441">
        <v>18</v>
      </c>
      <c r="CY441" s="33" t="s">
        <v>85</v>
      </c>
    </row>
    <row r="442" spans="1:103" x14ac:dyDescent="0.25">
      <c r="A442">
        <v>441</v>
      </c>
      <c r="B442">
        <v>28</v>
      </c>
      <c r="C442" s="24" t="s">
        <v>275</v>
      </c>
      <c r="D442" s="12">
        <v>2.9595585437330869</v>
      </c>
      <c r="E442" s="13">
        <v>0.52781935811800285</v>
      </c>
      <c r="F442" s="7">
        <v>5.6071428571428568</v>
      </c>
      <c r="G442" s="7">
        <f t="shared" si="89"/>
        <v>2.4317391856150841</v>
      </c>
      <c r="H442" s="15">
        <f t="shared" si="90"/>
        <v>3.4873779018510898</v>
      </c>
      <c r="I442" s="11">
        <f t="shared" si="91"/>
        <v>6.5039308263637657E-2</v>
      </c>
      <c r="J442" s="32">
        <f t="shared" si="92"/>
        <v>1.1599367078865316E-2</v>
      </c>
      <c r="K442" s="32">
        <f t="shared" si="93"/>
        <v>86.211600443446173</v>
      </c>
      <c r="L442" s="8">
        <v>1</v>
      </c>
      <c r="M442" s="9">
        <v>0</v>
      </c>
      <c r="N442" s="8">
        <v>0</v>
      </c>
      <c r="O442" s="9">
        <v>0</v>
      </c>
      <c r="P442" s="9">
        <v>0</v>
      </c>
      <c r="Q442" s="9">
        <v>0</v>
      </c>
      <c r="R442" s="9">
        <v>1</v>
      </c>
      <c r="S442" s="8">
        <v>7408</v>
      </c>
      <c r="T442" s="9">
        <v>6</v>
      </c>
      <c r="U442" s="9">
        <f t="shared" si="94"/>
        <v>7401</v>
      </c>
      <c r="V442" s="9">
        <f t="shared" si="95"/>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0"/>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9111</v>
      </c>
      <c r="BL442" s="24">
        <v>35.299999999999997</v>
      </c>
      <c r="BM442">
        <v>1</v>
      </c>
      <c r="BN442">
        <v>0</v>
      </c>
      <c r="BO442">
        <v>0</v>
      </c>
      <c r="BP442">
        <v>0</v>
      </c>
      <c r="BQ442">
        <v>0</v>
      </c>
      <c r="BR442">
        <v>0</v>
      </c>
      <c r="BS442">
        <v>0</v>
      </c>
      <c r="BT442" s="17">
        <v>0</v>
      </c>
      <c r="BU442">
        <v>0</v>
      </c>
      <c r="BV442">
        <v>0</v>
      </c>
      <c r="BW442">
        <v>1</v>
      </c>
      <c r="BX442" s="17">
        <v>0</v>
      </c>
      <c r="BY442">
        <v>0</v>
      </c>
      <c r="BZ442">
        <v>0</v>
      </c>
      <c r="CA442">
        <v>0</v>
      </c>
      <c r="CB442">
        <v>0</v>
      </c>
      <c r="CC442" s="17">
        <v>0</v>
      </c>
      <c r="CD442">
        <v>0</v>
      </c>
      <c r="CE442">
        <v>0</v>
      </c>
      <c r="CF442">
        <v>1</v>
      </c>
      <c r="CG442">
        <v>1</v>
      </c>
      <c r="CH442">
        <v>0</v>
      </c>
      <c r="CI442">
        <v>0</v>
      </c>
      <c r="CJ442">
        <v>0</v>
      </c>
      <c r="CK442">
        <v>0</v>
      </c>
      <c r="CL442">
        <v>0</v>
      </c>
      <c r="CM442">
        <v>0</v>
      </c>
      <c r="CN442" s="17">
        <v>0</v>
      </c>
      <c r="CO442">
        <v>2.3E-2</v>
      </c>
      <c r="CP442">
        <v>97</v>
      </c>
      <c r="CQ442">
        <v>1</v>
      </c>
      <c r="CR442">
        <v>0</v>
      </c>
      <c r="CS442">
        <v>18</v>
      </c>
      <c r="CY442" s="33" t="s">
        <v>85</v>
      </c>
    </row>
    <row r="443" spans="1:103" x14ac:dyDescent="0.25">
      <c r="A443">
        <v>442</v>
      </c>
      <c r="B443">
        <v>28</v>
      </c>
      <c r="C443" s="24" t="s">
        <v>275</v>
      </c>
      <c r="D443" s="12">
        <v>5.9686029727814338</v>
      </c>
      <c r="E443" s="13">
        <v>0.3333251223891901</v>
      </c>
      <c r="F443" s="7">
        <v>17.90625</v>
      </c>
      <c r="G443" s="7">
        <f t="shared" si="89"/>
        <v>5.635277850392244</v>
      </c>
      <c r="H443" s="15">
        <f t="shared" si="90"/>
        <v>6.3019280951706236</v>
      </c>
      <c r="I443" s="11">
        <f t="shared" si="91"/>
        <v>0.20377459718790986</v>
      </c>
      <c r="J443" s="32">
        <f t="shared" si="92"/>
        <v>1.1380082216427776E-2</v>
      </c>
      <c r="K443" s="32">
        <f t="shared" si="93"/>
        <v>87.872827364677988</v>
      </c>
      <c r="L443" s="8">
        <v>1</v>
      </c>
      <c r="M443" s="9">
        <v>0</v>
      </c>
      <c r="N443" s="8">
        <v>0</v>
      </c>
      <c r="O443" s="9">
        <v>0</v>
      </c>
      <c r="P443" s="9">
        <v>0</v>
      </c>
      <c r="Q443" s="9">
        <v>0</v>
      </c>
      <c r="R443" s="9">
        <v>1</v>
      </c>
      <c r="S443" s="8">
        <v>7408</v>
      </c>
      <c r="T443" s="9">
        <v>6</v>
      </c>
      <c r="U443" s="9">
        <f t="shared" si="94"/>
        <v>7401</v>
      </c>
      <c r="V443" s="9">
        <f t="shared" si="95"/>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0"/>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9111</v>
      </c>
      <c r="BL443" s="24">
        <v>35.299999999999997</v>
      </c>
      <c r="BM443">
        <v>1</v>
      </c>
      <c r="BN443">
        <v>0</v>
      </c>
      <c r="BO443">
        <v>0</v>
      </c>
      <c r="BP443">
        <v>0</v>
      </c>
      <c r="BQ443">
        <v>0</v>
      </c>
      <c r="BR443">
        <v>0</v>
      </c>
      <c r="BS443">
        <v>0</v>
      </c>
      <c r="BT443" s="17">
        <v>0</v>
      </c>
      <c r="BU443">
        <v>0</v>
      </c>
      <c r="BV443">
        <v>0</v>
      </c>
      <c r="BW443">
        <v>1</v>
      </c>
      <c r="BX443" s="17">
        <v>0</v>
      </c>
      <c r="BY443">
        <v>0</v>
      </c>
      <c r="BZ443">
        <v>0</v>
      </c>
      <c r="CA443">
        <v>0</v>
      </c>
      <c r="CB443">
        <v>0</v>
      </c>
      <c r="CC443" s="17">
        <v>0</v>
      </c>
      <c r="CD443">
        <v>0</v>
      </c>
      <c r="CE443">
        <v>0</v>
      </c>
      <c r="CF443">
        <v>1</v>
      </c>
      <c r="CG443">
        <v>1</v>
      </c>
      <c r="CH443">
        <v>0</v>
      </c>
      <c r="CI443">
        <v>0</v>
      </c>
      <c r="CJ443">
        <v>0</v>
      </c>
      <c r="CK443">
        <v>0</v>
      </c>
      <c r="CL443">
        <v>0</v>
      </c>
      <c r="CM443">
        <v>0</v>
      </c>
      <c r="CN443" s="17">
        <v>0</v>
      </c>
      <c r="CO443">
        <v>2.3E-2</v>
      </c>
      <c r="CP443">
        <v>97</v>
      </c>
      <c r="CQ443">
        <v>1</v>
      </c>
      <c r="CR443">
        <v>0</v>
      </c>
      <c r="CS443">
        <v>18</v>
      </c>
      <c r="CY443" s="33" t="s">
        <v>85</v>
      </c>
    </row>
    <row r="444" spans="1:103" s="50" customFormat="1" x14ac:dyDescent="0.25">
      <c r="A444" s="50">
        <v>443</v>
      </c>
      <c r="B444" s="50">
        <v>28</v>
      </c>
      <c r="C444" s="51" t="s">
        <v>275</v>
      </c>
      <c r="D444" s="52">
        <v>8.6632090658934402</v>
      </c>
      <c r="E444" s="53">
        <v>0.28665029997441532</v>
      </c>
      <c r="F444" s="54">
        <v>30.222222222222221</v>
      </c>
      <c r="G444" s="54">
        <f t="shared" si="89"/>
        <v>8.3765587659190253</v>
      </c>
      <c r="H444" s="55">
        <f t="shared" si="90"/>
        <v>8.9498593658678551</v>
      </c>
      <c r="I444" s="56">
        <f t="shared" si="91"/>
        <v>0.33144493664839791</v>
      </c>
      <c r="J444" s="57">
        <f t="shared" si="92"/>
        <v>1.0966928050866107E-2</v>
      </c>
      <c r="K444" s="57">
        <f t="shared" si="93"/>
        <v>91.183237034278307</v>
      </c>
      <c r="L444" s="58">
        <v>1</v>
      </c>
      <c r="M444" s="59">
        <v>0</v>
      </c>
      <c r="N444" s="58">
        <v>0</v>
      </c>
      <c r="O444" s="59">
        <v>0</v>
      </c>
      <c r="P444" s="59">
        <v>0</v>
      </c>
      <c r="Q444" s="59">
        <v>0</v>
      </c>
      <c r="R444" s="59">
        <v>1</v>
      </c>
      <c r="S444" s="58">
        <v>7408</v>
      </c>
      <c r="T444" s="59">
        <v>6</v>
      </c>
      <c r="U444" s="59">
        <f t="shared" si="94"/>
        <v>7401</v>
      </c>
      <c r="V444" s="59">
        <f t="shared" si="95"/>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0"/>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9111</v>
      </c>
      <c r="BL444" s="51">
        <v>35.299999999999997</v>
      </c>
      <c r="BM444" s="50">
        <v>1</v>
      </c>
      <c r="BN444" s="50">
        <v>0</v>
      </c>
      <c r="BO444" s="50">
        <v>0</v>
      </c>
      <c r="BP444" s="50">
        <v>0</v>
      </c>
      <c r="BQ444" s="50">
        <v>0</v>
      </c>
      <c r="BR444" s="50">
        <v>0</v>
      </c>
      <c r="BS444" s="50">
        <v>0</v>
      </c>
      <c r="BT444" s="64">
        <v>0</v>
      </c>
      <c r="BU444" s="50">
        <v>0</v>
      </c>
      <c r="BV444" s="50">
        <v>0</v>
      </c>
      <c r="BW444" s="50">
        <v>1</v>
      </c>
      <c r="BX444" s="64">
        <v>0</v>
      </c>
      <c r="BY444" s="50">
        <v>0</v>
      </c>
      <c r="BZ444" s="50">
        <v>0</v>
      </c>
      <c r="CA444" s="50">
        <v>0</v>
      </c>
      <c r="CB444" s="50">
        <v>0</v>
      </c>
      <c r="CC444" s="64">
        <v>0</v>
      </c>
      <c r="CD444" s="50">
        <v>0</v>
      </c>
      <c r="CE444" s="50">
        <v>0</v>
      </c>
      <c r="CF444" s="50">
        <v>1</v>
      </c>
      <c r="CG444" s="50">
        <v>1</v>
      </c>
      <c r="CH444" s="50">
        <v>0</v>
      </c>
      <c r="CI444" s="50">
        <v>0</v>
      </c>
      <c r="CJ444" s="50">
        <v>0</v>
      </c>
      <c r="CK444" s="50">
        <v>0</v>
      </c>
      <c r="CL444" s="50">
        <v>0</v>
      </c>
      <c r="CM444" s="50">
        <v>0</v>
      </c>
      <c r="CN444" s="64">
        <v>0</v>
      </c>
      <c r="CO444">
        <v>2.3E-2</v>
      </c>
      <c r="CP444">
        <v>97</v>
      </c>
      <c r="CQ444">
        <v>1</v>
      </c>
      <c r="CR444">
        <v>0</v>
      </c>
      <c r="CS444">
        <v>18</v>
      </c>
      <c r="CT444" s="66"/>
      <c r="CY444" s="33" t="s">
        <v>85</v>
      </c>
    </row>
    <row r="445" spans="1:103" x14ac:dyDescent="0.25">
      <c r="A445">
        <v>444</v>
      </c>
      <c r="B445">
        <v>29</v>
      </c>
      <c r="C445" s="24" t="s">
        <v>9</v>
      </c>
      <c r="D445" s="12">
        <v>6.94</v>
      </c>
      <c r="E445" s="13">
        <v>0.59</v>
      </c>
      <c r="F445" s="7">
        <f t="shared" ref="F445:F454" si="101">D445/E445</f>
        <v>11.76271186440678</v>
      </c>
      <c r="G445" s="7">
        <f t="shared" si="89"/>
        <v>6.3500000000000005</v>
      </c>
      <c r="H445" s="15">
        <f t="shared" si="90"/>
        <v>7.53</v>
      </c>
      <c r="I445" s="11">
        <f t="shared" si="91"/>
        <v>0.23963844097900014</v>
      </c>
      <c r="J445" s="32">
        <f t="shared" si="92"/>
        <v>2.037272048668733E-2</v>
      </c>
      <c r="K445" s="32">
        <f t="shared" si="93"/>
        <v>49.08524615813856</v>
      </c>
      <c r="L445" s="8">
        <v>0</v>
      </c>
      <c r="M445" s="9">
        <v>1</v>
      </c>
      <c r="N445" s="8">
        <v>0</v>
      </c>
      <c r="O445" s="9">
        <v>0</v>
      </c>
      <c r="P445" s="9">
        <v>1</v>
      </c>
      <c r="Q445" s="9">
        <v>0</v>
      </c>
      <c r="R445" s="9">
        <v>0</v>
      </c>
      <c r="S445" s="8">
        <v>2276</v>
      </c>
      <c r="T445" s="9">
        <v>4</v>
      </c>
      <c r="U445" s="9">
        <f t="shared" si="94"/>
        <v>2271</v>
      </c>
      <c r="V445" s="9">
        <f t="shared" si="95"/>
        <v>10</v>
      </c>
      <c r="W445" s="7">
        <v>13.2</v>
      </c>
      <c r="X445" s="7">
        <f t="shared" ref="X445:X454" si="102">BL354-W354-6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3">1-AK445-AL445-AN445</f>
        <v>0.59399999999999997</v>
      </c>
      <c r="AN445" s="42">
        <v>0.39900000000000002</v>
      </c>
      <c r="AO445" s="41">
        <v>1</v>
      </c>
      <c r="AP445" s="17">
        <v>0</v>
      </c>
      <c r="AQ445">
        <v>0.59599999999999997</v>
      </c>
      <c r="AR445" s="39">
        <f>1-AQ445</f>
        <v>0.40400000000000003</v>
      </c>
      <c r="AS445" s="38">
        <f t="shared" si="100"/>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41.8</v>
      </c>
      <c r="BM445">
        <v>1</v>
      </c>
      <c r="BN445">
        <v>0</v>
      </c>
      <c r="BO445">
        <v>0</v>
      </c>
      <c r="BP445">
        <v>0</v>
      </c>
      <c r="BQ445">
        <v>0</v>
      </c>
      <c r="BR445">
        <v>0</v>
      </c>
      <c r="BS445">
        <v>0</v>
      </c>
      <c r="BT445" s="17">
        <v>0</v>
      </c>
      <c r="BU445">
        <v>0</v>
      </c>
      <c r="BV445">
        <v>0</v>
      </c>
      <c r="BW445">
        <v>1</v>
      </c>
      <c r="BX445" s="17">
        <v>0</v>
      </c>
      <c r="BY445">
        <v>0</v>
      </c>
      <c r="BZ445">
        <v>0</v>
      </c>
      <c r="CA445">
        <v>0</v>
      </c>
      <c r="CB445">
        <v>0</v>
      </c>
      <c r="CC445" s="17">
        <v>0</v>
      </c>
      <c r="CD445">
        <v>1</v>
      </c>
      <c r="CE445">
        <v>1</v>
      </c>
      <c r="CF445">
        <v>0</v>
      </c>
      <c r="CG445">
        <v>0</v>
      </c>
      <c r="CH445">
        <v>0</v>
      </c>
      <c r="CI445">
        <v>0</v>
      </c>
      <c r="CJ445">
        <v>1</v>
      </c>
      <c r="CK445">
        <v>0</v>
      </c>
      <c r="CL445">
        <v>0</v>
      </c>
      <c r="CM445">
        <v>0</v>
      </c>
      <c r="CN445" s="17">
        <v>0</v>
      </c>
      <c r="CO445">
        <v>0.21149999999999999</v>
      </c>
      <c r="CP445">
        <v>3</v>
      </c>
      <c r="CQ445">
        <v>0</v>
      </c>
      <c r="CR445">
        <v>1</v>
      </c>
      <c r="CS445">
        <v>16</v>
      </c>
      <c r="CY445" s="33" t="s">
        <v>85</v>
      </c>
    </row>
    <row r="446" spans="1:103" x14ac:dyDescent="0.25">
      <c r="A446">
        <v>445</v>
      </c>
      <c r="B446">
        <v>29</v>
      </c>
      <c r="C446" s="24" t="s">
        <v>9</v>
      </c>
      <c r="D446" s="12">
        <v>8.19</v>
      </c>
      <c r="E446" s="13">
        <v>0.77</v>
      </c>
      <c r="F446" s="7">
        <f t="shared" si="101"/>
        <v>10.636363636363635</v>
      </c>
      <c r="G446" s="7">
        <f t="shared" si="89"/>
        <v>7.42</v>
      </c>
      <c r="H446" s="15">
        <f t="shared" si="90"/>
        <v>8.9599999999999991</v>
      </c>
      <c r="I446" s="11">
        <f t="shared" si="91"/>
        <v>0.27778360252890461</v>
      </c>
      <c r="J446" s="32">
        <f t="shared" si="92"/>
        <v>2.6116407075367106E-2</v>
      </c>
      <c r="K446" s="32">
        <f t="shared" si="93"/>
        <v>38.290106181688223</v>
      </c>
      <c r="L446" s="8">
        <v>0</v>
      </c>
      <c r="M446" s="9">
        <v>1</v>
      </c>
      <c r="N446" s="8">
        <v>0</v>
      </c>
      <c r="O446" s="9">
        <v>0</v>
      </c>
      <c r="P446" s="9">
        <v>1</v>
      </c>
      <c r="Q446" s="9">
        <v>0</v>
      </c>
      <c r="R446" s="9">
        <v>0</v>
      </c>
      <c r="S446" s="8">
        <v>1357</v>
      </c>
      <c r="T446" s="9">
        <v>3</v>
      </c>
      <c r="U446" s="9">
        <f t="shared" si="94"/>
        <v>1353</v>
      </c>
      <c r="V446" s="9">
        <f t="shared" si="95"/>
        <v>10</v>
      </c>
      <c r="W446" s="7">
        <v>12.9</v>
      </c>
      <c r="X446" s="7">
        <f t="shared" si="102"/>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3"/>
        <v>0.65100000000000002</v>
      </c>
      <c r="AN446" s="42">
        <v>0.34200000000000003</v>
      </c>
      <c r="AO446" s="41">
        <v>1</v>
      </c>
      <c r="AP446" s="17">
        <v>0</v>
      </c>
      <c r="AQ446">
        <v>1</v>
      </c>
      <c r="AR446" s="39">
        <v>0</v>
      </c>
      <c r="AS446" s="38">
        <f t="shared" si="100"/>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41.6</v>
      </c>
      <c r="BM446">
        <v>1</v>
      </c>
      <c r="BN446">
        <v>0</v>
      </c>
      <c r="BO446">
        <v>0</v>
      </c>
      <c r="BP446">
        <v>0</v>
      </c>
      <c r="BQ446">
        <v>0</v>
      </c>
      <c r="BR446">
        <v>0</v>
      </c>
      <c r="BS446">
        <v>0</v>
      </c>
      <c r="BT446" s="17">
        <v>0</v>
      </c>
      <c r="BU446">
        <v>0</v>
      </c>
      <c r="BV446">
        <v>0</v>
      </c>
      <c r="BW446">
        <v>1</v>
      </c>
      <c r="BX446" s="17">
        <v>0</v>
      </c>
      <c r="BY446">
        <v>0</v>
      </c>
      <c r="BZ446">
        <v>0</v>
      </c>
      <c r="CA446">
        <v>0</v>
      </c>
      <c r="CB446">
        <v>0</v>
      </c>
      <c r="CC446" s="17">
        <v>0</v>
      </c>
      <c r="CD446">
        <v>1</v>
      </c>
      <c r="CE446">
        <v>1</v>
      </c>
      <c r="CF446">
        <v>0</v>
      </c>
      <c r="CG446">
        <v>0</v>
      </c>
      <c r="CH446">
        <v>0</v>
      </c>
      <c r="CI446">
        <v>0</v>
      </c>
      <c r="CJ446">
        <v>0</v>
      </c>
      <c r="CK446">
        <v>0</v>
      </c>
      <c r="CL446">
        <v>0</v>
      </c>
      <c r="CM446">
        <v>0</v>
      </c>
      <c r="CN446" s="17">
        <v>0</v>
      </c>
      <c r="CO446">
        <v>0.21149999999999999</v>
      </c>
      <c r="CP446">
        <v>3</v>
      </c>
      <c r="CQ446">
        <v>0</v>
      </c>
      <c r="CR446">
        <v>1</v>
      </c>
      <c r="CS446">
        <v>16</v>
      </c>
      <c r="CY446" s="33" t="s">
        <v>85</v>
      </c>
    </row>
    <row r="447" spans="1:103" x14ac:dyDescent="0.25">
      <c r="A447">
        <v>446</v>
      </c>
      <c r="B447">
        <v>29</v>
      </c>
      <c r="C447" s="24" t="s">
        <v>9</v>
      </c>
      <c r="D447" s="12">
        <v>5.09</v>
      </c>
      <c r="E447" s="13">
        <v>0.88</v>
      </c>
      <c r="F447" s="7">
        <f t="shared" si="101"/>
        <v>5.7840909090909092</v>
      </c>
      <c r="G447" s="7">
        <f t="shared" si="89"/>
        <v>4.21</v>
      </c>
      <c r="H447" s="15">
        <f t="shared" si="90"/>
        <v>5.97</v>
      </c>
      <c r="I447" s="11">
        <f t="shared" si="91"/>
        <v>0.1878134035333307</v>
      </c>
      <c r="J447" s="32">
        <f t="shared" si="92"/>
        <v>3.2470686661951083E-2</v>
      </c>
      <c r="K447" s="32">
        <f t="shared" si="93"/>
        <v>30.797008095667803</v>
      </c>
      <c r="L447" s="8">
        <v>0</v>
      </c>
      <c r="M447" s="9">
        <v>1</v>
      </c>
      <c r="N447" s="8">
        <v>0</v>
      </c>
      <c r="O447" s="9">
        <v>0</v>
      </c>
      <c r="P447" s="9">
        <v>1</v>
      </c>
      <c r="Q447" s="9">
        <v>0</v>
      </c>
      <c r="R447" s="9">
        <v>0</v>
      </c>
      <c r="S447" s="8">
        <v>919</v>
      </c>
      <c r="T447" s="9">
        <v>3</v>
      </c>
      <c r="U447" s="9">
        <f t="shared" si="94"/>
        <v>915</v>
      </c>
      <c r="V447" s="9">
        <f t="shared" si="95"/>
        <v>10</v>
      </c>
      <c r="W447" s="7">
        <v>13.6</v>
      </c>
      <c r="X447" s="7">
        <f t="shared" si="102"/>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3"/>
        <v>0.51200000000000001</v>
      </c>
      <c r="AN447" s="42">
        <v>0.48299999999999998</v>
      </c>
      <c r="AO447" s="41">
        <v>1</v>
      </c>
      <c r="AP447" s="17">
        <v>0</v>
      </c>
      <c r="AQ447">
        <v>0</v>
      </c>
      <c r="AR447" s="39">
        <v>1</v>
      </c>
      <c r="AS447" s="38">
        <f t="shared" si="100"/>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42.2</v>
      </c>
      <c r="BM447">
        <v>1</v>
      </c>
      <c r="BN447">
        <v>0</v>
      </c>
      <c r="BO447">
        <v>0</v>
      </c>
      <c r="BP447">
        <v>0</v>
      </c>
      <c r="BQ447">
        <v>0</v>
      </c>
      <c r="BR447">
        <v>0</v>
      </c>
      <c r="BS447">
        <v>0</v>
      </c>
      <c r="BT447" s="17">
        <v>0</v>
      </c>
      <c r="BU447">
        <v>0</v>
      </c>
      <c r="BV447">
        <v>0</v>
      </c>
      <c r="BW447">
        <v>1</v>
      </c>
      <c r="BX447" s="17">
        <v>0</v>
      </c>
      <c r="BY447">
        <v>0</v>
      </c>
      <c r="BZ447">
        <v>0</v>
      </c>
      <c r="CA447">
        <v>0</v>
      </c>
      <c r="CB447">
        <v>0</v>
      </c>
      <c r="CC447" s="17">
        <v>0</v>
      </c>
      <c r="CD447">
        <v>1</v>
      </c>
      <c r="CE447">
        <v>1</v>
      </c>
      <c r="CF447">
        <v>0</v>
      </c>
      <c r="CG447">
        <v>0</v>
      </c>
      <c r="CH447">
        <v>0</v>
      </c>
      <c r="CI447">
        <v>0</v>
      </c>
      <c r="CJ447">
        <v>0</v>
      </c>
      <c r="CK447">
        <v>0</v>
      </c>
      <c r="CL447">
        <v>0</v>
      </c>
      <c r="CM447">
        <v>0</v>
      </c>
      <c r="CN447" s="17">
        <v>0</v>
      </c>
      <c r="CO447">
        <v>0.21149999999999999</v>
      </c>
      <c r="CP447">
        <v>3</v>
      </c>
      <c r="CQ447">
        <v>0</v>
      </c>
      <c r="CR447">
        <v>1</v>
      </c>
      <c r="CS447">
        <v>16</v>
      </c>
      <c r="CY447" s="33" t="s">
        <v>85</v>
      </c>
    </row>
    <row r="448" spans="1:103" x14ac:dyDescent="0.25">
      <c r="A448">
        <v>447</v>
      </c>
      <c r="B448">
        <v>29</v>
      </c>
      <c r="C448" s="24" t="s">
        <v>9</v>
      </c>
      <c r="D448" s="12">
        <v>6.8</v>
      </c>
      <c r="E448" s="13">
        <v>0.6</v>
      </c>
      <c r="F448" s="7">
        <f t="shared" si="101"/>
        <v>11.333333333333334</v>
      </c>
      <c r="G448" s="7">
        <f t="shared" si="89"/>
        <v>6.2</v>
      </c>
      <c r="H448" s="15">
        <f t="shared" si="90"/>
        <v>7.3999999999999995</v>
      </c>
      <c r="I448" s="11">
        <f t="shared" si="91"/>
        <v>0.23189964848373007</v>
      </c>
      <c r="J448" s="32">
        <f t="shared" si="92"/>
        <v>2.0461733689740885E-2</v>
      </c>
      <c r="K448" s="32">
        <f t="shared" si="93"/>
        <v>48.87171415496335</v>
      </c>
      <c r="L448" s="8">
        <v>0</v>
      </c>
      <c r="M448" s="9">
        <v>1</v>
      </c>
      <c r="N448" s="8">
        <v>0</v>
      </c>
      <c r="O448" s="9">
        <v>0</v>
      </c>
      <c r="P448" s="9">
        <v>1</v>
      </c>
      <c r="Q448" s="9">
        <v>0</v>
      </c>
      <c r="R448" s="9">
        <v>0</v>
      </c>
      <c r="S448" s="8">
        <v>2276</v>
      </c>
      <c r="T448" s="9">
        <v>15</v>
      </c>
      <c r="U448" s="9">
        <f t="shared" si="94"/>
        <v>2260</v>
      </c>
      <c r="V448" s="9">
        <f t="shared" si="95"/>
        <v>10</v>
      </c>
      <c r="W448" s="7">
        <v>13.2</v>
      </c>
      <c r="X448" s="7">
        <f t="shared" si="102"/>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3"/>
        <v>0.59399999999999997</v>
      </c>
      <c r="AN448" s="42">
        <v>0.39900000000000002</v>
      </c>
      <c r="AO448" s="41">
        <v>1</v>
      </c>
      <c r="AP448" s="17">
        <v>0</v>
      </c>
      <c r="AQ448">
        <v>0.59599999999999997</v>
      </c>
      <c r="AR448" s="39">
        <f>1-AQ448</f>
        <v>0.40400000000000003</v>
      </c>
      <c r="AS448" s="38">
        <f t="shared" si="100"/>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41.8</v>
      </c>
      <c r="BM448">
        <v>1</v>
      </c>
      <c r="BN448">
        <v>0</v>
      </c>
      <c r="BO448">
        <v>0</v>
      </c>
      <c r="BP448">
        <v>0</v>
      </c>
      <c r="BQ448">
        <v>0</v>
      </c>
      <c r="BR448">
        <v>0</v>
      </c>
      <c r="BS448">
        <v>0</v>
      </c>
      <c r="BT448" s="17">
        <v>0</v>
      </c>
      <c r="BU448">
        <v>0</v>
      </c>
      <c r="BV448">
        <v>0</v>
      </c>
      <c r="BW448">
        <v>1</v>
      </c>
      <c r="BX448" s="17">
        <v>0</v>
      </c>
      <c r="BY448">
        <v>0</v>
      </c>
      <c r="BZ448">
        <v>0</v>
      </c>
      <c r="CA448">
        <v>0</v>
      </c>
      <c r="CB448">
        <v>0</v>
      </c>
      <c r="CC448" s="17">
        <v>0</v>
      </c>
      <c r="CD448">
        <v>1</v>
      </c>
      <c r="CE448">
        <v>1</v>
      </c>
      <c r="CF448">
        <v>0</v>
      </c>
      <c r="CG448">
        <v>0</v>
      </c>
      <c r="CH448">
        <v>0</v>
      </c>
      <c r="CI448">
        <v>0</v>
      </c>
      <c r="CJ448">
        <v>0</v>
      </c>
      <c r="CK448">
        <v>1</v>
      </c>
      <c r="CL448">
        <v>0</v>
      </c>
      <c r="CM448">
        <v>0</v>
      </c>
      <c r="CN448" s="17">
        <v>1</v>
      </c>
      <c r="CO448">
        <v>0.21149999999999999</v>
      </c>
      <c r="CP448">
        <v>3</v>
      </c>
      <c r="CQ448">
        <v>0</v>
      </c>
      <c r="CR448">
        <v>1</v>
      </c>
      <c r="CS448">
        <v>16</v>
      </c>
      <c r="CY448" s="33" t="s">
        <v>85</v>
      </c>
    </row>
    <row r="449" spans="1:103" x14ac:dyDescent="0.25">
      <c r="A449">
        <v>448</v>
      </c>
      <c r="B449">
        <v>29</v>
      </c>
      <c r="C449" s="24" t="s">
        <v>9</v>
      </c>
      <c r="D449" s="12">
        <v>7.06</v>
      </c>
      <c r="E449" s="13">
        <v>0.78</v>
      </c>
      <c r="F449" s="7">
        <f t="shared" si="101"/>
        <v>9.0512820512820511</v>
      </c>
      <c r="G449" s="7">
        <f t="shared" si="89"/>
        <v>6.2799999999999994</v>
      </c>
      <c r="H449" s="15">
        <f t="shared" si="90"/>
        <v>7.84</v>
      </c>
      <c r="I449" s="11">
        <f t="shared" si="91"/>
        <v>0.23986475186127454</v>
      </c>
      <c r="J449" s="32">
        <f t="shared" si="92"/>
        <v>2.6500638307619565E-2</v>
      </c>
      <c r="K449" s="32">
        <f t="shared" si="93"/>
        <v>37.734940132082635</v>
      </c>
      <c r="L449" s="8">
        <v>0</v>
      </c>
      <c r="M449" s="9">
        <v>1</v>
      </c>
      <c r="N449" s="8">
        <v>0</v>
      </c>
      <c r="O449" s="9">
        <v>0</v>
      </c>
      <c r="P449" s="9">
        <v>1</v>
      </c>
      <c r="Q449" s="9">
        <v>0</v>
      </c>
      <c r="R449" s="9">
        <v>0</v>
      </c>
      <c r="S449" s="8">
        <v>1357</v>
      </c>
      <c r="T449" s="9">
        <v>14</v>
      </c>
      <c r="U449" s="9">
        <f t="shared" si="94"/>
        <v>1342</v>
      </c>
      <c r="V449" s="9">
        <f t="shared" si="95"/>
        <v>10</v>
      </c>
      <c r="W449" s="7">
        <v>12.9</v>
      </c>
      <c r="X449" s="7">
        <f t="shared" si="102"/>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3"/>
        <v>0.65100000000000002</v>
      </c>
      <c r="AN449" s="42">
        <v>0.34200000000000003</v>
      </c>
      <c r="AO449" s="41">
        <v>1</v>
      </c>
      <c r="AP449" s="17">
        <v>0</v>
      </c>
      <c r="AQ449">
        <v>1</v>
      </c>
      <c r="AR449" s="39">
        <v>0</v>
      </c>
      <c r="AS449" s="38">
        <f t="shared" si="100"/>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41.6</v>
      </c>
      <c r="BM449">
        <v>1</v>
      </c>
      <c r="BN449">
        <v>0</v>
      </c>
      <c r="BO449">
        <v>0</v>
      </c>
      <c r="BP449">
        <v>0</v>
      </c>
      <c r="BQ449">
        <v>0</v>
      </c>
      <c r="BR449">
        <v>0</v>
      </c>
      <c r="BS449">
        <v>0</v>
      </c>
      <c r="BT449" s="17">
        <v>0</v>
      </c>
      <c r="BU449">
        <v>0</v>
      </c>
      <c r="BV449">
        <v>0</v>
      </c>
      <c r="BW449">
        <v>1</v>
      </c>
      <c r="BX449" s="17">
        <v>0</v>
      </c>
      <c r="BY449">
        <v>0</v>
      </c>
      <c r="BZ449">
        <v>0</v>
      </c>
      <c r="CA449">
        <v>0</v>
      </c>
      <c r="CB449">
        <v>0</v>
      </c>
      <c r="CC449" s="17">
        <v>0</v>
      </c>
      <c r="CD449">
        <v>1</v>
      </c>
      <c r="CE449">
        <v>1</v>
      </c>
      <c r="CF449">
        <v>0</v>
      </c>
      <c r="CG449">
        <v>0</v>
      </c>
      <c r="CH449">
        <v>0</v>
      </c>
      <c r="CI449">
        <v>0</v>
      </c>
      <c r="CJ449">
        <v>0</v>
      </c>
      <c r="CK449">
        <v>1</v>
      </c>
      <c r="CL449">
        <v>0</v>
      </c>
      <c r="CM449">
        <v>0</v>
      </c>
      <c r="CN449" s="17">
        <v>1</v>
      </c>
      <c r="CO449">
        <v>0.21149999999999999</v>
      </c>
      <c r="CP449">
        <v>3</v>
      </c>
      <c r="CQ449">
        <v>0</v>
      </c>
      <c r="CR449">
        <v>1</v>
      </c>
      <c r="CS449">
        <v>16</v>
      </c>
      <c r="CY449" s="33" t="s">
        <v>85</v>
      </c>
    </row>
    <row r="450" spans="1:103" x14ac:dyDescent="0.25">
      <c r="A450">
        <v>449</v>
      </c>
      <c r="B450">
        <v>29</v>
      </c>
      <c r="C450" s="24" t="s">
        <v>9</v>
      </c>
      <c r="D450" s="12">
        <v>6.21</v>
      </c>
      <c r="E450" s="13">
        <v>0.94</v>
      </c>
      <c r="F450" s="7">
        <f t="shared" si="101"/>
        <v>6.6063829787234045</v>
      </c>
      <c r="G450" s="7">
        <f t="shared" ref="G450:G513" si="104">D450-E450</f>
        <v>5.27</v>
      </c>
      <c r="H450" s="15">
        <f t="shared" ref="H450:H513" si="105">D450+E450</f>
        <v>7.15</v>
      </c>
      <c r="I450" s="11">
        <f t="shared" ref="I450:I513" si="106">IFERROR(F450/SQRT(F450^2+U450), "X")</f>
        <v>0.21460560973649845</v>
      </c>
      <c r="J450" s="32">
        <f t="shared" ref="J450:J513" si="107">IFERROR(SQRT((1-I450^2)/U450), "X")</f>
        <v>3.2484585048680924E-2</v>
      </c>
      <c r="K450" s="32">
        <f t="shared" ref="K450:K513" si="108">IFERROR(1/J450, "X")</f>
        <v>30.783831731309316</v>
      </c>
      <c r="L450" s="8">
        <v>0</v>
      </c>
      <c r="M450" s="9">
        <v>1</v>
      </c>
      <c r="N450" s="8">
        <v>0</v>
      </c>
      <c r="O450" s="9">
        <v>0</v>
      </c>
      <c r="P450" s="9">
        <v>1</v>
      </c>
      <c r="Q450" s="9">
        <v>0</v>
      </c>
      <c r="R450" s="9">
        <v>0</v>
      </c>
      <c r="S450" s="8">
        <v>919</v>
      </c>
      <c r="T450" s="9">
        <v>14</v>
      </c>
      <c r="U450" s="9">
        <f t="shared" ref="U450:U513" si="109">S450-T450-1</f>
        <v>904</v>
      </c>
      <c r="V450" s="9">
        <f t="shared" ref="V450:V513" si="110">COUNTIF(B:B,B450)</f>
        <v>10</v>
      </c>
      <c r="W450" s="7">
        <v>13.6</v>
      </c>
      <c r="X450" s="7">
        <f t="shared" si="102"/>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3"/>
        <v>0.51200000000000001</v>
      </c>
      <c r="AN450" s="42">
        <v>0.48299999999999998</v>
      </c>
      <c r="AO450" s="41">
        <v>1</v>
      </c>
      <c r="AP450" s="17">
        <v>0</v>
      </c>
      <c r="AQ450">
        <v>0</v>
      </c>
      <c r="AR450" s="39">
        <v>1</v>
      </c>
      <c r="AS450" s="38">
        <f t="shared" si="100"/>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42.2</v>
      </c>
      <c r="BM450">
        <v>1</v>
      </c>
      <c r="BN450">
        <v>0</v>
      </c>
      <c r="BO450">
        <v>0</v>
      </c>
      <c r="BP450">
        <v>0</v>
      </c>
      <c r="BQ450">
        <v>0</v>
      </c>
      <c r="BR450">
        <v>0</v>
      </c>
      <c r="BS450">
        <v>0</v>
      </c>
      <c r="BT450" s="17">
        <v>0</v>
      </c>
      <c r="BU450">
        <v>0</v>
      </c>
      <c r="BV450">
        <v>0</v>
      </c>
      <c r="BW450">
        <v>1</v>
      </c>
      <c r="BX450" s="17">
        <v>0</v>
      </c>
      <c r="BY450">
        <v>0</v>
      </c>
      <c r="BZ450">
        <v>0</v>
      </c>
      <c r="CA450">
        <v>0</v>
      </c>
      <c r="CB450">
        <v>0</v>
      </c>
      <c r="CC450" s="17">
        <v>0</v>
      </c>
      <c r="CD450">
        <v>1</v>
      </c>
      <c r="CE450">
        <v>1</v>
      </c>
      <c r="CF450">
        <v>0</v>
      </c>
      <c r="CG450">
        <v>0</v>
      </c>
      <c r="CH450">
        <v>0</v>
      </c>
      <c r="CI450">
        <v>0</v>
      </c>
      <c r="CJ450">
        <v>0</v>
      </c>
      <c r="CK450">
        <v>1</v>
      </c>
      <c r="CL450">
        <v>0</v>
      </c>
      <c r="CM450">
        <v>0</v>
      </c>
      <c r="CN450" s="17">
        <v>1</v>
      </c>
      <c r="CO450">
        <v>0.21149999999999999</v>
      </c>
      <c r="CP450">
        <v>3</v>
      </c>
      <c r="CQ450">
        <v>0</v>
      </c>
      <c r="CR450">
        <v>1</v>
      </c>
      <c r="CS450">
        <v>16</v>
      </c>
      <c r="CY450" s="33" t="s">
        <v>85</v>
      </c>
    </row>
    <row r="451" spans="1:103" x14ac:dyDescent="0.25">
      <c r="A451">
        <v>450</v>
      </c>
      <c r="B451">
        <v>29</v>
      </c>
      <c r="C451" s="24" t="s">
        <v>9</v>
      </c>
      <c r="D451" s="12">
        <v>6.16</v>
      </c>
      <c r="E451" s="13">
        <v>0.86</v>
      </c>
      <c r="F451" s="7">
        <f t="shared" si="101"/>
        <v>7.1627906976744189</v>
      </c>
      <c r="G451" s="7">
        <f t="shared" si="104"/>
        <v>5.3</v>
      </c>
      <c r="H451" s="15">
        <f t="shared" si="105"/>
        <v>7.0200000000000005</v>
      </c>
      <c r="I451" s="11">
        <f t="shared" si="106"/>
        <v>0.19189297421546586</v>
      </c>
      <c r="J451" s="32">
        <f t="shared" si="107"/>
        <v>2.6790252893717639E-2</v>
      </c>
      <c r="K451" s="32">
        <f t="shared" si="108"/>
        <v>37.327008594028676</v>
      </c>
      <c r="L451" s="8">
        <v>0</v>
      </c>
      <c r="M451" s="9">
        <v>1</v>
      </c>
      <c r="N451" s="8">
        <v>0</v>
      </c>
      <c r="O451" s="9">
        <v>0</v>
      </c>
      <c r="P451" s="9">
        <v>1</v>
      </c>
      <c r="Q451" s="9">
        <v>0</v>
      </c>
      <c r="R451" s="9">
        <v>0</v>
      </c>
      <c r="S451" s="8">
        <v>1357</v>
      </c>
      <c r="T451" s="9">
        <v>14</v>
      </c>
      <c r="U451" s="9">
        <f t="shared" si="109"/>
        <v>1342</v>
      </c>
      <c r="V451" s="9">
        <f t="shared" si="110"/>
        <v>10</v>
      </c>
      <c r="W451" s="7">
        <v>12.9</v>
      </c>
      <c r="X451" s="7">
        <f t="shared" si="102"/>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3"/>
        <v>0.65100000000000002</v>
      </c>
      <c r="AN451" s="42">
        <v>0.34200000000000003</v>
      </c>
      <c r="AO451" s="41">
        <v>1</v>
      </c>
      <c r="AP451" s="17">
        <v>0</v>
      </c>
      <c r="AQ451">
        <v>1</v>
      </c>
      <c r="AR451" s="39">
        <v>0</v>
      </c>
      <c r="AS451" s="38">
        <f t="shared" si="100"/>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41.6</v>
      </c>
      <c r="BM451">
        <v>0</v>
      </c>
      <c r="BN451">
        <v>0</v>
      </c>
      <c r="BO451">
        <v>0</v>
      </c>
      <c r="BP451">
        <v>0</v>
      </c>
      <c r="BQ451">
        <v>0</v>
      </c>
      <c r="BR451">
        <v>1</v>
      </c>
      <c r="BS451">
        <v>0</v>
      </c>
      <c r="BT451" s="17">
        <v>0</v>
      </c>
      <c r="BU451">
        <v>0</v>
      </c>
      <c r="BV451">
        <v>0</v>
      </c>
      <c r="BW451">
        <v>1</v>
      </c>
      <c r="BX451" s="17">
        <v>0</v>
      </c>
      <c r="BY451">
        <v>0</v>
      </c>
      <c r="BZ451">
        <v>0</v>
      </c>
      <c r="CA451">
        <v>0</v>
      </c>
      <c r="CB451">
        <v>0</v>
      </c>
      <c r="CC451" s="17">
        <v>0</v>
      </c>
      <c r="CD451">
        <v>1</v>
      </c>
      <c r="CE451">
        <v>1</v>
      </c>
      <c r="CF451">
        <v>0</v>
      </c>
      <c r="CG451">
        <v>0</v>
      </c>
      <c r="CH451">
        <v>0</v>
      </c>
      <c r="CI451">
        <v>0</v>
      </c>
      <c r="CJ451">
        <v>0</v>
      </c>
      <c r="CK451">
        <v>1</v>
      </c>
      <c r="CL451">
        <v>0</v>
      </c>
      <c r="CM451">
        <v>0</v>
      </c>
      <c r="CN451" s="17">
        <v>1</v>
      </c>
      <c r="CO451">
        <v>0.21149999999999999</v>
      </c>
      <c r="CP451">
        <v>3</v>
      </c>
      <c r="CQ451">
        <v>0</v>
      </c>
      <c r="CR451">
        <v>1</v>
      </c>
      <c r="CS451">
        <v>16</v>
      </c>
      <c r="CY451" s="33" t="s">
        <v>85</v>
      </c>
    </row>
    <row r="452" spans="1:103" x14ac:dyDescent="0.25">
      <c r="A452">
        <v>451</v>
      </c>
      <c r="B452">
        <v>29</v>
      </c>
      <c r="C452" s="24" t="s">
        <v>9</v>
      </c>
      <c r="D452" s="12">
        <v>5.48</v>
      </c>
      <c r="E452" s="13">
        <v>1.3</v>
      </c>
      <c r="F452" s="7">
        <f t="shared" si="101"/>
        <v>4.2153846153846155</v>
      </c>
      <c r="G452" s="7">
        <f t="shared" si="104"/>
        <v>4.1800000000000006</v>
      </c>
      <c r="H452" s="15">
        <f t="shared" si="105"/>
        <v>6.78</v>
      </c>
      <c r="I452" s="11">
        <f t="shared" si="106"/>
        <v>0.13884365792453493</v>
      </c>
      <c r="J452" s="32">
        <f t="shared" si="107"/>
        <v>3.2937364106185293E-2</v>
      </c>
      <c r="K452" s="32">
        <f t="shared" si="108"/>
        <v>30.360656571550315</v>
      </c>
      <c r="L452" s="8">
        <v>0</v>
      </c>
      <c r="M452" s="9">
        <v>1</v>
      </c>
      <c r="N452" s="8">
        <v>0</v>
      </c>
      <c r="O452" s="9">
        <v>0</v>
      </c>
      <c r="P452" s="9">
        <v>1</v>
      </c>
      <c r="Q452" s="9">
        <v>0</v>
      </c>
      <c r="R452" s="9">
        <v>0</v>
      </c>
      <c r="S452" s="8">
        <v>919</v>
      </c>
      <c r="T452" s="9">
        <v>14</v>
      </c>
      <c r="U452" s="9">
        <f t="shared" si="109"/>
        <v>904</v>
      </c>
      <c r="V452" s="9">
        <f t="shared" si="110"/>
        <v>10</v>
      </c>
      <c r="W452" s="7">
        <v>13.6</v>
      </c>
      <c r="X452" s="7">
        <f t="shared" si="102"/>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3"/>
        <v>0.51200000000000001</v>
      </c>
      <c r="AN452" s="42">
        <v>0.48299999999999998</v>
      </c>
      <c r="AO452" s="41">
        <v>1</v>
      </c>
      <c r="AP452" s="17">
        <v>0</v>
      </c>
      <c r="AQ452">
        <v>0</v>
      </c>
      <c r="AR452" s="39">
        <v>1</v>
      </c>
      <c r="AS452" s="38">
        <f t="shared" si="100"/>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42.2</v>
      </c>
      <c r="BM452">
        <v>0</v>
      </c>
      <c r="BN452">
        <v>0</v>
      </c>
      <c r="BO452">
        <v>0</v>
      </c>
      <c r="BP452">
        <v>0</v>
      </c>
      <c r="BQ452">
        <v>0</v>
      </c>
      <c r="BR452">
        <v>1</v>
      </c>
      <c r="BS452">
        <v>0</v>
      </c>
      <c r="BT452" s="17">
        <v>0</v>
      </c>
      <c r="BU452">
        <v>0</v>
      </c>
      <c r="BV452">
        <v>0</v>
      </c>
      <c r="BW452">
        <v>1</v>
      </c>
      <c r="BX452" s="17">
        <v>0</v>
      </c>
      <c r="BY452">
        <v>0</v>
      </c>
      <c r="BZ452">
        <v>0</v>
      </c>
      <c r="CA452">
        <v>0</v>
      </c>
      <c r="CB452">
        <v>0</v>
      </c>
      <c r="CC452" s="17">
        <v>0</v>
      </c>
      <c r="CD452">
        <v>1</v>
      </c>
      <c r="CE452">
        <v>1</v>
      </c>
      <c r="CF452">
        <v>0</v>
      </c>
      <c r="CG452">
        <v>0</v>
      </c>
      <c r="CH452">
        <v>0</v>
      </c>
      <c r="CI452">
        <v>0</v>
      </c>
      <c r="CJ452">
        <v>0</v>
      </c>
      <c r="CK452">
        <v>1</v>
      </c>
      <c r="CL452">
        <v>0</v>
      </c>
      <c r="CM452">
        <v>0</v>
      </c>
      <c r="CN452" s="17">
        <v>1</v>
      </c>
      <c r="CO452">
        <v>0.21149999999999999</v>
      </c>
      <c r="CP452">
        <v>3</v>
      </c>
      <c r="CQ452">
        <v>0</v>
      </c>
      <c r="CR452">
        <v>1</v>
      </c>
      <c r="CS452">
        <v>16</v>
      </c>
      <c r="CY452" s="33" t="s">
        <v>85</v>
      </c>
    </row>
    <row r="453" spans="1:103" x14ac:dyDescent="0.25">
      <c r="A453">
        <v>452</v>
      </c>
      <c r="B453">
        <v>29</v>
      </c>
      <c r="C453" s="24" t="s">
        <v>9</v>
      </c>
      <c r="D453" s="12">
        <v>6</v>
      </c>
      <c r="E453" s="13">
        <v>1.2</v>
      </c>
      <c r="F453" s="7">
        <f t="shared" si="101"/>
        <v>5</v>
      </c>
      <c r="G453" s="7">
        <f t="shared" si="104"/>
        <v>4.8</v>
      </c>
      <c r="H453" s="15">
        <f t="shared" si="105"/>
        <v>7.2</v>
      </c>
      <c r="I453" s="11">
        <f t="shared" si="106"/>
        <v>0.16602227504272984</v>
      </c>
      <c r="J453" s="32">
        <f t="shared" si="107"/>
        <v>3.320445500854597E-2</v>
      </c>
      <c r="K453" s="32">
        <f t="shared" si="108"/>
        <v>30.116440692751194</v>
      </c>
      <c r="L453" s="8">
        <v>0</v>
      </c>
      <c r="M453" s="9">
        <v>1</v>
      </c>
      <c r="N453" s="8">
        <v>0</v>
      </c>
      <c r="O453" s="9">
        <v>0</v>
      </c>
      <c r="P453" s="9">
        <v>1</v>
      </c>
      <c r="Q453" s="9">
        <v>0</v>
      </c>
      <c r="R453" s="9">
        <v>0</v>
      </c>
      <c r="S453" s="8">
        <v>897</v>
      </c>
      <c r="T453" s="9">
        <v>14</v>
      </c>
      <c r="U453" s="9">
        <f t="shared" si="109"/>
        <v>882</v>
      </c>
      <c r="V453" s="9">
        <f t="shared" si="110"/>
        <v>10</v>
      </c>
      <c r="W453" s="7">
        <v>13.3</v>
      </c>
      <c r="X453" s="7">
        <f t="shared" si="102"/>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3"/>
        <v>0.56800000000000006</v>
      </c>
      <c r="AN453" s="42">
        <v>0.42399999999999999</v>
      </c>
      <c r="AO453" s="41">
        <v>1</v>
      </c>
      <c r="AP453" s="17">
        <v>0</v>
      </c>
      <c r="AQ453">
        <v>1</v>
      </c>
      <c r="AR453" s="39">
        <v>0</v>
      </c>
      <c r="AS453" s="38">
        <f t="shared" si="100"/>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41.2</v>
      </c>
      <c r="BM453">
        <v>0</v>
      </c>
      <c r="BN453">
        <v>0</v>
      </c>
      <c r="BO453">
        <v>0</v>
      </c>
      <c r="BP453">
        <v>0</v>
      </c>
      <c r="BQ453">
        <v>0</v>
      </c>
      <c r="BR453">
        <v>1</v>
      </c>
      <c r="BS453">
        <v>0</v>
      </c>
      <c r="BT453" s="17">
        <v>0</v>
      </c>
      <c r="BU453">
        <v>0</v>
      </c>
      <c r="BV453">
        <v>0</v>
      </c>
      <c r="BW453">
        <v>1</v>
      </c>
      <c r="BX453" s="17">
        <v>0</v>
      </c>
      <c r="BY453">
        <v>0</v>
      </c>
      <c r="BZ453">
        <v>0</v>
      </c>
      <c r="CA453">
        <v>0</v>
      </c>
      <c r="CB453">
        <v>0</v>
      </c>
      <c r="CC453" s="17">
        <v>0</v>
      </c>
      <c r="CD453">
        <v>1</v>
      </c>
      <c r="CE453">
        <v>1</v>
      </c>
      <c r="CF453">
        <v>0</v>
      </c>
      <c r="CG453">
        <v>0</v>
      </c>
      <c r="CH453">
        <v>0</v>
      </c>
      <c r="CI453">
        <v>0</v>
      </c>
      <c r="CJ453">
        <v>0</v>
      </c>
      <c r="CK453">
        <v>1</v>
      </c>
      <c r="CL453">
        <v>0</v>
      </c>
      <c r="CM453">
        <v>0</v>
      </c>
      <c r="CN453" s="17">
        <v>1</v>
      </c>
      <c r="CO453">
        <v>0.21149999999999999</v>
      </c>
      <c r="CP453">
        <v>3</v>
      </c>
      <c r="CQ453">
        <v>0</v>
      </c>
      <c r="CR453">
        <v>1</v>
      </c>
      <c r="CS453">
        <v>16</v>
      </c>
      <c r="CY453" s="33" t="s">
        <v>85</v>
      </c>
    </row>
    <row r="454" spans="1:103" s="50" customFormat="1" x14ac:dyDescent="0.25">
      <c r="A454" s="50">
        <v>453</v>
      </c>
      <c r="B454" s="50">
        <v>29</v>
      </c>
      <c r="C454" s="51" t="s">
        <v>9</v>
      </c>
      <c r="D454" s="52">
        <v>6.29</v>
      </c>
      <c r="E454" s="53">
        <v>1.6</v>
      </c>
      <c r="F454" s="54">
        <f t="shared" si="101"/>
        <v>3.9312499999999999</v>
      </c>
      <c r="G454" s="54">
        <f t="shared" si="104"/>
        <v>4.6899999999999995</v>
      </c>
      <c r="H454" s="55">
        <f t="shared" si="105"/>
        <v>7.8900000000000006</v>
      </c>
      <c r="I454" s="56">
        <f t="shared" si="106"/>
        <v>0.14555646222812504</v>
      </c>
      <c r="J454" s="57">
        <f t="shared" si="107"/>
        <v>3.7025491186804461E-2</v>
      </c>
      <c r="K454" s="57">
        <f t="shared" si="108"/>
        <v>27.008419549512706</v>
      </c>
      <c r="L454" s="58">
        <v>0</v>
      </c>
      <c r="M454" s="59">
        <v>1</v>
      </c>
      <c r="N454" s="58">
        <v>0</v>
      </c>
      <c r="O454" s="59">
        <v>0</v>
      </c>
      <c r="P454" s="59">
        <v>1</v>
      </c>
      <c r="Q454" s="59">
        <v>0</v>
      </c>
      <c r="R454" s="59">
        <v>0</v>
      </c>
      <c r="S454" s="58">
        <v>729</v>
      </c>
      <c r="T454" s="59">
        <v>14</v>
      </c>
      <c r="U454" s="59">
        <f t="shared" si="109"/>
        <v>714</v>
      </c>
      <c r="V454" s="59">
        <f t="shared" si="110"/>
        <v>10</v>
      </c>
      <c r="W454" s="54">
        <v>14</v>
      </c>
      <c r="X454" s="54">
        <f t="shared" si="102"/>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3"/>
        <v>0.43899999999999995</v>
      </c>
      <c r="AN454" s="62">
        <v>0.55800000000000005</v>
      </c>
      <c r="AO454" s="63">
        <v>1</v>
      </c>
      <c r="AP454" s="64">
        <v>0</v>
      </c>
      <c r="AQ454" s="50">
        <v>0</v>
      </c>
      <c r="AR454" s="65">
        <v>1</v>
      </c>
      <c r="AS454" s="67">
        <f t="shared" si="100"/>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42.1</v>
      </c>
      <c r="BM454" s="50">
        <v>0</v>
      </c>
      <c r="BN454" s="50">
        <v>0</v>
      </c>
      <c r="BO454" s="50">
        <v>0</v>
      </c>
      <c r="BP454" s="50">
        <v>0</v>
      </c>
      <c r="BQ454" s="50">
        <v>0</v>
      </c>
      <c r="BR454" s="50">
        <v>1</v>
      </c>
      <c r="BS454" s="50">
        <v>0</v>
      </c>
      <c r="BT454" s="64">
        <v>0</v>
      </c>
      <c r="BU454" s="50">
        <v>0</v>
      </c>
      <c r="BV454" s="50">
        <v>0</v>
      </c>
      <c r="BW454" s="50">
        <v>1</v>
      </c>
      <c r="BX454" s="64">
        <v>0</v>
      </c>
      <c r="BY454" s="50">
        <v>0</v>
      </c>
      <c r="BZ454" s="50">
        <v>0</v>
      </c>
      <c r="CA454" s="50">
        <v>0</v>
      </c>
      <c r="CB454" s="50">
        <v>0</v>
      </c>
      <c r="CC454" s="64">
        <v>0</v>
      </c>
      <c r="CD454" s="50">
        <v>1</v>
      </c>
      <c r="CE454" s="50">
        <v>1</v>
      </c>
      <c r="CF454" s="50">
        <v>0</v>
      </c>
      <c r="CG454" s="50">
        <v>0</v>
      </c>
      <c r="CH454" s="50">
        <v>0</v>
      </c>
      <c r="CI454" s="50">
        <v>0</v>
      </c>
      <c r="CJ454" s="50">
        <v>0</v>
      </c>
      <c r="CK454" s="50">
        <v>1</v>
      </c>
      <c r="CL454" s="50">
        <v>0</v>
      </c>
      <c r="CM454" s="50">
        <v>0</v>
      </c>
      <c r="CN454" s="64">
        <v>1</v>
      </c>
      <c r="CO454">
        <v>0.21149999999999999</v>
      </c>
      <c r="CP454">
        <v>3</v>
      </c>
      <c r="CQ454">
        <v>0</v>
      </c>
      <c r="CR454">
        <v>1</v>
      </c>
      <c r="CS454">
        <v>16</v>
      </c>
      <c r="CT454" s="66"/>
      <c r="CY454" s="33" t="s">
        <v>85</v>
      </c>
    </row>
    <row r="455" spans="1:103" x14ac:dyDescent="0.25">
      <c r="A455">
        <v>454</v>
      </c>
      <c r="B455">
        <v>30</v>
      </c>
      <c r="C455" s="24" t="s">
        <v>312</v>
      </c>
      <c r="D455" s="12">
        <v>14.7</v>
      </c>
      <c r="E455" s="13">
        <f t="shared" ref="E455:E482" si="111">D455/F455</f>
        <v>0.8207705192629815</v>
      </c>
      <c r="F455" s="7">
        <v>17.91</v>
      </c>
      <c r="G455" s="7">
        <f t="shared" si="104"/>
        <v>13.879229480737017</v>
      </c>
      <c r="H455" s="15">
        <f t="shared" si="105"/>
        <v>15.520770519262982</v>
      </c>
      <c r="I455" s="11">
        <f t="shared" si="106"/>
        <v>0.42346601809461165</v>
      </c>
      <c r="J455" s="32">
        <f t="shared" si="107"/>
        <v>2.3644110446376973E-2</v>
      </c>
      <c r="K455" s="32">
        <f t="shared" si="108"/>
        <v>42.2938305193559</v>
      </c>
      <c r="L455" s="8">
        <v>0</v>
      </c>
      <c r="M455" s="9">
        <v>1</v>
      </c>
      <c r="N455" s="8">
        <v>0</v>
      </c>
      <c r="O455" s="9">
        <v>1</v>
      </c>
      <c r="P455" s="9">
        <v>0</v>
      </c>
      <c r="Q455" s="9">
        <v>0</v>
      </c>
      <c r="R455" s="9">
        <v>0</v>
      </c>
      <c r="S455" s="8">
        <v>1476</v>
      </c>
      <c r="T455" s="9">
        <v>7</v>
      </c>
      <c r="U455" s="9">
        <f t="shared" si="109"/>
        <v>1468</v>
      </c>
      <c r="V455" s="9">
        <f t="shared" si="110"/>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2">1-AR455</f>
        <v>0.63200000000000001</v>
      </c>
      <c r="AR455" s="39">
        <v>0.36799999999999999</v>
      </c>
      <c r="AS455" s="38">
        <f t="shared" si="100"/>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37</v>
      </c>
      <c r="BM455">
        <v>0</v>
      </c>
      <c r="BN455">
        <v>0</v>
      </c>
      <c r="BO455">
        <v>0</v>
      </c>
      <c r="BP455">
        <v>1</v>
      </c>
      <c r="BQ455">
        <v>0</v>
      </c>
      <c r="BR455">
        <v>0</v>
      </c>
      <c r="BS455">
        <v>0</v>
      </c>
      <c r="BT455" s="17">
        <v>0</v>
      </c>
      <c r="BU455">
        <v>0</v>
      </c>
      <c r="BV455">
        <v>0</v>
      </c>
      <c r="BW455">
        <f>1</f>
        <v>1</v>
      </c>
      <c r="BX455" s="17">
        <v>0</v>
      </c>
      <c r="BY455">
        <v>0</v>
      </c>
      <c r="BZ455">
        <v>0</v>
      </c>
      <c r="CA455">
        <v>0</v>
      </c>
      <c r="CB455">
        <v>0</v>
      </c>
      <c r="CC455" s="17">
        <v>0</v>
      </c>
      <c r="CD455">
        <v>0</v>
      </c>
      <c r="CE455">
        <v>0</v>
      </c>
      <c r="CF455">
        <v>1</v>
      </c>
      <c r="CG455">
        <v>1</v>
      </c>
      <c r="CH455">
        <v>1</v>
      </c>
      <c r="CI455">
        <v>0</v>
      </c>
      <c r="CJ455">
        <v>1</v>
      </c>
      <c r="CK455">
        <v>0</v>
      </c>
      <c r="CL455">
        <v>0</v>
      </c>
      <c r="CM455">
        <v>1</v>
      </c>
      <c r="CN455" s="17">
        <v>0</v>
      </c>
      <c r="CO455">
        <v>0.13900000000000001</v>
      </c>
      <c r="CP455">
        <v>46</v>
      </c>
      <c r="CQ455">
        <v>1</v>
      </c>
      <c r="CR455">
        <v>0</v>
      </c>
      <c r="CS455">
        <v>14</v>
      </c>
      <c r="CY455" s="33" t="s">
        <v>85</v>
      </c>
    </row>
    <row r="456" spans="1:103" x14ac:dyDescent="0.25">
      <c r="A456">
        <v>455</v>
      </c>
      <c r="B456">
        <v>30</v>
      </c>
      <c r="C456" s="24" t="s">
        <v>312</v>
      </c>
      <c r="D456" s="12">
        <v>19.3</v>
      </c>
      <c r="E456" s="13">
        <f t="shared" si="111"/>
        <v>1.2363869314541962</v>
      </c>
      <c r="F456" s="7">
        <v>15.61</v>
      </c>
      <c r="G456" s="7">
        <f t="shared" si="104"/>
        <v>18.063613068545806</v>
      </c>
      <c r="H456" s="15">
        <f t="shared" si="105"/>
        <v>20.536386931454196</v>
      </c>
      <c r="I456" s="11">
        <f t="shared" si="106"/>
        <v>0.37730504926893033</v>
      </c>
      <c r="J456" s="32">
        <f t="shared" si="107"/>
        <v>2.4170727051180674E-2</v>
      </c>
      <c r="K456" s="32">
        <f t="shared" si="108"/>
        <v>41.372359130221227</v>
      </c>
      <c r="L456" s="8">
        <v>0</v>
      </c>
      <c r="M456" s="9">
        <v>1</v>
      </c>
      <c r="N456" s="8">
        <v>0</v>
      </c>
      <c r="O456" s="9">
        <v>1</v>
      </c>
      <c r="P456" s="9">
        <v>0</v>
      </c>
      <c r="Q456" s="9">
        <v>0</v>
      </c>
      <c r="R456" s="9">
        <v>0</v>
      </c>
      <c r="S456" s="8">
        <v>1476</v>
      </c>
      <c r="T456" s="9">
        <v>7</v>
      </c>
      <c r="U456" s="9">
        <f t="shared" si="109"/>
        <v>1468</v>
      </c>
      <c r="V456" s="9">
        <f t="shared" si="110"/>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2"/>
        <v>0.63200000000000001</v>
      </c>
      <c r="AR456" s="39">
        <v>0.36799999999999999</v>
      </c>
      <c r="AS456" s="38">
        <f t="shared" si="100"/>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37</v>
      </c>
      <c r="BM456">
        <v>0</v>
      </c>
      <c r="BN456">
        <v>0</v>
      </c>
      <c r="BO456">
        <v>0</v>
      </c>
      <c r="BP456">
        <v>1</v>
      </c>
      <c r="BQ456">
        <v>0</v>
      </c>
      <c r="BR456">
        <v>0</v>
      </c>
      <c r="BS456">
        <v>0</v>
      </c>
      <c r="BT456" s="17">
        <v>0</v>
      </c>
      <c r="BU456">
        <v>0</v>
      </c>
      <c r="BV456">
        <v>0</v>
      </c>
      <c r="BW456">
        <f>1</f>
        <v>1</v>
      </c>
      <c r="BX456" s="17">
        <v>0</v>
      </c>
      <c r="BY456">
        <v>0</v>
      </c>
      <c r="BZ456">
        <v>0</v>
      </c>
      <c r="CA456">
        <v>0</v>
      </c>
      <c r="CB456">
        <v>0</v>
      </c>
      <c r="CC456" s="17">
        <v>0</v>
      </c>
      <c r="CD456">
        <v>0</v>
      </c>
      <c r="CE456">
        <v>0</v>
      </c>
      <c r="CF456">
        <v>1</v>
      </c>
      <c r="CG456">
        <v>1</v>
      </c>
      <c r="CH456">
        <v>1</v>
      </c>
      <c r="CI456">
        <v>0</v>
      </c>
      <c r="CJ456">
        <v>1</v>
      </c>
      <c r="CK456">
        <v>0</v>
      </c>
      <c r="CL456">
        <v>0</v>
      </c>
      <c r="CM456">
        <v>1</v>
      </c>
      <c r="CN456" s="17">
        <v>0</v>
      </c>
      <c r="CO456">
        <v>0.13900000000000001</v>
      </c>
      <c r="CP456">
        <v>46</v>
      </c>
      <c r="CQ456">
        <v>1</v>
      </c>
      <c r="CR456">
        <v>0</v>
      </c>
      <c r="CS456">
        <v>14</v>
      </c>
      <c r="CY456" s="33" t="s">
        <v>85</v>
      </c>
    </row>
    <row r="457" spans="1:103" x14ac:dyDescent="0.25">
      <c r="A457">
        <v>456</v>
      </c>
      <c r="B457">
        <v>30</v>
      </c>
      <c r="C457" s="24" t="s">
        <v>312</v>
      </c>
      <c r="D457" s="12">
        <v>18.899999999999999</v>
      </c>
      <c r="E457" s="13">
        <f t="shared" si="111"/>
        <v>0.84074733096085397</v>
      </c>
      <c r="F457" s="7">
        <v>22.48</v>
      </c>
      <c r="G457" s="7">
        <f t="shared" si="104"/>
        <v>18.059252669039143</v>
      </c>
      <c r="H457" s="15">
        <f t="shared" si="105"/>
        <v>19.740747330960854</v>
      </c>
      <c r="I457" s="11">
        <f t="shared" si="106"/>
        <v>0.50605090150970966</v>
      </c>
      <c r="J457" s="32">
        <f t="shared" si="107"/>
        <v>2.2511161099186373E-2</v>
      </c>
      <c r="K457" s="32">
        <f t="shared" si="108"/>
        <v>44.42240875954387</v>
      </c>
      <c r="L457" s="8">
        <v>0</v>
      </c>
      <c r="M457" s="9">
        <v>1</v>
      </c>
      <c r="N457" s="8">
        <v>0</v>
      </c>
      <c r="O457" s="9">
        <v>1</v>
      </c>
      <c r="P457" s="9">
        <v>0</v>
      </c>
      <c r="Q457" s="9">
        <v>0</v>
      </c>
      <c r="R457" s="9">
        <v>0</v>
      </c>
      <c r="S457" s="8">
        <v>1476</v>
      </c>
      <c r="T457" s="9">
        <v>7</v>
      </c>
      <c r="U457" s="9">
        <f t="shared" si="109"/>
        <v>1468</v>
      </c>
      <c r="V457" s="9">
        <f t="shared" si="110"/>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2"/>
        <v>0.63200000000000001</v>
      </c>
      <c r="AR457" s="39">
        <v>0.36799999999999999</v>
      </c>
      <c r="AS457" s="38">
        <f t="shared" si="100"/>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37</v>
      </c>
      <c r="BM457">
        <v>0</v>
      </c>
      <c r="BN457">
        <v>0</v>
      </c>
      <c r="BO457">
        <v>0</v>
      </c>
      <c r="BP457">
        <v>1</v>
      </c>
      <c r="BQ457">
        <v>0</v>
      </c>
      <c r="BR457">
        <v>0</v>
      </c>
      <c r="BS457">
        <v>0</v>
      </c>
      <c r="BT457" s="17">
        <v>0</v>
      </c>
      <c r="BU457">
        <v>0</v>
      </c>
      <c r="BV457">
        <v>0</v>
      </c>
      <c r="BW457">
        <f>1</f>
        <v>1</v>
      </c>
      <c r="BX457" s="17">
        <v>0</v>
      </c>
      <c r="BY457">
        <v>0</v>
      </c>
      <c r="BZ457">
        <v>0</v>
      </c>
      <c r="CA457">
        <v>0</v>
      </c>
      <c r="CB457">
        <v>0</v>
      </c>
      <c r="CC457" s="17">
        <v>0</v>
      </c>
      <c r="CD457">
        <v>0</v>
      </c>
      <c r="CE457">
        <v>0</v>
      </c>
      <c r="CF457">
        <v>1</v>
      </c>
      <c r="CG457">
        <v>1</v>
      </c>
      <c r="CH457">
        <v>1</v>
      </c>
      <c r="CI457">
        <v>0</v>
      </c>
      <c r="CJ457">
        <v>1</v>
      </c>
      <c r="CK457">
        <v>0</v>
      </c>
      <c r="CL457">
        <v>0</v>
      </c>
      <c r="CM457">
        <v>1</v>
      </c>
      <c r="CN457" s="17">
        <v>0</v>
      </c>
      <c r="CO457">
        <v>0.13900000000000001</v>
      </c>
      <c r="CP457">
        <v>46</v>
      </c>
      <c r="CQ457">
        <v>1</v>
      </c>
      <c r="CR457">
        <v>0</v>
      </c>
      <c r="CS457">
        <v>14</v>
      </c>
      <c r="CY457" s="33" t="s">
        <v>85</v>
      </c>
    </row>
    <row r="458" spans="1:103" x14ac:dyDescent="0.25">
      <c r="A458">
        <v>457</v>
      </c>
      <c r="B458">
        <v>30</v>
      </c>
      <c r="C458" s="24" t="s">
        <v>312</v>
      </c>
      <c r="D458" s="12">
        <v>15.2</v>
      </c>
      <c r="E458" s="13">
        <f t="shared" si="111"/>
        <v>0.58800773694390707</v>
      </c>
      <c r="F458" s="7">
        <v>25.85</v>
      </c>
      <c r="G458" s="7">
        <f t="shared" si="104"/>
        <v>14.611992263056091</v>
      </c>
      <c r="H458" s="15">
        <f t="shared" si="105"/>
        <v>15.788007736943907</v>
      </c>
      <c r="I458" s="11">
        <f t="shared" si="106"/>
        <v>0.55929032276646651</v>
      </c>
      <c r="J458" s="32">
        <f t="shared" si="107"/>
        <v>2.1635989275298514E-2</v>
      </c>
      <c r="K458" s="32">
        <f t="shared" si="108"/>
        <v>46.219287099651368</v>
      </c>
      <c r="L458" s="8">
        <v>0</v>
      </c>
      <c r="M458" s="9">
        <v>1</v>
      </c>
      <c r="N458" s="8">
        <v>0</v>
      </c>
      <c r="O458" s="9">
        <v>1</v>
      </c>
      <c r="P458" s="9">
        <v>0</v>
      </c>
      <c r="Q458" s="9">
        <v>0</v>
      </c>
      <c r="R458" s="9">
        <v>0</v>
      </c>
      <c r="S458" s="8">
        <v>1476</v>
      </c>
      <c r="T458" s="9">
        <v>7</v>
      </c>
      <c r="U458" s="9">
        <f t="shared" si="109"/>
        <v>1468</v>
      </c>
      <c r="V458" s="9">
        <f t="shared" si="110"/>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2"/>
        <v>0.63200000000000001</v>
      </c>
      <c r="AR458" s="39">
        <v>0.36799999999999999</v>
      </c>
      <c r="AS458" s="38">
        <f t="shared" si="100"/>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37</v>
      </c>
      <c r="BM458">
        <v>0</v>
      </c>
      <c r="BN458">
        <v>0</v>
      </c>
      <c r="BO458">
        <v>0</v>
      </c>
      <c r="BP458">
        <v>1</v>
      </c>
      <c r="BQ458">
        <v>0</v>
      </c>
      <c r="BR458">
        <v>0</v>
      </c>
      <c r="BS458">
        <v>0</v>
      </c>
      <c r="BT458" s="17">
        <v>0</v>
      </c>
      <c r="BU458">
        <v>0</v>
      </c>
      <c r="BV458">
        <v>0</v>
      </c>
      <c r="BW458">
        <f>1</f>
        <v>1</v>
      </c>
      <c r="BX458" s="17">
        <v>0</v>
      </c>
      <c r="BY458">
        <v>0</v>
      </c>
      <c r="BZ458">
        <v>0</v>
      </c>
      <c r="CA458">
        <v>0</v>
      </c>
      <c r="CB458">
        <v>0</v>
      </c>
      <c r="CC458" s="17">
        <v>0</v>
      </c>
      <c r="CD458">
        <v>0</v>
      </c>
      <c r="CE458">
        <v>0</v>
      </c>
      <c r="CF458">
        <v>1</v>
      </c>
      <c r="CG458">
        <v>1</v>
      </c>
      <c r="CH458">
        <v>1</v>
      </c>
      <c r="CI458">
        <v>0</v>
      </c>
      <c r="CJ458">
        <v>1</v>
      </c>
      <c r="CK458">
        <v>0</v>
      </c>
      <c r="CL458">
        <v>0</v>
      </c>
      <c r="CM458">
        <v>1</v>
      </c>
      <c r="CN458" s="17">
        <v>0</v>
      </c>
      <c r="CO458">
        <v>0.13900000000000001</v>
      </c>
      <c r="CP458">
        <v>46</v>
      </c>
      <c r="CQ458">
        <v>1</v>
      </c>
      <c r="CR458">
        <v>0</v>
      </c>
      <c r="CS458">
        <v>14</v>
      </c>
      <c r="CY458" s="33" t="s">
        <v>85</v>
      </c>
    </row>
    <row r="459" spans="1:103" x14ac:dyDescent="0.25">
      <c r="A459">
        <v>458</v>
      </c>
      <c r="B459">
        <v>30</v>
      </c>
      <c r="C459" s="24" t="s">
        <v>312</v>
      </c>
      <c r="D459" s="12">
        <v>12.1</v>
      </c>
      <c r="E459" s="13">
        <f t="shared" si="111"/>
        <v>0.57318806252960686</v>
      </c>
      <c r="F459" s="7">
        <v>21.11</v>
      </c>
      <c r="G459" s="7">
        <f t="shared" si="104"/>
        <v>11.526811937470393</v>
      </c>
      <c r="H459" s="15">
        <f t="shared" si="105"/>
        <v>12.673188062529606</v>
      </c>
      <c r="I459" s="11">
        <f t="shared" si="106"/>
        <v>0.48256854443850716</v>
      </c>
      <c r="J459" s="32">
        <f t="shared" si="107"/>
        <v>2.2859713142515736E-2</v>
      </c>
      <c r="K459" s="32">
        <f t="shared" si="108"/>
        <v>43.745080866309983</v>
      </c>
      <c r="L459" s="8">
        <v>0</v>
      </c>
      <c r="M459" s="9">
        <v>1</v>
      </c>
      <c r="N459" s="8">
        <v>0</v>
      </c>
      <c r="O459" s="9">
        <v>1</v>
      </c>
      <c r="P459" s="9">
        <v>0</v>
      </c>
      <c r="Q459" s="9">
        <v>0</v>
      </c>
      <c r="R459" s="9">
        <v>0</v>
      </c>
      <c r="S459" s="8">
        <v>1476</v>
      </c>
      <c r="T459" s="9">
        <v>7</v>
      </c>
      <c r="U459" s="9">
        <f t="shared" si="109"/>
        <v>1468</v>
      </c>
      <c r="V459" s="9">
        <f t="shared" si="110"/>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2"/>
        <v>0.63200000000000001</v>
      </c>
      <c r="AR459" s="39">
        <v>0.36799999999999999</v>
      </c>
      <c r="AS459" s="38">
        <f t="shared" si="100"/>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37</v>
      </c>
      <c r="BM459">
        <v>0</v>
      </c>
      <c r="BN459">
        <v>0</v>
      </c>
      <c r="BO459">
        <v>0</v>
      </c>
      <c r="BP459">
        <v>1</v>
      </c>
      <c r="BQ459">
        <v>0</v>
      </c>
      <c r="BR459">
        <v>0</v>
      </c>
      <c r="BS459">
        <v>0</v>
      </c>
      <c r="BT459" s="17">
        <v>0</v>
      </c>
      <c r="BU459">
        <v>0</v>
      </c>
      <c r="BV459">
        <v>0</v>
      </c>
      <c r="BW459">
        <f>1</f>
        <v>1</v>
      </c>
      <c r="BX459" s="17">
        <v>0</v>
      </c>
      <c r="BY459">
        <v>0</v>
      </c>
      <c r="BZ459">
        <v>0</v>
      </c>
      <c r="CA459">
        <v>0</v>
      </c>
      <c r="CB459">
        <v>0</v>
      </c>
      <c r="CC459" s="17">
        <v>0</v>
      </c>
      <c r="CD459">
        <v>0</v>
      </c>
      <c r="CE459">
        <v>0</v>
      </c>
      <c r="CF459">
        <v>1</v>
      </c>
      <c r="CG459">
        <v>1</v>
      </c>
      <c r="CH459">
        <v>1</v>
      </c>
      <c r="CI459">
        <v>0</v>
      </c>
      <c r="CJ459">
        <v>1</v>
      </c>
      <c r="CK459">
        <v>0</v>
      </c>
      <c r="CL459">
        <v>0</v>
      </c>
      <c r="CM459">
        <v>1</v>
      </c>
      <c r="CN459" s="17">
        <v>0</v>
      </c>
      <c r="CO459">
        <v>0.13900000000000001</v>
      </c>
      <c r="CP459">
        <v>46</v>
      </c>
      <c r="CQ459">
        <v>1</v>
      </c>
      <c r="CR459">
        <v>0</v>
      </c>
      <c r="CS459">
        <v>14</v>
      </c>
      <c r="CY459" s="33" t="s">
        <v>85</v>
      </c>
    </row>
    <row r="460" spans="1:103" x14ac:dyDescent="0.25">
      <c r="A460">
        <v>459</v>
      </c>
      <c r="B460">
        <v>30</v>
      </c>
      <c r="C460" s="24" t="s">
        <v>312</v>
      </c>
      <c r="D460" s="12">
        <v>10.9</v>
      </c>
      <c r="E460" s="13">
        <f t="shared" si="111"/>
        <v>1.0976837865055389</v>
      </c>
      <c r="F460" s="7">
        <v>9.93</v>
      </c>
      <c r="G460" s="7">
        <f t="shared" si="104"/>
        <v>9.8023162134944606</v>
      </c>
      <c r="H460" s="15">
        <f t="shared" si="105"/>
        <v>11.99768378650554</v>
      </c>
      <c r="I460" s="11">
        <f t="shared" si="106"/>
        <v>0.25088200291266882</v>
      </c>
      <c r="J460" s="32">
        <f t="shared" si="107"/>
        <v>2.5265055681034123E-2</v>
      </c>
      <c r="K460" s="32">
        <f t="shared" si="108"/>
        <v>39.580360028680886</v>
      </c>
      <c r="L460" s="8">
        <v>0</v>
      </c>
      <c r="M460" s="9">
        <v>1</v>
      </c>
      <c r="N460" s="8">
        <v>0</v>
      </c>
      <c r="O460" s="9">
        <v>1</v>
      </c>
      <c r="P460" s="9">
        <v>0</v>
      </c>
      <c r="Q460" s="9">
        <v>0</v>
      </c>
      <c r="R460" s="9">
        <v>0</v>
      </c>
      <c r="S460" s="8">
        <v>1476</v>
      </c>
      <c r="T460" s="9">
        <v>7</v>
      </c>
      <c r="U460" s="9">
        <f t="shared" si="109"/>
        <v>1468</v>
      </c>
      <c r="V460" s="9">
        <f t="shared" si="110"/>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2"/>
        <v>0.63200000000000001</v>
      </c>
      <c r="AR460" s="39">
        <v>0.36799999999999999</v>
      </c>
      <c r="AS460" s="38">
        <f t="shared" si="100"/>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37</v>
      </c>
      <c r="BM460">
        <v>0</v>
      </c>
      <c r="BN460">
        <v>0</v>
      </c>
      <c r="BO460">
        <v>0</v>
      </c>
      <c r="BP460">
        <v>1</v>
      </c>
      <c r="BQ460">
        <v>0</v>
      </c>
      <c r="BR460">
        <v>0</v>
      </c>
      <c r="BS460">
        <v>0</v>
      </c>
      <c r="BT460" s="17">
        <v>0</v>
      </c>
      <c r="BU460">
        <v>0</v>
      </c>
      <c r="BV460">
        <v>0</v>
      </c>
      <c r="BW460">
        <f>1</f>
        <v>1</v>
      </c>
      <c r="BX460" s="17">
        <v>0</v>
      </c>
      <c r="BY460">
        <v>0</v>
      </c>
      <c r="BZ460">
        <v>0</v>
      </c>
      <c r="CA460">
        <v>0</v>
      </c>
      <c r="CB460">
        <v>0</v>
      </c>
      <c r="CC460" s="17">
        <v>0</v>
      </c>
      <c r="CD460">
        <v>0</v>
      </c>
      <c r="CE460">
        <v>0</v>
      </c>
      <c r="CF460">
        <v>1</v>
      </c>
      <c r="CG460">
        <v>1</v>
      </c>
      <c r="CH460">
        <v>1</v>
      </c>
      <c r="CI460">
        <v>0</v>
      </c>
      <c r="CJ460">
        <v>1</v>
      </c>
      <c r="CK460">
        <v>0</v>
      </c>
      <c r="CL460">
        <v>0</v>
      </c>
      <c r="CM460">
        <v>1</v>
      </c>
      <c r="CN460" s="17">
        <v>0</v>
      </c>
      <c r="CO460">
        <v>0.13900000000000001</v>
      </c>
      <c r="CP460">
        <v>46</v>
      </c>
      <c r="CQ460">
        <v>1</v>
      </c>
      <c r="CR460">
        <v>0</v>
      </c>
      <c r="CS460">
        <v>14</v>
      </c>
      <c r="CY460" s="33" t="s">
        <v>85</v>
      </c>
    </row>
    <row r="461" spans="1:103" x14ac:dyDescent="0.25">
      <c r="A461">
        <v>460</v>
      </c>
      <c r="B461">
        <v>30</v>
      </c>
      <c r="C461" s="24" t="s">
        <v>312</v>
      </c>
      <c r="D461" s="12">
        <v>13.7</v>
      </c>
      <c r="E461" s="13">
        <f t="shared" si="111"/>
        <v>3.3171912832929782</v>
      </c>
      <c r="F461" s="7">
        <v>4.13</v>
      </c>
      <c r="G461" s="7">
        <f t="shared" si="104"/>
        <v>10.382808716707022</v>
      </c>
      <c r="H461" s="15">
        <f t="shared" si="105"/>
        <v>17.017191283292977</v>
      </c>
      <c r="I461" s="11">
        <f t="shared" si="106"/>
        <v>0.10717130145140812</v>
      </c>
      <c r="J461" s="32">
        <f t="shared" si="107"/>
        <v>2.5949467663779209E-2</v>
      </c>
      <c r="K461" s="32">
        <f t="shared" si="108"/>
        <v>38.536436005422189</v>
      </c>
      <c r="L461" s="8">
        <v>0</v>
      </c>
      <c r="M461" s="9">
        <v>1</v>
      </c>
      <c r="N461" s="8">
        <v>0</v>
      </c>
      <c r="O461" s="9">
        <v>1</v>
      </c>
      <c r="P461" s="9">
        <v>0</v>
      </c>
      <c r="Q461" s="9">
        <v>0</v>
      </c>
      <c r="R461" s="9">
        <v>0</v>
      </c>
      <c r="S461" s="8">
        <v>1476</v>
      </c>
      <c r="T461" s="9">
        <v>7</v>
      </c>
      <c r="U461" s="9">
        <f t="shared" si="109"/>
        <v>1468</v>
      </c>
      <c r="V461" s="9">
        <f t="shared" si="110"/>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2"/>
        <v>0.63200000000000001</v>
      </c>
      <c r="AR461" s="39">
        <v>0.36799999999999999</v>
      </c>
      <c r="AS461" s="38">
        <f t="shared" si="100"/>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37</v>
      </c>
      <c r="BM461">
        <v>0</v>
      </c>
      <c r="BN461">
        <v>0</v>
      </c>
      <c r="BO461">
        <v>0</v>
      </c>
      <c r="BP461">
        <v>0</v>
      </c>
      <c r="BQ461">
        <v>0</v>
      </c>
      <c r="BR461">
        <v>0</v>
      </c>
      <c r="BS461">
        <v>0</v>
      </c>
      <c r="BT461" s="17">
        <v>1</v>
      </c>
      <c r="BU461">
        <v>0</v>
      </c>
      <c r="BV461">
        <v>1</v>
      </c>
      <c r="BW461">
        <v>0</v>
      </c>
      <c r="BX461" s="17">
        <v>0</v>
      </c>
      <c r="BY461">
        <v>1</v>
      </c>
      <c r="BZ461">
        <v>0</v>
      </c>
      <c r="CA461">
        <v>0</v>
      </c>
      <c r="CB461">
        <v>0</v>
      </c>
      <c r="CC461" s="17">
        <v>0</v>
      </c>
      <c r="CD461">
        <v>0</v>
      </c>
      <c r="CE461">
        <v>0</v>
      </c>
      <c r="CF461">
        <v>1</v>
      </c>
      <c r="CG461">
        <v>1</v>
      </c>
      <c r="CH461">
        <v>1</v>
      </c>
      <c r="CI461">
        <v>0</v>
      </c>
      <c r="CJ461">
        <v>1</v>
      </c>
      <c r="CK461">
        <v>0</v>
      </c>
      <c r="CL461">
        <v>0</v>
      </c>
      <c r="CM461">
        <v>1</v>
      </c>
      <c r="CN461" s="17">
        <v>0</v>
      </c>
      <c r="CO461">
        <v>0.13900000000000001</v>
      </c>
      <c r="CP461">
        <v>46</v>
      </c>
      <c r="CQ461">
        <v>1</v>
      </c>
      <c r="CR461">
        <v>0</v>
      </c>
      <c r="CS461">
        <v>14</v>
      </c>
      <c r="CY461" s="33" t="s">
        <v>85</v>
      </c>
    </row>
    <row r="462" spans="1:103" x14ac:dyDescent="0.25">
      <c r="A462">
        <v>461</v>
      </c>
      <c r="B462">
        <v>30</v>
      </c>
      <c r="C462" s="24" t="s">
        <v>312</v>
      </c>
      <c r="D462" s="12">
        <v>12.6</v>
      </c>
      <c r="E462" s="13">
        <f t="shared" si="111"/>
        <v>5.25</v>
      </c>
      <c r="F462" s="7">
        <v>2.4</v>
      </c>
      <c r="G462" s="7">
        <f t="shared" si="104"/>
        <v>7.35</v>
      </c>
      <c r="H462" s="15">
        <f t="shared" si="105"/>
        <v>17.850000000000001</v>
      </c>
      <c r="I462" s="11">
        <f t="shared" si="106"/>
        <v>6.2516961111875644E-2</v>
      </c>
      <c r="J462" s="32">
        <f t="shared" si="107"/>
        <v>2.6048733796614851E-2</v>
      </c>
      <c r="K462" s="32">
        <f t="shared" si="108"/>
        <v>38.389581920099104</v>
      </c>
      <c r="L462" s="8">
        <v>0</v>
      </c>
      <c r="M462" s="9">
        <v>1</v>
      </c>
      <c r="N462" s="8">
        <v>0</v>
      </c>
      <c r="O462" s="9">
        <v>1</v>
      </c>
      <c r="P462" s="9">
        <v>0</v>
      </c>
      <c r="Q462" s="9">
        <v>0</v>
      </c>
      <c r="R462" s="9">
        <v>0</v>
      </c>
      <c r="S462" s="8">
        <v>1476</v>
      </c>
      <c r="T462" s="9">
        <v>7</v>
      </c>
      <c r="U462" s="9">
        <f t="shared" si="109"/>
        <v>1468</v>
      </c>
      <c r="V462" s="9">
        <f t="shared" si="110"/>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2"/>
        <v>0.63200000000000001</v>
      </c>
      <c r="AR462" s="39">
        <v>0.36799999999999999</v>
      </c>
      <c r="AS462" s="38">
        <f t="shared" si="100"/>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37</v>
      </c>
      <c r="BM462">
        <v>0</v>
      </c>
      <c r="BN462">
        <v>0</v>
      </c>
      <c r="BO462">
        <v>0</v>
      </c>
      <c r="BP462">
        <v>0</v>
      </c>
      <c r="BQ462">
        <v>0</v>
      </c>
      <c r="BR462">
        <v>0</v>
      </c>
      <c r="BS462">
        <v>0</v>
      </c>
      <c r="BT462" s="17">
        <v>1</v>
      </c>
      <c r="BU462">
        <v>0</v>
      </c>
      <c r="BV462">
        <v>1</v>
      </c>
      <c r="BW462">
        <v>0</v>
      </c>
      <c r="BX462" s="17">
        <v>0</v>
      </c>
      <c r="BY462">
        <v>1</v>
      </c>
      <c r="BZ462">
        <v>0</v>
      </c>
      <c r="CA462">
        <v>0</v>
      </c>
      <c r="CB462">
        <v>0</v>
      </c>
      <c r="CC462" s="17">
        <v>0</v>
      </c>
      <c r="CD462">
        <v>0</v>
      </c>
      <c r="CE462">
        <v>0</v>
      </c>
      <c r="CF462">
        <v>1</v>
      </c>
      <c r="CG462">
        <v>1</v>
      </c>
      <c r="CH462">
        <v>1</v>
      </c>
      <c r="CI462">
        <v>0</v>
      </c>
      <c r="CJ462">
        <v>1</v>
      </c>
      <c r="CK462">
        <v>0</v>
      </c>
      <c r="CL462">
        <v>0</v>
      </c>
      <c r="CM462">
        <v>1</v>
      </c>
      <c r="CN462" s="17">
        <v>0</v>
      </c>
      <c r="CO462">
        <v>0.13900000000000001</v>
      </c>
      <c r="CP462">
        <v>46</v>
      </c>
      <c r="CQ462">
        <v>1</v>
      </c>
      <c r="CR462">
        <v>0</v>
      </c>
      <c r="CS462">
        <v>14</v>
      </c>
      <c r="CY462" s="33" t="s">
        <v>85</v>
      </c>
    </row>
    <row r="463" spans="1:103" x14ac:dyDescent="0.25">
      <c r="A463">
        <v>462</v>
      </c>
      <c r="B463">
        <v>30</v>
      </c>
      <c r="C463" s="24" t="s">
        <v>312</v>
      </c>
      <c r="D463" s="12">
        <v>19.600000000000001</v>
      </c>
      <c r="E463" s="13">
        <f t="shared" si="111"/>
        <v>2.5000000000000004</v>
      </c>
      <c r="F463" s="7">
        <v>7.84</v>
      </c>
      <c r="G463" s="7">
        <f t="shared" si="104"/>
        <v>17.100000000000001</v>
      </c>
      <c r="H463" s="15">
        <f t="shared" si="105"/>
        <v>22.1</v>
      </c>
      <c r="I463" s="11">
        <f t="shared" si="106"/>
        <v>0.20046853007196822</v>
      </c>
      <c r="J463" s="32">
        <f t="shared" si="107"/>
        <v>2.5569965570404109E-2</v>
      </c>
      <c r="K463" s="32">
        <f t="shared" si="108"/>
        <v>39.108382733117459</v>
      </c>
      <c r="L463" s="8">
        <v>0</v>
      </c>
      <c r="M463" s="9">
        <v>1</v>
      </c>
      <c r="N463" s="8">
        <v>0</v>
      </c>
      <c r="O463" s="9">
        <v>1</v>
      </c>
      <c r="P463" s="9">
        <v>0</v>
      </c>
      <c r="Q463" s="9">
        <v>0</v>
      </c>
      <c r="R463" s="9">
        <v>0</v>
      </c>
      <c r="S463" s="8">
        <v>1476</v>
      </c>
      <c r="T463" s="9">
        <v>7</v>
      </c>
      <c r="U463" s="9">
        <f t="shared" si="109"/>
        <v>1468</v>
      </c>
      <c r="V463" s="9">
        <f t="shared" si="110"/>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2"/>
        <v>0.63200000000000001</v>
      </c>
      <c r="AR463" s="39">
        <v>0.36799999999999999</v>
      </c>
      <c r="AS463" s="38">
        <f t="shared" si="100"/>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37</v>
      </c>
      <c r="BM463">
        <v>0</v>
      </c>
      <c r="BN463">
        <v>0</v>
      </c>
      <c r="BO463">
        <v>0</v>
      </c>
      <c r="BP463">
        <v>0</v>
      </c>
      <c r="BQ463">
        <v>0</v>
      </c>
      <c r="BR463">
        <v>0</v>
      </c>
      <c r="BS463">
        <v>0</v>
      </c>
      <c r="BT463" s="17">
        <v>1</v>
      </c>
      <c r="BU463">
        <v>0</v>
      </c>
      <c r="BV463">
        <v>1</v>
      </c>
      <c r="BW463">
        <v>0</v>
      </c>
      <c r="BX463" s="17">
        <v>0</v>
      </c>
      <c r="BY463">
        <v>1</v>
      </c>
      <c r="BZ463">
        <v>0</v>
      </c>
      <c r="CA463">
        <v>0</v>
      </c>
      <c r="CB463">
        <v>0</v>
      </c>
      <c r="CC463" s="17">
        <v>0</v>
      </c>
      <c r="CD463">
        <v>0</v>
      </c>
      <c r="CE463">
        <v>0</v>
      </c>
      <c r="CF463">
        <v>1</v>
      </c>
      <c r="CG463">
        <v>1</v>
      </c>
      <c r="CH463">
        <v>1</v>
      </c>
      <c r="CI463">
        <v>0</v>
      </c>
      <c r="CJ463">
        <v>1</v>
      </c>
      <c r="CK463">
        <v>0</v>
      </c>
      <c r="CL463">
        <v>0</v>
      </c>
      <c r="CM463">
        <v>1</v>
      </c>
      <c r="CN463" s="17">
        <v>0</v>
      </c>
      <c r="CO463">
        <v>0.13900000000000001</v>
      </c>
      <c r="CP463">
        <v>46</v>
      </c>
      <c r="CQ463">
        <v>1</v>
      </c>
      <c r="CR463">
        <v>0</v>
      </c>
      <c r="CS463">
        <v>14</v>
      </c>
      <c r="CY463" s="33" t="s">
        <v>85</v>
      </c>
    </row>
    <row r="464" spans="1:103" x14ac:dyDescent="0.25">
      <c r="A464">
        <v>463</v>
      </c>
      <c r="B464">
        <v>30</v>
      </c>
      <c r="C464" s="24" t="s">
        <v>312</v>
      </c>
      <c r="D464" s="12">
        <v>18.600000000000001</v>
      </c>
      <c r="E464" s="13">
        <f t="shared" si="111"/>
        <v>2.4281984334203655</v>
      </c>
      <c r="F464" s="7">
        <v>7.66</v>
      </c>
      <c r="G464" s="7">
        <f t="shared" si="104"/>
        <v>16.171801566579635</v>
      </c>
      <c r="H464" s="15">
        <f t="shared" si="105"/>
        <v>21.028198433420368</v>
      </c>
      <c r="I464" s="11">
        <f t="shared" si="106"/>
        <v>0.19604482709698576</v>
      </c>
      <c r="J464" s="32">
        <f t="shared" si="107"/>
        <v>2.5593319464358451E-2</v>
      </c>
      <c r="K464" s="32">
        <f t="shared" si="108"/>
        <v>39.072696349241113</v>
      </c>
      <c r="L464" s="8">
        <v>0</v>
      </c>
      <c r="M464" s="9">
        <v>1</v>
      </c>
      <c r="N464" s="8">
        <v>0</v>
      </c>
      <c r="O464" s="9">
        <v>1</v>
      </c>
      <c r="P464" s="9">
        <v>0</v>
      </c>
      <c r="Q464" s="9">
        <v>0</v>
      </c>
      <c r="R464" s="9">
        <v>0</v>
      </c>
      <c r="S464" s="8">
        <v>1476</v>
      </c>
      <c r="T464" s="9">
        <v>7</v>
      </c>
      <c r="U464" s="9">
        <f t="shared" si="109"/>
        <v>1468</v>
      </c>
      <c r="V464" s="9">
        <f t="shared" si="110"/>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2"/>
        <v>0.63200000000000001</v>
      </c>
      <c r="AR464" s="39">
        <v>0.36799999999999999</v>
      </c>
      <c r="AS464" s="38">
        <f t="shared" si="100"/>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37</v>
      </c>
      <c r="BM464">
        <v>0</v>
      </c>
      <c r="BN464">
        <v>0</v>
      </c>
      <c r="BO464">
        <v>0</v>
      </c>
      <c r="BP464">
        <v>0</v>
      </c>
      <c r="BQ464">
        <v>0</v>
      </c>
      <c r="BR464">
        <v>0</v>
      </c>
      <c r="BS464">
        <v>0</v>
      </c>
      <c r="BT464" s="17">
        <v>1</v>
      </c>
      <c r="BU464">
        <v>0</v>
      </c>
      <c r="BV464">
        <v>1</v>
      </c>
      <c r="BW464">
        <v>0</v>
      </c>
      <c r="BX464" s="17">
        <v>0</v>
      </c>
      <c r="BY464">
        <v>1</v>
      </c>
      <c r="BZ464">
        <v>0</v>
      </c>
      <c r="CA464">
        <v>0</v>
      </c>
      <c r="CB464">
        <v>0</v>
      </c>
      <c r="CC464" s="17">
        <v>0</v>
      </c>
      <c r="CD464">
        <v>0</v>
      </c>
      <c r="CE464">
        <v>0</v>
      </c>
      <c r="CF464">
        <v>1</v>
      </c>
      <c r="CG464">
        <v>1</v>
      </c>
      <c r="CH464">
        <v>1</v>
      </c>
      <c r="CI464">
        <v>0</v>
      </c>
      <c r="CJ464">
        <v>1</v>
      </c>
      <c r="CK464">
        <v>0</v>
      </c>
      <c r="CL464">
        <v>0</v>
      </c>
      <c r="CM464">
        <v>1</v>
      </c>
      <c r="CN464" s="17">
        <v>0</v>
      </c>
      <c r="CO464">
        <v>0.13900000000000001</v>
      </c>
      <c r="CP464">
        <v>46</v>
      </c>
      <c r="CQ464">
        <v>1</v>
      </c>
      <c r="CR464">
        <v>0</v>
      </c>
      <c r="CS464">
        <v>14</v>
      </c>
      <c r="CY464" s="33" t="s">
        <v>85</v>
      </c>
    </row>
    <row r="465" spans="1:103" x14ac:dyDescent="0.25">
      <c r="A465">
        <v>464</v>
      </c>
      <c r="B465">
        <v>30</v>
      </c>
      <c r="C465" s="24" t="s">
        <v>312</v>
      </c>
      <c r="D465" s="12">
        <v>10.7</v>
      </c>
      <c r="E465" s="13">
        <f t="shared" si="111"/>
        <v>1.9814814814814812</v>
      </c>
      <c r="F465" s="7">
        <v>5.4</v>
      </c>
      <c r="G465" s="7">
        <f t="shared" si="104"/>
        <v>8.7185185185185183</v>
      </c>
      <c r="H465" s="15">
        <f t="shared" si="105"/>
        <v>12.68148148148148</v>
      </c>
      <c r="I465" s="11">
        <f t="shared" si="106"/>
        <v>0.13955957945972247</v>
      </c>
      <c r="J465" s="32">
        <f t="shared" si="107"/>
        <v>2.5844366566615273E-2</v>
      </c>
      <c r="K465" s="32">
        <f t="shared" si="108"/>
        <v>38.693151848873725</v>
      </c>
      <c r="L465" s="8">
        <v>0</v>
      </c>
      <c r="M465" s="9">
        <v>1</v>
      </c>
      <c r="N465" s="8">
        <v>0</v>
      </c>
      <c r="O465" s="9">
        <v>1</v>
      </c>
      <c r="P465" s="9">
        <v>0</v>
      </c>
      <c r="Q465" s="9">
        <v>0</v>
      </c>
      <c r="R465" s="9">
        <v>0</v>
      </c>
      <c r="S465" s="8">
        <v>1476</v>
      </c>
      <c r="T465" s="9">
        <v>7</v>
      </c>
      <c r="U465" s="9">
        <f t="shared" si="109"/>
        <v>1468</v>
      </c>
      <c r="V465" s="9">
        <f t="shared" si="110"/>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2"/>
        <v>0.63200000000000001</v>
      </c>
      <c r="AR465" s="39">
        <v>0.36799999999999999</v>
      </c>
      <c r="AS465" s="38">
        <f t="shared" si="100"/>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37</v>
      </c>
      <c r="BM465">
        <v>0</v>
      </c>
      <c r="BN465">
        <v>0</v>
      </c>
      <c r="BO465">
        <v>0</v>
      </c>
      <c r="BP465">
        <v>0</v>
      </c>
      <c r="BQ465">
        <v>0</v>
      </c>
      <c r="BR465">
        <v>0</v>
      </c>
      <c r="BS465">
        <v>0</v>
      </c>
      <c r="BT465" s="17">
        <v>1</v>
      </c>
      <c r="BU465">
        <v>0</v>
      </c>
      <c r="BV465">
        <v>1</v>
      </c>
      <c r="BW465">
        <v>0</v>
      </c>
      <c r="BX465" s="17">
        <v>0</v>
      </c>
      <c r="BY465">
        <v>1</v>
      </c>
      <c r="BZ465">
        <v>0</v>
      </c>
      <c r="CA465">
        <v>0</v>
      </c>
      <c r="CB465">
        <v>0</v>
      </c>
      <c r="CC465" s="17">
        <v>0</v>
      </c>
      <c r="CD465">
        <v>0</v>
      </c>
      <c r="CE465">
        <v>0</v>
      </c>
      <c r="CF465">
        <v>1</v>
      </c>
      <c r="CG465">
        <v>1</v>
      </c>
      <c r="CH465">
        <v>1</v>
      </c>
      <c r="CI465">
        <v>0</v>
      </c>
      <c r="CJ465">
        <v>1</v>
      </c>
      <c r="CK465">
        <v>0</v>
      </c>
      <c r="CL465">
        <v>0</v>
      </c>
      <c r="CM465">
        <v>1</v>
      </c>
      <c r="CN465" s="17">
        <v>0</v>
      </c>
      <c r="CO465">
        <v>0.13900000000000001</v>
      </c>
      <c r="CP465">
        <v>46</v>
      </c>
      <c r="CQ465">
        <v>1</v>
      </c>
      <c r="CR465">
        <v>0</v>
      </c>
      <c r="CS465">
        <v>14</v>
      </c>
      <c r="CY465" s="33" t="s">
        <v>85</v>
      </c>
    </row>
    <row r="466" spans="1:103" s="50" customFormat="1" x14ac:dyDescent="0.25">
      <c r="A466" s="50">
        <v>465</v>
      </c>
      <c r="B466" s="50">
        <v>30</v>
      </c>
      <c r="C466" s="51" t="s">
        <v>312</v>
      </c>
      <c r="D466" s="52">
        <v>9.1999999999999993</v>
      </c>
      <c r="E466" s="53">
        <f t="shared" si="111"/>
        <v>4.7179487179487181</v>
      </c>
      <c r="F466" s="54">
        <v>1.95</v>
      </c>
      <c r="G466" s="54">
        <f t="shared" si="104"/>
        <v>4.4820512820512812</v>
      </c>
      <c r="H466" s="55">
        <f t="shared" si="105"/>
        <v>13.917948717948718</v>
      </c>
      <c r="I466" s="56">
        <f t="shared" si="106"/>
        <v>5.0828798421125441E-2</v>
      </c>
      <c r="J466" s="57">
        <f t="shared" si="107"/>
        <v>2.606605047237202E-2</v>
      </c>
      <c r="K466" s="57">
        <f t="shared" si="108"/>
        <v>38.36407825036332</v>
      </c>
      <c r="L466" s="58">
        <v>0</v>
      </c>
      <c r="M466" s="59">
        <v>1</v>
      </c>
      <c r="N466" s="58">
        <v>0</v>
      </c>
      <c r="O466" s="59">
        <v>1</v>
      </c>
      <c r="P466" s="59">
        <v>0</v>
      </c>
      <c r="Q466" s="59">
        <v>0</v>
      </c>
      <c r="R466" s="59">
        <v>0</v>
      </c>
      <c r="S466" s="58">
        <v>1476</v>
      </c>
      <c r="T466" s="59">
        <v>7</v>
      </c>
      <c r="U466" s="59">
        <f t="shared" si="109"/>
        <v>1468</v>
      </c>
      <c r="V466" s="59">
        <f t="shared" si="110"/>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2"/>
        <v>0.63200000000000001</v>
      </c>
      <c r="AR466" s="65">
        <v>0.36799999999999999</v>
      </c>
      <c r="AS466" s="67">
        <f t="shared" si="100"/>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37</v>
      </c>
      <c r="BM466" s="50">
        <v>0</v>
      </c>
      <c r="BN466" s="50">
        <v>0</v>
      </c>
      <c r="BO466" s="50">
        <v>0</v>
      </c>
      <c r="BP466" s="50">
        <v>0</v>
      </c>
      <c r="BQ466" s="50">
        <v>0</v>
      </c>
      <c r="BR466" s="50">
        <v>0</v>
      </c>
      <c r="BS466" s="50">
        <v>0</v>
      </c>
      <c r="BT466" s="64">
        <v>1</v>
      </c>
      <c r="BU466" s="50">
        <v>0</v>
      </c>
      <c r="BV466" s="50">
        <v>1</v>
      </c>
      <c r="BW466" s="50">
        <v>0</v>
      </c>
      <c r="BX466" s="64">
        <v>0</v>
      </c>
      <c r="BY466" s="50">
        <v>1</v>
      </c>
      <c r="BZ466" s="50">
        <v>0</v>
      </c>
      <c r="CA466" s="50">
        <v>0</v>
      </c>
      <c r="CB466" s="50">
        <v>0</v>
      </c>
      <c r="CC466" s="64">
        <v>0</v>
      </c>
      <c r="CD466" s="50">
        <v>0</v>
      </c>
      <c r="CE466" s="50">
        <v>0</v>
      </c>
      <c r="CF466" s="50">
        <v>1</v>
      </c>
      <c r="CG466" s="50">
        <v>1</v>
      </c>
      <c r="CH466" s="50">
        <v>1</v>
      </c>
      <c r="CI466" s="50">
        <v>0</v>
      </c>
      <c r="CJ466" s="50">
        <v>1</v>
      </c>
      <c r="CK466" s="50">
        <v>0</v>
      </c>
      <c r="CL466" s="50">
        <v>0</v>
      </c>
      <c r="CM466" s="50">
        <v>1</v>
      </c>
      <c r="CN466" s="64">
        <v>0</v>
      </c>
      <c r="CO466">
        <v>0.13900000000000001</v>
      </c>
      <c r="CP466">
        <v>46</v>
      </c>
      <c r="CQ466">
        <v>1</v>
      </c>
      <c r="CR466">
        <v>0</v>
      </c>
      <c r="CS466">
        <v>14</v>
      </c>
      <c r="CT466" s="66"/>
      <c r="CY466" s="33" t="s">
        <v>85</v>
      </c>
    </row>
    <row r="467" spans="1:103" x14ac:dyDescent="0.25">
      <c r="A467">
        <v>466</v>
      </c>
      <c r="B467">
        <v>31</v>
      </c>
      <c r="C467" s="24" t="s">
        <v>311</v>
      </c>
      <c r="D467" s="12">
        <v>6.3</v>
      </c>
      <c r="E467" s="13">
        <f t="shared" si="111"/>
        <v>0.83776595744680848</v>
      </c>
      <c r="F467" s="7">
        <v>7.52</v>
      </c>
      <c r="G467" s="7">
        <f t="shared" si="104"/>
        <v>5.4622340425531917</v>
      </c>
      <c r="H467" s="15">
        <f t="shared" si="105"/>
        <v>7.137765957446808</v>
      </c>
      <c r="I467" s="11">
        <f t="shared" si="106"/>
        <v>0.22951264688149664</v>
      </c>
      <c r="J467" s="32">
        <f t="shared" si="107"/>
        <v>3.0520298787433064E-2</v>
      </c>
      <c r="K467" s="32">
        <f t="shared" si="108"/>
        <v>32.765078971368283</v>
      </c>
      <c r="L467" s="8">
        <v>1</v>
      </c>
      <c r="M467" s="9">
        <v>0</v>
      </c>
      <c r="N467" s="8">
        <v>1</v>
      </c>
      <c r="O467" s="9">
        <v>0</v>
      </c>
      <c r="P467" s="9">
        <v>0</v>
      </c>
      <c r="Q467" s="9">
        <v>0</v>
      </c>
      <c r="R467" s="9">
        <v>0</v>
      </c>
      <c r="S467" s="8">
        <v>1023</v>
      </c>
      <c r="T467" s="9">
        <v>5</v>
      </c>
      <c r="U467" s="9">
        <f t="shared" si="109"/>
        <v>1017</v>
      </c>
      <c r="V467" s="9">
        <f t="shared" si="110"/>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35</v>
      </c>
      <c r="BM467">
        <v>0</v>
      </c>
      <c r="BN467">
        <v>0</v>
      </c>
      <c r="BO467">
        <v>0</v>
      </c>
      <c r="BP467">
        <v>0</v>
      </c>
      <c r="BQ467">
        <v>0</v>
      </c>
      <c r="BR467">
        <v>1</v>
      </c>
      <c r="BS467">
        <v>0</v>
      </c>
      <c r="BT467" s="17">
        <v>0</v>
      </c>
      <c r="BU467">
        <v>0</v>
      </c>
      <c r="BV467">
        <v>0</v>
      </c>
      <c r="BW467">
        <v>1</v>
      </c>
      <c r="BX467" s="17">
        <v>0</v>
      </c>
      <c r="BY467">
        <v>0</v>
      </c>
      <c r="BZ467">
        <v>0</v>
      </c>
      <c r="CA467">
        <v>0</v>
      </c>
      <c r="CB467">
        <v>0</v>
      </c>
      <c r="CC467" s="17">
        <v>0</v>
      </c>
      <c r="CD467">
        <v>0</v>
      </c>
      <c r="CE467">
        <v>0</v>
      </c>
      <c r="CF467">
        <v>1</v>
      </c>
      <c r="CG467">
        <v>1</v>
      </c>
      <c r="CH467">
        <v>0</v>
      </c>
      <c r="CI467">
        <v>0</v>
      </c>
      <c r="CJ467">
        <v>1</v>
      </c>
      <c r="CK467">
        <v>1</v>
      </c>
      <c r="CL467">
        <v>0</v>
      </c>
      <c r="CM467">
        <v>0</v>
      </c>
      <c r="CN467" s="17">
        <v>0</v>
      </c>
      <c r="CO467">
        <v>0.123</v>
      </c>
      <c r="CP467">
        <v>226</v>
      </c>
      <c r="CQ467">
        <v>1</v>
      </c>
      <c r="CR467">
        <v>0</v>
      </c>
      <c r="CS467">
        <v>17</v>
      </c>
      <c r="CY467" s="33" t="s">
        <v>85</v>
      </c>
    </row>
    <row r="468" spans="1:103" x14ac:dyDescent="0.25">
      <c r="A468">
        <v>467</v>
      </c>
      <c r="B468">
        <v>31</v>
      </c>
      <c r="C468" t="s">
        <v>311</v>
      </c>
      <c r="D468" s="12">
        <v>6.1</v>
      </c>
      <c r="E468" s="13">
        <f t="shared" si="111"/>
        <v>0.8276797829036634</v>
      </c>
      <c r="F468" s="7">
        <v>7.37</v>
      </c>
      <c r="G468" s="7">
        <f t="shared" si="104"/>
        <v>5.2723202170963361</v>
      </c>
      <c r="H468" s="15">
        <f t="shared" si="105"/>
        <v>6.9276797829036632</v>
      </c>
      <c r="I468" s="11">
        <f t="shared" si="106"/>
        <v>0.2252741171820597</v>
      </c>
      <c r="J468" s="32">
        <f t="shared" si="107"/>
        <v>3.0566365967715021E-2</v>
      </c>
      <c r="K468" s="32">
        <f t="shared" si="108"/>
        <v>32.715698066830242</v>
      </c>
      <c r="L468" s="8">
        <v>1</v>
      </c>
      <c r="M468" s="9">
        <v>0</v>
      </c>
      <c r="N468" s="8">
        <v>1</v>
      </c>
      <c r="O468" s="9">
        <v>0</v>
      </c>
      <c r="P468" s="9">
        <v>0</v>
      </c>
      <c r="Q468" s="9">
        <v>0</v>
      </c>
      <c r="R468" s="9">
        <v>0</v>
      </c>
      <c r="S468" s="8">
        <v>1023</v>
      </c>
      <c r="T468" s="9">
        <v>6</v>
      </c>
      <c r="U468" s="9">
        <f t="shared" si="109"/>
        <v>1016</v>
      </c>
      <c r="V468" s="9">
        <f t="shared" si="110"/>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35</v>
      </c>
      <c r="BM468">
        <v>0</v>
      </c>
      <c r="BN468">
        <v>0</v>
      </c>
      <c r="BO468">
        <v>0</v>
      </c>
      <c r="BP468">
        <v>0</v>
      </c>
      <c r="BQ468">
        <v>0</v>
      </c>
      <c r="BR468">
        <v>1</v>
      </c>
      <c r="BS468">
        <v>0</v>
      </c>
      <c r="BT468" s="17">
        <v>0</v>
      </c>
      <c r="BU468">
        <v>0</v>
      </c>
      <c r="BV468">
        <v>0</v>
      </c>
      <c r="BW468">
        <v>1</v>
      </c>
      <c r="BX468" s="17">
        <v>0</v>
      </c>
      <c r="BY468">
        <v>0</v>
      </c>
      <c r="BZ468">
        <v>0</v>
      </c>
      <c r="CA468">
        <v>0</v>
      </c>
      <c r="CB468">
        <v>0</v>
      </c>
      <c r="CC468" s="17">
        <v>0</v>
      </c>
      <c r="CD468">
        <v>0</v>
      </c>
      <c r="CE468">
        <v>0</v>
      </c>
      <c r="CF468">
        <v>1</v>
      </c>
      <c r="CG468">
        <v>1</v>
      </c>
      <c r="CH468">
        <v>0</v>
      </c>
      <c r="CI468">
        <v>0</v>
      </c>
      <c r="CJ468">
        <v>1</v>
      </c>
      <c r="CK468">
        <v>1</v>
      </c>
      <c r="CL468">
        <v>0</v>
      </c>
      <c r="CM468">
        <v>0</v>
      </c>
      <c r="CN468" s="17">
        <v>0</v>
      </c>
      <c r="CO468">
        <v>0.123</v>
      </c>
      <c r="CP468">
        <v>226</v>
      </c>
      <c r="CQ468">
        <v>1</v>
      </c>
      <c r="CR468">
        <v>0</v>
      </c>
      <c r="CS468">
        <v>17</v>
      </c>
      <c r="CY468" s="33" t="s">
        <v>85</v>
      </c>
    </row>
    <row r="469" spans="1:103" x14ac:dyDescent="0.25">
      <c r="A469">
        <v>468</v>
      </c>
      <c r="B469">
        <v>31</v>
      </c>
      <c r="C469" s="24" t="s">
        <v>311</v>
      </c>
      <c r="D469" s="12">
        <v>6.5</v>
      </c>
      <c r="E469" s="13">
        <f t="shared" si="111"/>
        <v>0.8904109589041096</v>
      </c>
      <c r="F469" s="7">
        <v>7.3</v>
      </c>
      <c r="G469" s="7">
        <f t="shared" si="104"/>
        <v>5.6095890410958908</v>
      </c>
      <c r="H469" s="15">
        <f t="shared" si="105"/>
        <v>7.3904109589041092</v>
      </c>
      <c r="I469" s="11">
        <f t="shared" si="106"/>
        <v>0.22742757354036125</v>
      </c>
      <c r="J469" s="32">
        <f t="shared" si="107"/>
        <v>3.1154462128816611E-2</v>
      </c>
      <c r="K469" s="32">
        <f t="shared" si="108"/>
        <v>32.098130786698469</v>
      </c>
      <c r="L469" s="8">
        <v>1</v>
      </c>
      <c r="M469" s="9">
        <v>0</v>
      </c>
      <c r="N469" s="8">
        <v>1</v>
      </c>
      <c r="O469" s="9">
        <v>0</v>
      </c>
      <c r="P469" s="9">
        <v>0</v>
      </c>
      <c r="Q469" s="9">
        <v>0</v>
      </c>
      <c r="R469" s="9">
        <v>0</v>
      </c>
      <c r="S469" s="8">
        <v>986</v>
      </c>
      <c r="T469" s="9">
        <v>8</v>
      </c>
      <c r="U469" s="9">
        <f t="shared" si="109"/>
        <v>977</v>
      </c>
      <c r="V469" s="9">
        <f t="shared" si="110"/>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35</v>
      </c>
      <c r="BM469">
        <v>0</v>
      </c>
      <c r="BN469">
        <v>0</v>
      </c>
      <c r="BO469">
        <v>0</v>
      </c>
      <c r="BP469">
        <v>0</v>
      </c>
      <c r="BQ469">
        <v>0</v>
      </c>
      <c r="BR469">
        <v>1</v>
      </c>
      <c r="BS469">
        <v>0</v>
      </c>
      <c r="BT469" s="17">
        <v>0</v>
      </c>
      <c r="BU469">
        <v>0</v>
      </c>
      <c r="BV469">
        <v>1</v>
      </c>
      <c r="BW469">
        <v>0</v>
      </c>
      <c r="BX469" s="17">
        <v>0</v>
      </c>
      <c r="BY469">
        <v>1</v>
      </c>
      <c r="BZ469">
        <v>0</v>
      </c>
      <c r="CA469">
        <v>0</v>
      </c>
      <c r="CB469">
        <v>0</v>
      </c>
      <c r="CC469" s="17">
        <v>0</v>
      </c>
      <c r="CD469">
        <v>0</v>
      </c>
      <c r="CE469">
        <v>0</v>
      </c>
      <c r="CF469">
        <v>1</v>
      </c>
      <c r="CG469">
        <v>1</v>
      </c>
      <c r="CH469">
        <v>0</v>
      </c>
      <c r="CI469">
        <v>0</v>
      </c>
      <c r="CJ469">
        <v>1</v>
      </c>
      <c r="CK469">
        <v>1</v>
      </c>
      <c r="CL469">
        <v>0</v>
      </c>
      <c r="CM469">
        <v>0</v>
      </c>
      <c r="CN469" s="17">
        <v>0</v>
      </c>
      <c r="CO469">
        <v>0.123</v>
      </c>
      <c r="CP469">
        <v>226</v>
      </c>
      <c r="CQ469">
        <v>1</v>
      </c>
      <c r="CR469">
        <v>0</v>
      </c>
      <c r="CS469">
        <v>17</v>
      </c>
      <c r="CY469" s="33" t="s">
        <v>85</v>
      </c>
    </row>
    <row r="470" spans="1:103" x14ac:dyDescent="0.25">
      <c r="A470">
        <v>469</v>
      </c>
      <c r="B470">
        <v>31</v>
      </c>
      <c r="C470" s="24" t="s">
        <v>311</v>
      </c>
      <c r="D470" s="12">
        <v>6.4</v>
      </c>
      <c r="E470" s="13">
        <f t="shared" si="111"/>
        <v>0.86838534599728634</v>
      </c>
      <c r="F470" s="7">
        <v>7.37</v>
      </c>
      <c r="G470" s="7">
        <f t="shared" si="104"/>
        <v>5.5316146540027145</v>
      </c>
      <c r="H470" s="15">
        <f t="shared" si="105"/>
        <v>7.2683853459972863</v>
      </c>
      <c r="I470" s="11">
        <f t="shared" si="106"/>
        <v>0.12618462893964844</v>
      </c>
      <c r="J470" s="32">
        <f t="shared" si="107"/>
        <v>1.7121387915827468E-2</v>
      </c>
      <c r="K470" s="32">
        <f t="shared" si="108"/>
        <v>58.406479948718022</v>
      </c>
      <c r="L470" s="8">
        <v>1</v>
      </c>
      <c r="M470" s="9">
        <v>0</v>
      </c>
      <c r="N470" s="8">
        <v>1</v>
      </c>
      <c r="O470" s="9">
        <v>0</v>
      </c>
      <c r="P470" s="9">
        <v>0</v>
      </c>
      <c r="Q470" s="9">
        <v>0</v>
      </c>
      <c r="R470" s="9">
        <v>0</v>
      </c>
      <c r="S470" s="8">
        <v>3364</v>
      </c>
      <c r="T470" s="9">
        <v>6</v>
      </c>
      <c r="U470" s="9">
        <f t="shared" si="109"/>
        <v>3357</v>
      </c>
      <c r="V470" s="9">
        <f t="shared" si="110"/>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35</v>
      </c>
      <c r="BM470">
        <v>0</v>
      </c>
      <c r="BN470">
        <v>0</v>
      </c>
      <c r="BO470">
        <v>0</v>
      </c>
      <c r="BP470">
        <v>0</v>
      </c>
      <c r="BQ470">
        <v>0</v>
      </c>
      <c r="BR470">
        <v>1</v>
      </c>
      <c r="BS470">
        <v>0</v>
      </c>
      <c r="BT470" s="17">
        <v>0</v>
      </c>
      <c r="BU470">
        <v>0</v>
      </c>
      <c r="BV470">
        <v>0</v>
      </c>
      <c r="BW470">
        <v>1</v>
      </c>
      <c r="BX470" s="17">
        <v>0</v>
      </c>
      <c r="BY470">
        <v>0</v>
      </c>
      <c r="BZ470">
        <v>0</v>
      </c>
      <c r="CA470">
        <v>0</v>
      </c>
      <c r="CB470">
        <v>0</v>
      </c>
      <c r="CC470" s="17">
        <v>0</v>
      </c>
      <c r="CD470">
        <v>0</v>
      </c>
      <c r="CE470">
        <v>0</v>
      </c>
      <c r="CF470">
        <v>1</v>
      </c>
      <c r="CG470">
        <v>1</v>
      </c>
      <c r="CH470">
        <v>0</v>
      </c>
      <c r="CI470">
        <v>0</v>
      </c>
      <c r="CJ470">
        <v>1</v>
      </c>
      <c r="CK470">
        <v>1</v>
      </c>
      <c r="CL470">
        <v>0</v>
      </c>
      <c r="CM470">
        <v>0</v>
      </c>
      <c r="CN470" s="17">
        <v>0</v>
      </c>
      <c r="CO470">
        <v>0.123</v>
      </c>
      <c r="CP470">
        <v>226</v>
      </c>
      <c r="CQ470">
        <v>1</v>
      </c>
      <c r="CR470">
        <v>0</v>
      </c>
      <c r="CS470">
        <v>17</v>
      </c>
      <c r="CY470" s="33" t="s">
        <v>85</v>
      </c>
    </row>
    <row r="471" spans="1:103" x14ac:dyDescent="0.25">
      <c r="A471">
        <v>470</v>
      </c>
      <c r="B471">
        <v>31</v>
      </c>
      <c r="C471" s="24" t="s">
        <v>311</v>
      </c>
      <c r="D471" s="12">
        <v>4.3</v>
      </c>
      <c r="E471" s="13">
        <f t="shared" si="111"/>
        <v>1.4625850340136055</v>
      </c>
      <c r="F471" s="7">
        <v>2.94</v>
      </c>
      <c r="G471" s="7">
        <f t="shared" si="104"/>
        <v>2.8374149659863943</v>
      </c>
      <c r="H471" s="15">
        <f t="shared" si="105"/>
        <v>5.7625850340136058</v>
      </c>
      <c r="I471" s="11">
        <f t="shared" si="106"/>
        <v>5.0677276605177769E-2</v>
      </c>
      <c r="J471" s="32">
        <f t="shared" si="107"/>
        <v>1.7237168913325773E-2</v>
      </c>
      <c r="K471" s="32">
        <f t="shared" si="108"/>
        <v>58.014167235253836</v>
      </c>
      <c r="L471" s="8">
        <v>1</v>
      </c>
      <c r="M471" s="9">
        <v>0</v>
      </c>
      <c r="N471" s="8">
        <v>1</v>
      </c>
      <c r="O471" s="9">
        <v>0</v>
      </c>
      <c r="P471" s="9">
        <v>0</v>
      </c>
      <c r="Q471" s="9">
        <v>0</v>
      </c>
      <c r="R471" s="9">
        <v>0</v>
      </c>
      <c r="S471" s="8">
        <v>3364</v>
      </c>
      <c r="T471" s="9">
        <v>6</v>
      </c>
      <c r="U471" s="9">
        <f t="shared" si="109"/>
        <v>3357</v>
      </c>
      <c r="V471" s="9">
        <f t="shared" si="110"/>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35</v>
      </c>
      <c r="BM471">
        <v>0</v>
      </c>
      <c r="BN471">
        <v>0</v>
      </c>
      <c r="BO471">
        <v>0</v>
      </c>
      <c r="BP471">
        <v>0</v>
      </c>
      <c r="BQ471">
        <v>0</v>
      </c>
      <c r="BR471">
        <v>1</v>
      </c>
      <c r="BS471">
        <v>0</v>
      </c>
      <c r="BT471" s="17">
        <v>0</v>
      </c>
      <c r="BU471">
        <v>0</v>
      </c>
      <c r="BV471">
        <v>0</v>
      </c>
      <c r="BW471">
        <v>1</v>
      </c>
      <c r="BX471" s="17">
        <v>0</v>
      </c>
      <c r="BY471">
        <v>0</v>
      </c>
      <c r="BZ471">
        <v>0</v>
      </c>
      <c r="CA471">
        <v>0</v>
      </c>
      <c r="CB471">
        <v>0</v>
      </c>
      <c r="CC471" s="17">
        <v>0</v>
      </c>
      <c r="CD471">
        <v>0</v>
      </c>
      <c r="CE471">
        <v>0</v>
      </c>
      <c r="CF471">
        <v>1</v>
      </c>
      <c r="CG471">
        <v>1</v>
      </c>
      <c r="CH471">
        <v>0</v>
      </c>
      <c r="CI471">
        <v>0</v>
      </c>
      <c r="CJ471">
        <v>1</v>
      </c>
      <c r="CK471">
        <v>1</v>
      </c>
      <c r="CL471">
        <v>0</v>
      </c>
      <c r="CM471">
        <v>0</v>
      </c>
      <c r="CN471" s="17">
        <v>0</v>
      </c>
      <c r="CO471">
        <v>0.123</v>
      </c>
      <c r="CP471">
        <v>226</v>
      </c>
      <c r="CQ471">
        <v>1</v>
      </c>
      <c r="CR471">
        <v>0</v>
      </c>
      <c r="CS471">
        <v>17</v>
      </c>
      <c r="CY471" s="33" t="s">
        <v>85</v>
      </c>
    </row>
    <row r="472" spans="1:103" x14ac:dyDescent="0.25">
      <c r="A472">
        <v>471</v>
      </c>
      <c r="B472">
        <v>31</v>
      </c>
      <c r="C472" s="24" t="s">
        <v>311</v>
      </c>
      <c r="D472" s="12">
        <v>7.8</v>
      </c>
      <c r="E472" s="13">
        <f t="shared" si="111"/>
        <v>1.1854103343465046</v>
      </c>
      <c r="F472" s="7">
        <v>6.58</v>
      </c>
      <c r="G472" s="7">
        <f t="shared" si="104"/>
        <v>6.6145896656534955</v>
      </c>
      <c r="H472" s="15">
        <f t="shared" si="105"/>
        <v>8.9854103343465042</v>
      </c>
      <c r="I472" s="11">
        <f t="shared" si="106"/>
        <v>0.112841150584339</v>
      </c>
      <c r="J472" s="32">
        <f t="shared" si="107"/>
        <v>1.714911103105456E-2</v>
      </c>
      <c r="K472" s="32">
        <f t="shared" si="108"/>
        <v>58.3120605020951</v>
      </c>
      <c r="L472" s="8">
        <v>1</v>
      </c>
      <c r="M472" s="9">
        <v>0</v>
      </c>
      <c r="N472" s="8">
        <v>1</v>
      </c>
      <c r="O472" s="9">
        <v>0</v>
      </c>
      <c r="P472" s="9">
        <v>0</v>
      </c>
      <c r="Q472" s="9">
        <v>0</v>
      </c>
      <c r="R472" s="9">
        <v>0</v>
      </c>
      <c r="S472" s="8">
        <v>3364</v>
      </c>
      <c r="T472" s="9">
        <v>6</v>
      </c>
      <c r="U472" s="9">
        <f t="shared" si="109"/>
        <v>3357</v>
      </c>
      <c r="V472" s="9">
        <f t="shared" si="110"/>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35</v>
      </c>
      <c r="BM472">
        <v>0</v>
      </c>
      <c r="BN472">
        <v>0</v>
      </c>
      <c r="BO472">
        <v>0</v>
      </c>
      <c r="BP472">
        <v>0</v>
      </c>
      <c r="BQ472">
        <v>0</v>
      </c>
      <c r="BR472">
        <v>1</v>
      </c>
      <c r="BS472">
        <v>0</v>
      </c>
      <c r="BT472" s="17">
        <v>0</v>
      </c>
      <c r="BU472">
        <v>0</v>
      </c>
      <c r="BV472">
        <v>0</v>
      </c>
      <c r="BW472">
        <v>1</v>
      </c>
      <c r="BX472" s="17">
        <v>0</v>
      </c>
      <c r="BY472">
        <v>0</v>
      </c>
      <c r="BZ472">
        <v>0</v>
      </c>
      <c r="CA472">
        <v>0</v>
      </c>
      <c r="CB472">
        <v>0</v>
      </c>
      <c r="CC472" s="17">
        <v>0</v>
      </c>
      <c r="CD472">
        <v>0</v>
      </c>
      <c r="CE472">
        <v>0</v>
      </c>
      <c r="CF472">
        <v>1</v>
      </c>
      <c r="CG472">
        <v>1</v>
      </c>
      <c r="CH472">
        <v>0</v>
      </c>
      <c r="CI472">
        <v>0</v>
      </c>
      <c r="CJ472">
        <v>1</v>
      </c>
      <c r="CK472">
        <v>1</v>
      </c>
      <c r="CL472">
        <v>0</v>
      </c>
      <c r="CM472">
        <v>0</v>
      </c>
      <c r="CN472" s="17">
        <v>0</v>
      </c>
      <c r="CO472">
        <v>0.123</v>
      </c>
      <c r="CP472">
        <v>226</v>
      </c>
      <c r="CQ472">
        <v>1</v>
      </c>
      <c r="CR472">
        <v>0</v>
      </c>
      <c r="CS472">
        <v>17</v>
      </c>
      <c r="CY472" s="33" t="s">
        <v>85</v>
      </c>
    </row>
    <row r="473" spans="1:103" x14ac:dyDescent="0.25">
      <c r="A473">
        <v>472</v>
      </c>
      <c r="B473">
        <v>31</v>
      </c>
      <c r="C473" s="24" t="s">
        <v>311</v>
      </c>
      <c r="D473" s="12">
        <v>10.5</v>
      </c>
      <c r="E473" s="13">
        <f t="shared" si="111"/>
        <v>1.2804878048780488</v>
      </c>
      <c r="F473" s="7">
        <v>8.1999999999999993</v>
      </c>
      <c r="G473" s="7">
        <f t="shared" si="104"/>
        <v>9.2195121951219505</v>
      </c>
      <c r="H473" s="15">
        <f t="shared" si="105"/>
        <v>11.780487804878049</v>
      </c>
      <c r="I473" s="11">
        <f t="shared" si="106"/>
        <v>0.20660483785702163</v>
      </c>
      <c r="J473" s="32">
        <f t="shared" si="107"/>
        <v>2.5195711933783126E-2</v>
      </c>
      <c r="K473" s="32">
        <f t="shared" si="108"/>
        <v>39.689293266572541</v>
      </c>
      <c r="L473" s="8">
        <v>1</v>
      </c>
      <c r="M473" s="9">
        <v>0</v>
      </c>
      <c r="N473" s="8">
        <v>1</v>
      </c>
      <c r="O473" s="9">
        <v>0</v>
      </c>
      <c r="P473" s="9">
        <v>0</v>
      </c>
      <c r="Q473" s="9">
        <v>0</v>
      </c>
      <c r="R473" s="9">
        <v>0</v>
      </c>
      <c r="S473" s="8">
        <v>1515</v>
      </c>
      <c r="T473" s="9">
        <v>6</v>
      </c>
      <c r="U473" s="9">
        <f t="shared" si="109"/>
        <v>1508</v>
      </c>
      <c r="V473" s="9">
        <f t="shared" si="110"/>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35</v>
      </c>
      <c r="BM473">
        <v>0</v>
      </c>
      <c r="BN473">
        <v>0</v>
      </c>
      <c r="BO473">
        <v>0</v>
      </c>
      <c r="BP473">
        <v>0</v>
      </c>
      <c r="BQ473">
        <v>0</v>
      </c>
      <c r="BR473">
        <v>1</v>
      </c>
      <c r="BS473">
        <v>0</v>
      </c>
      <c r="BT473" s="17">
        <v>0</v>
      </c>
      <c r="BU473">
        <v>0</v>
      </c>
      <c r="BV473">
        <v>0</v>
      </c>
      <c r="BW473">
        <v>1</v>
      </c>
      <c r="BX473" s="17">
        <v>0</v>
      </c>
      <c r="BY473">
        <v>0</v>
      </c>
      <c r="BZ473">
        <v>0</v>
      </c>
      <c r="CA473">
        <v>0</v>
      </c>
      <c r="CB473">
        <v>0</v>
      </c>
      <c r="CC473" s="17">
        <v>0</v>
      </c>
      <c r="CD473">
        <v>0</v>
      </c>
      <c r="CE473">
        <v>0</v>
      </c>
      <c r="CF473">
        <v>1</v>
      </c>
      <c r="CG473">
        <v>1</v>
      </c>
      <c r="CH473">
        <v>0</v>
      </c>
      <c r="CI473">
        <v>0</v>
      </c>
      <c r="CJ473">
        <v>1</v>
      </c>
      <c r="CK473">
        <v>1</v>
      </c>
      <c r="CL473">
        <v>0</v>
      </c>
      <c r="CM473">
        <v>0</v>
      </c>
      <c r="CN473" s="17">
        <v>0</v>
      </c>
      <c r="CO473">
        <v>0.123</v>
      </c>
      <c r="CP473">
        <v>226</v>
      </c>
      <c r="CQ473">
        <v>1</v>
      </c>
      <c r="CR473">
        <v>0</v>
      </c>
      <c r="CS473">
        <v>17</v>
      </c>
      <c r="CY473" s="33" t="s">
        <v>85</v>
      </c>
    </row>
    <row r="474" spans="1:103" x14ac:dyDescent="0.25">
      <c r="A474">
        <v>473</v>
      </c>
      <c r="B474">
        <v>31</v>
      </c>
      <c r="C474" s="24" t="s">
        <v>311</v>
      </c>
      <c r="D474" s="12">
        <v>8.9</v>
      </c>
      <c r="E474" s="13">
        <f t="shared" si="111"/>
        <v>2.8253968253968256</v>
      </c>
      <c r="F474" s="7">
        <v>3.15</v>
      </c>
      <c r="G474" s="7">
        <f t="shared" si="104"/>
        <v>6.0746031746031743</v>
      </c>
      <c r="H474" s="15">
        <f t="shared" si="105"/>
        <v>11.725396825396826</v>
      </c>
      <c r="I474" s="11">
        <f t="shared" si="106"/>
        <v>8.0851066780717365E-2</v>
      </c>
      <c r="J474" s="32">
        <f t="shared" si="107"/>
        <v>2.5667005327211861E-2</v>
      </c>
      <c r="K474" s="32">
        <f t="shared" si="108"/>
        <v>38.960524893794741</v>
      </c>
      <c r="L474" s="8">
        <v>1</v>
      </c>
      <c r="M474" s="9">
        <v>0</v>
      </c>
      <c r="N474" s="8">
        <v>1</v>
      </c>
      <c r="O474" s="9">
        <v>0</v>
      </c>
      <c r="P474" s="9">
        <v>0</v>
      </c>
      <c r="Q474" s="9">
        <v>0</v>
      </c>
      <c r="R474" s="9">
        <v>0</v>
      </c>
      <c r="S474" s="8">
        <v>1515</v>
      </c>
      <c r="T474" s="9">
        <v>6</v>
      </c>
      <c r="U474" s="9">
        <f t="shared" si="109"/>
        <v>1508</v>
      </c>
      <c r="V474" s="9">
        <f t="shared" si="110"/>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35</v>
      </c>
      <c r="BM474">
        <v>0</v>
      </c>
      <c r="BN474">
        <v>0</v>
      </c>
      <c r="BO474">
        <v>0</v>
      </c>
      <c r="BP474">
        <v>0</v>
      </c>
      <c r="BQ474">
        <v>0</v>
      </c>
      <c r="BR474">
        <v>1</v>
      </c>
      <c r="BS474">
        <v>0</v>
      </c>
      <c r="BT474" s="17">
        <v>0</v>
      </c>
      <c r="BU474">
        <v>0</v>
      </c>
      <c r="BV474">
        <v>0</v>
      </c>
      <c r="BW474">
        <v>1</v>
      </c>
      <c r="BX474" s="17">
        <v>0</v>
      </c>
      <c r="BY474">
        <v>0</v>
      </c>
      <c r="BZ474">
        <v>0</v>
      </c>
      <c r="CA474">
        <v>0</v>
      </c>
      <c r="CB474">
        <v>0</v>
      </c>
      <c r="CC474" s="17">
        <v>0</v>
      </c>
      <c r="CD474">
        <v>0</v>
      </c>
      <c r="CE474">
        <v>0</v>
      </c>
      <c r="CF474">
        <v>1</v>
      </c>
      <c r="CG474">
        <v>1</v>
      </c>
      <c r="CH474">
        <v>0</v>
      </c>
      <c r="CI474">
        <v>0</v>
      </c>
      <c r="CJ474">
        <v>1</v>
      </c>
      <c r="CK474">
        <v>1</v>
      </c>
      <c r="CL474">
        <v>0</v>
      </c>
      <c r="CM474">
        <v>0</v>
      </c>
      <c r="CN474" s="17">
        <v>0</v>
      </c>
      <c r="CO474">
        <v>0.123</v>
      </c>
      <c r="CP474">
        <v>226</v>
      </c>
      <c r="CQ474">
        <v>1</v>
      </c>
      <c r="CR474">
        <v>0</v>
      </c>
      <c r="CS474">
        <v>17</v>
      </c>
      <c r="CY474" s="33" t="s">
        <v>85</v>
      </c>
    </row>
    <row r="475" spans="1:103" x14ac:dyDescent="0.25">
      <c r="A475">
        <v>474</v>
      </c>
      <c r="B475">
        <v>31</v>
      </c>
      <c r="C475" s="24" t="s">
        <v>311</v>
      </c>
      <c r="D475" s="12">
        <v>11.7</v>
      </c>
      <c r="E475" s="13">
        <f t="shared" si="111"/>
        <v>1.4516129032258063</v>
      </c>
      <c r="F475" s="7">
        <v>8.06</v>
      </c>
      <c r="G475" s="7">
        <f t="shared" si="104"/>
        <v>10.248387096774193</v>
      </c>
      <c r="H475" s="15">
        <f t="shared" si="105"/>
        <v>13.151612903225805</v>
      </c>
      <c r="I475" s="11">
        <f t="shared" si="106"/>
        <v>0.20322433235021214</v>
      </c>
      <c r="J475" s="32">
        <f t="shared" si="107"/>
        <v>2.5213937016155347E-2</v>
      </c>
      <c r="K475" s="32">
        <f t="shared" si="108"/>
        <v>39.66060513910498</v>
      </c>
      <c r="L475" s="8">
        <v>1</v>
      </c>
      <c r="M475" s="9">
        <v>0</v>
      </c>
      <c r="N475" s="8">
        <v>1</v>
      </c>
      <c r="O475" s="9">
        <v>0</v>
      </c>
      <c r="P475" s="9">
        <v>0</v>
      </c>
      <c r="Q475" s="9">
        <v>0</v>
      </c>
      <c r="R475" s="9">
        <v>0</v>
      </c>
      <c r="S475" s="8">
        <v>1515</v>
      </c>
      <c r="T475" s="9">
        <v>6</v>
      </c>
      <c r="U475" s="9">
        <f t="shared" si="109"/>
        <v>1508</v>
      </c>
      <c r="V475" s="9">
        <f t="shared" si="110"/>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35</v>
      </c>
      <c r="BM475">
        <v>0</v>
      </c>
      <c r="BN475">
        <v>0</v>
      </c>
      <c r="BO475">
        <v>0</v>
      </c>
      <c r="BP475">
        <v>0</v>
      </c>
      <c r="BQ475">
        <v>0</v>
      </c>
      <c r="BR475">
        <v>1</v>
      </c>
      <c r="BS475">
        <v>0</v>
      </c>
      <c r="BT475" s="17">
        <v>0</v>
      </c>
      <c r="BU475">
        <v>0</v>
      </c>
      <c r="BV475">
        <v>0</v>
      </c>
      <c r="BW475">
        <v>1</v>
      </c>
      <c r="BX475" s="17">
        <v>0</v>
      </c>
      <c r="BY475">
        <v>0</v>
      </c>
      <c r="BZ475">
        <v>0</v>
      </c>
      <c r="CA475">
        <v>0</v>
      </c>
      <c r="CB475">
        <v>0</v>
      </c>
      <c r="CC475" s="17">
        <v>0</v>
      </c>
      <c r="CD475">
        <v>0</v>
      </c>
      <c r="CE475">
        <v>0</v>
      </c>
      <c r="CF475">
        <v>1</v>
      </c>
      <c r="CG475">
        <v>1</v>
      </c>
      <c r="CH475">
        <v>0</v>
      </c>
      <c r="CI475">
        <v>0</v>
      </c>
      <c r="CJ475">
        <v>1</v>
      </c>
      <c r="CK475">
        <v>1</v>
      </c>
      <c r="CL475">
        <v>0</v>
      </c>
      <c r="CM475">
        <v>0</v>
      </c>
      <c r="CN475" s="17">
        <v>0</v>
      </c>
      <c r="CO475">
        <v>0.123</v>
      </c>
      <c r="CP475">
        <v>226</v>
      </c>
      <c r="CQ475">
        <v>1</v>
      </c>
      <c r="CR475">
        <v>0</v>
      </c>
      <c r="CS475">
        <v>17</v>
      </c>
      <c r="CY475" s="33" t="s">
        <v>85</v>
      </c>
    </row>
    <row r="476" spans="1:103" x14ac:dyDescent="0.25">
      <c r="A476">
        <v>475</v>
      </c>
      <c r="B476">
        <v>31</v>
      </c>
      <c r="C476" s="24" t="s">
        <v>311</v>
      </c>
      <c r="D476" s="12">
        <v>2.9</v>
      </c>
      <c r="E476" s="13">
        <f t="shared" si="111"/>
        <v>1.5025906735751295</v>
      </c>
      <c r="F476" s="7">
        <v>1.93</v>
      </c>
      <c r="G476" s="7">
        <f t="shared" si="104"/>
        <v>1.3974093264248704</v>
      </c>
      <c r="H476" s="15">
        <f t="shared" si="105"/>
        <v>4.4025906735751299</v>
      </c>
      <c r="I476" s="11">
        <f t="shared" si="106"/>
        <v>4.4245520473194209E-2</v>
      </c>
      <c r="J476" s="32">
        <f t="shared" si="107"/>
        <v>2.2925140141551403E-2</v>
      </c>
      <c r="K476" s="32">
        <f t="shared" si="108"/>
        <v>43.620234983319385</v>
      </c>
      <c r="L476" s="8">
        <v>1</v>
      </c>
      <c r="M476" s="9">
        <v>0</v>
      </c>
      <c r="N476" s="8">
        <v>1</v>
      </c>
      <c r="O476" s="9">
        <v>0</v>
      </c>
      <c r="P476" s="9">
        <v>0</v>
      </c>
      <c r="Q476" s="9">
        <v>0</v>
      </c>
      <c r="R476" s="9">
        <v>0</v>
      </c>
      <c r="S476" s="8">
        <v>1906</v>
      </c>
      <c r="T476" s="9">
        <v>6</v>
      </c>
      <c r="U476" s="9">
        <f t="shared" si="109"/>
        <v>1899</v>
      </c>
      <c r="V476" s="9">
        <f t="shared" si="110"/>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35</v>
      </c>
      <c r="BM476">
        <v>0</v>
      </c>
      <c r="BN476">
        <v>0</v>
      </c>
      <c r="BO476">
        <v>0</v>
      </c>
      <c r="BP476">
        <v>0</v>
      </c>
      <c r="BQ476">
        <v>0</v>
      </c>
      <c r="BR476">
        <v>1</v>
      </c>
      <c r="BS476">
        <v>0</v>
      </c>
      <c r="BT476" s="17">
        <v>0</v>
      </c>
      <c r="BU476">
        <v>0</v>
      </c>
      <c r="BV476">
        <v>0</v>
      </c>
      <c r="BW476">
        <v>1</v>
      </c>
      <c r="BX476" s="17">
        <v>0</v>
      </c>
      <c r="BY476">
        <v>0</v>
      </c>
      <c r="BZ476">
        <v>0</v>
      </c>
      <c r="CA476">
        <v>0</v>
      </c>
      <c r="CB476">
        <v>0</v>
      </c>
      <c r="CC476" s="17">
        <v>0</v>
      </c>
      <c r="CD476">
        <v>0</v>
      </c>
      <c r="CE476">
        <v>0</v>
      </c>
      <c r="CF476">
        <v>1</v>
      </c>
      <c r="CG476">
        <v>1</v>
      </c>
      <c r="CH476">
        <v>0</v>
      </c>
      <c r="CI476">
        <v>0</v>
      </c>
      <c r="CJ476">
        <v>1</v>
      </c>
      <c r="CK476">
        <v>1</v>
      </c>
      <c r="CL476">
        <v>0</v>
      </c>
      <c r="CM476">
        <v>0</v>
      </c>
      <c r="CN476" s="17">
        <v>0</v>
      </c>
      <c r="CO476">
        <v>0.123</v>
      </c>
      <c r="CP476">
        <v>226</v>
      </c>
      <c r="CQ476">
        <v>1</v>
      </c>
      <c r="CR476">
        <v>0</v>
      </c>
      <c r="CS476">
        <v>17</v>
      </c>
      <c r="CY476" s="33" t="s">
        <v>85</v>
      </c>
    </row>
    <row r="477" spans="1:103" x14ac:dyDescent="0.25">
      <c r="A477">
        <v>476</v>
      </c>
      <c r="B477">
        <v>31</v>
      </c>
      <c r="C477" s="24" t="s">
        <v>311</v>
      </c>
      <c r="D477" s="12">
        <v>2.6</v>
      </c>
      <c r="E477" s="13">
        <f t="shared" si="111"/>
        <v>1.8978102189781021</v>
      </c>
      <c r="F477" s="7">
        <v>1.37</v>
      </c>
      <c r="G477" s="7">
        <f t="shared" si="104"/>
        <v>0.702189781021898</v>
      </c>
      <c r="H477" s="15">
        <f t="shared" si="105"/>
        <v>4.4978102189781026</v>
      </c>
      <c r="I477" s="11">
        <f t="shared" si="106"/>
        <v>3.1422705174053607E-2</v>
      </c>
      <c r="J477" s="32">
        <f t="shared" si="107"/>
        <v>2.2936281148944235E-2</v>
      </c>
      <c r="K477" s="32">
        <f t="shared" si="108"/>
        <v>43.599047007933557</v>
      </c>
      <c r="L477" s="8">
        <v>1</v>
      </c>
      <c r="M477" s="9">
        <v>0</v>
      </c>
      <c r="N477" s="8">
        <v>1</v>
      </c>
      <c r="O477" s="9">
        <v>0</v>
      </c>
      <c r="P477" s="9">
        <v>0</v>
      </c>
      <c r="Q477" s="9">
        <v>0</v>
      </c>
      <c r="R477" s="9">
        <v>0</v>
      </c>
      <c r="S477" s="8">
        <v>1906</v>
      </c>
      <c r="T477" s="9">
        <v>6</v>
      </c>
      <c r="U477" s="9">
        <f t="shared" si="109"/>
        <v>1899</v>
      </c>
      <c r="V477" s="9">
        <f t="shared" si="110"/>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35</v>
      </c>
      <c r="BM477">
        <v>0</v>
      </c>
      <c r="BN477">
        <v>0</v>
      </c>
      <c r="BO477">
        <v>0</v>
      </c>
      <c r="BP477">
        <v>0</v>
      </c>
      <c r="BQ477">
        <v>0</v>
      </c>
      <c r="BR477">
        <v>1</v>
      </c>
      <c r="BS477">
        <v>0</v>
      </c>
      <c r="BT477" s="17">
        <v>0</v>
      </c>
      <c r="BU477">
        <v>0</v>
      </c>
      <c r="BV477">
        <v>0</v>
      </c>
      <c r="BW477">
        <v>1</v>
      </c>
      <c r="BX477" s="17">
        <v>0</v>
      </c>
      <c r="BY477">
        <v>0</v>
      </c>
      <c r="BZ477">
        <v>0</v>
      </c>
      <c r="CA477">
        <v>0</v>
      </c>
      <c r="CB477">
        <v>0</v>
      </c>
      <c r="CC477" s="17">
        <v>0</v>
      </c>
      <c r="CD477">
        <v>0</v>
      </c>
      <c r="CE477">
        <v>0</v>
      </c>
      <c r="CF477">
        <v>1</v>
      </c>
      <c r="CG477">
        <v>1</v>
      </c>
      <c r="CH477">
        <v>0</v>
      </c>
      <c r="CI477">
        <v>0</v>
      </c>
      <c r="CJ477">
        <v>1</v>
      </c>
      <c r="CK477">
        <v>1</v>
      </c>
      <c r="CL477">
        <v>0</v>
      </c>
      <c r="CM477">
        <v>0</v>
      </c>
      <c r="CN477" s="17">
        <v>0</v>
      </c>
      <c r="CO477">
        <v>0.123</v>
      </c>
      <c r="CP477">
        <v>226</v>
      </c>
      <c r="CQ477">
        <v>1</v>
      </c>
      <c r="CR477">
        <v>0</v>
      </c>
      <c r="CS477">
        <v>17</v>
      </c>
      <c r="CY477" s="33" t="s">
        <v>85</v>
      </c>
    </row>
    <row r="478" spans="1:103" x14ac:dyDescent="0.25">
      <c r="A478">
        <v>477</v>
      </c>
      <c r="B478">
        <v>31</v>
      </c>
      <c r="C478" s="24" t="s">
        <v>311</v>
      </c>
      <c r="D478" s="12">
        <v>-1</v>
      </c>
      <c r="E478" s="13">
        <f t="shared" si="111"/>
        <v>3.8461538461538458</v>
      </c>
      <c r="F478" s="7">
        <v>-0.26</v>
      </c>
      <c r="G478" s="7">
        <f t="shared" si="104"/>
        <v>-4.8461538461538458</v>
      </c>
      <c r="H478" s="15">
        <f t="shared" si="105"/>
        <v>2.8461538461538458</v>
      </c>
      <c r="I478" s="11">
        <f t="shared" si="106"/>
        <v>-5.966273195313905E-3</v>
      </c>
      <c r="J478" s="32">
        <f t="shared" si="107"/>
        <v>2.294720459736117E-2</v>
      </c>
      <c r="K478" s="32">
        <f t="shared" si="108"/>
        <v>43.578292761419654</v>
      </c>
      <c r="L478" s="8">
        <v>1</v>
      </c>
      <c r="M478" s="9">
        <v>0</v>
      </c>
      <c r="N478" s="8">
        <v>1</v>
      </c>
      <c r="O478" s="9">
        <v>0</v>
      </c>
      <c r="P478" s="9">
        <v>0</v>
      </c>
      <c r="Q478" s="9">
        <v>0</v>
      </c>
      <c r="R478" s="9">
        <v>0</v>
      </c>
      <c r="S478" s="8">
        <v>1906</v>
      </c>
      <c r="T478" s="9">
        <v>6</v>
      </c>
      <c r="U478" s="9">
        <f t="shared" si="109"/>
        <v>1899</v>
      </c>
      <c r="V478" s="9">
        <f t="shared" si="110"/>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35</v>
      </c>
      <c r="BM478">
        <v>0</v>
      </c>
      <c r="BN478">
        <v>0</v>
      </c>
      <c r="BO478">
        <v>0</v>
      </c>
      <c r="BP478">
        <v>0</v>
      </c>
      <c r="BQ478">
        <v>0</v>
      </c>
      <c r="BR478">
        <v>1</v>
      </c>
      <c r="BS478">
        <v>0</v>
      </c>
      <c r="BT478" s="17">
        <v>0</v>
      </c>
      <c r="BU478">
        <v>0</v>
      </c>
      <c r="BV478">
        <v>0</v>
      </c>
      <c r="BW478">
        <v>1</v>
      </c>
      <c r="BX478" s="17">
        <v>0</v>
      </c>
      <c r="BY478">
        <v>0</v>
      </c>
      <c r="BZ478">
        <v>0</v>
      </c>
      <c r="CA478">
        <v>0</v>
      </c>
      <c r="CB478">
        <v>0</v>
      </c>
      <c r="CC478" s="17">
        <v>0</v>
      </c>
      <c r="CD478">
        <v>0</v>
      </c>
      <c r="CE478">
        <v>0</v>
      </c>
      <c r="CF478">
        <v>1</v>
      </c>
      <c r="CG478">
        <v>1</v>
      </c>
      <c r="CH478">
        <v>0</v>
      </c>
      <c r="CI478">
        <v>0</v>
      </c>
      <c r="CJ478">
        <v>1</v>
      </c>
      <c r="CK478">
        <v>1</v>
      </c>
      <c r="CL478">
        <v>0</v>
      </c>
      <c r="CM478">
        <v>0</v>
      </c>
      <c r="CN478" s="17">
        <v>0</v>
      </c>
      <c r="CO478">
        <v>0.123</v>
      </c>
      <c r="CP478">
        <v>226</v>
      </c>
      <c r="CQ478">
        <v>1</v>
      </c>
      <c r="CR478">
        <v>0</v>
      </c>
      <c r="CS478">
        <v>17</v>
      </c>
      <c r="CY478" s="33" t="s">
        <v>85</v>
      </c>
    </row>
    <row r="479" spans="1:103" x14ac:dyDescent="0.25">
      <c r="A479">
        <v>478</v>
      </c>
      <c r="B479">
        <v>31</v>
      </c>
      <c r="C479" s="24" t="s">
        <v>311</v>
      </c>
      <c r="D479" s="12">
        <v>3.9</v>
      </c>
      <c r="E479" s="13">
        <f t="shared" si="111"/>
        <v>1.9509754877438719</v>
      </c>
      <c r="F479" s="7">
        <v>1.9990000000000001</v>
      </c>
      <c r="G479" s="7">
        <f t="shared" si="104"/>
        <v>1.949024512256128</v>
      </c>
      <c r="H479" s="15">
        <f t="shared" si="105"/>
        <v>5.850975487743872</v>
      </c>
      <c r="I479" s="11">
        <f t="shared" si="106"/>
        <v>6.2621945271200061E-2</v>
      </c>
      <c r="J479" s="32">
        <f t="shared" si="107"/>
        <v>3.132663595357682E-2</v>
      </c>
      <c r="K479" s="32">
        <f t="shared" si="108"/>
        <v>31.921716761477601</v>
      </c>
      <c r="L479" s="8">
        <v>1</v>
      </c>
      <c r="M479" s="9">
        <v>0</v>
      </c>
      <c r="N479" s="8">
        <v>1</v>
      </c>
      <c r="O479" s="9">
        <v>0</v>
      </c>
      <c r="P479" s="9">
        <v>0</v>
      </c>
      <c r="Q479" s="9">
        <v>0</v>
      </c>
      <c r="R479" s="9">
        <v>0</v>
      </c>
      <c r="S479" s="8">
        <v>1023</v>
      </c>
      <c r="T479" s="9">
        <v>7</v>
      </c>
      <c r="U479" s="9">
        <f t="shared" si="109"/>
        <v>1015</v>
      </c>
      <c r="V479" s="9">
        <f t="shared" si="110"/>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35</v>
      </c>
      <c r="BM479">
        <v>0</v>
      </c>
      <c r="BN479">
        <v>0</v>
      </c>
      <c r="BO479">
        <v>0</v>
      </c>
      <c r="BP479">
        <v>0</v>
      </c>
      <c r="BQ479">
        <v>0</v>
      </c>
      <c r="BR479">
        <v>1</v>
      </c>
      <c r="BS479">
        <v>0</v>
      </c>
      <c r="BT479" s="17">
        <v>0</v>
      </c>
      <c r="BU479">
        <v>0</v>
      </c>
      <c r="BV479">
        <v>0</v>
      </c>
      <c r="BW479">
        <v>1</v>
      </c>
      <c r="BX479" s="17">
        <v>0</v>
      </c>
      <c r="BY479">
        <v>0</v>
      </c>
      <c r="BZ479">
        <v>0</v>
      </c>
      <c r="CA479">
        <v>0</v>
      </c>
      <c r="CB479">
        <v>0</v>
      </c>
      <c r="CC479" s="17">
        <v>0</v>
      </c>
      <c r="CD479">
        <v>0</v>
      </c>
      <c r="CE479">
        <v>0</v>
      </c>
      <c r="CF479">
        <v>1</v>
      </c>
      <c r="CG479">
        <v>1</v>
      </c>
      <c r="CH479">
        <v>0</v>
      </c>
      <c r="CI479">
        <v>0</v>
      </c>
      <c r="CJ479">
        <v>1</v>
      </c>
      <c r="CK479">
        <v>1</v>
      </c>
      <c r="CL479">
        <v>0</v>
      </c>
      <c r="CM479">
        <v>0</v>
      </c>
      <c r="CN479" s="17">
        <v>0</v>
      </c>
      <c r="CO479">
        <v>0.123</v>
      </c>
      <c r="CP479">
        <v>226</v>
      </c>
      <c r="CQ479">
        <v>1</v>
      </c>
      <c r="CR479">
        <v>0</v>
      </c>
      <c r="CS479">
        <v>17</v>
      </c>
      <c r="CY479" s="33" t="s">
        <v>85</v>
      </c>
    </row>
    <row r="480" spans="1:103" x14ac:dyDescent="0.25">
      <c r="A480">
        <v>479</v>
      </c>
      <c r="B480">
        <v>31</v>
      </c>
      <c r="C480" s="24" t="s">
        <v>311</v>
      </c>
      <c r="D480" s="12">
        <v>7.4</v>
      </c>
      <c r="E480" s="13">
        <f t="shared" si="111"/>
        <v>1.1297709923664123</v>
      </c>
      <c r="F480" s="7">
        <v>6.55</v>
      </c>
      <c r="G480" s="7">
        <f t="shared" si="104"/>
        <v>6.2702290076335885</v>
      </c>
      <c r="H480" s="15">
        <f t="shared" si="105"/>
        <v>8.5297709923664122</v>
      </c>
      <c r="I480" s="11">
        <f t="shared" si="106"/>
        <v>0.20138099312014243</v>
      </c>
      <c r="J480" s="32">
        <f t="shared" si="107"/>
        <v>3.0745189789334722E-2</v>
      </c>
      <c r="K480" s="32">
        <f t="shared" si="108"/>
        <v>32.52541314111167</v>
      </c>
      <c r="L480" s="8">
        <v>1</v>
      </c>
      <c r="M480" s="9">
        <v>0</v>
      </c>
      <c r="N480" s="8">
        <v>1</v>
      </c>
      <c r="O480" s="9">
        <v>0</v>
      </c>
      <c r="P480" s="9">
        <v>0</v>
      </c>
      <c r="Q480" s="9">
        <v>0</v>
      </c>
      <c r="R480" s="9">
        <v>0</v>
      </c>
      <c r="S480" s="8">
        <v>1023</v>
      </c>
      <c r="T480" s="9">
        <v>7</v>
      </c>
      <c r="U480" s="9">
        <f t="shared" si="109"/>
        <v>1015</v>
      </c>
      <c r="V480" s="9">
        <f t="shared" si="110"/>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35</v>
      </c>
      <c r="BM480">
        <v>0</v>
      </c>
      <c r="BN480">
        <v>0</v>
      </c>
      <c r="BO480">
        <v>0</v>
      </c>
      <c r="BP480">
        <v>0</v>
      </c>
      <c r="BQ480">
        <v>0</v>
      </c>
      <c r="BR480">
        <v>1</v>
      </c>
      <c r="BS480">
        <v>0</v>
      </c>
      <c r="BT480" s="17">
        <v>0</v>
      </c>
      <c r="BU480">
        <v>0</v>
      </c>
      <c r="BV480">
        <v>0</v>
      </c>
      <c r="BW480">
        <v>1</v>
      </c>
      <c r="BX480" s="17">
        <v>0</v>
      </c>
      <c r="BY480">
        <v>0</v>
      </c>
      <c r="BZ480">
        <v>0</v>
      </c>
      <c r="CA480">
        <v>0</v>
      </c>
      <c r="CB480">
        <v>0</v>
      </c>
      <c r="CC480" s="17">
        <v>0</v>
      </c>
      <c r="CD480">
        <v>0</v>
      </c>
      <c r="CE480">
        <v>0</v>
      </c>
      <c r="CF480">
        <v>1</v>
      </c>
      <c r="CG480">
        <v>1</v>
      </c>
      <c r="CH480">
        <v>0</v>
      </c>
      <c r="CI480">
        <v>0</v>
      </c>
      <c r="CJ480">
        <v>1</v>
      </c>
      <c r="CK480">
        <v>1</v>
      </c>
      <c r="CL480">
        <v>0</v>
      </c>
      <c r="CM480">
        <v>0</v>
      </c>
      <c r="CN480" s="17">
        <v>0</v>
      </c>
      <c r="CO480">
        <v>0.123</v>
      </c>
      <c r="CP480">
        <v>226</v>
      </c>
      <c r="CQ480">
        <v>1</v>
      </c>
      <c r="CR480">
        <v>0</v>
      </c>
      <c r="CS480">
        <v>17</v>
      </c>
      <c r="CY480" s="33" t="s">
        <v>85</v>
      </c>
    </row>
    <row r="481" spans="1:103" x14ac:dyDescent="0.25">
      <c r="A481">
        <v>480</v>
      </c>
      <c r="B481">
        <v>31</v>
      </c>
      <c r="C481" s="24" t="s">
        <v>311</v>
      </c>
      <c r="D481" s="12">
        <v>6</v>
      </c>
      <c r="E481" s="13">
        <f t="shared" si="111"/>
        <v>3.333333333333333</v>
      </c>
      <c r="F481" s="7">
        <v>1.8</v>
      </c>
      <c r="G481" s="7">
        <f t="shared" si="104"/>
        <v>2.666666666666667</v>
      </c>
      <c r="H481" s="15">
        <f t="shared" si="105"/>
        <v>9.3333333333333321</v>
      </c>
      <c r="I481" s="11">
        <f t="shared" si="106"/>
        <v>6.9683742661882223E-2</v>
      </c>
      <c r="J481" s="32">
        <f t="shared" si="107"/>
        <v>3.8713190367712341E-2</v>
      </c>
      <c r="K481" s="32">
        <f t="shared" si="108"/>
        <v>25.830989140952386</v>
      </c>
      <c r="L481" s="8">
        <v>1</v>
      </c>
      <c r="M481" s="9">
        <v>0</v>
      </c>
      <c r="N481" s="8">
        <v>1</v>
      </c>
      <c r="O481" s="9">
        <v>0</v>
      </c>
      <c r="P481" s="9">
        <v>0</v>
      </c>
      <c r="Q481" s="9">
        <v>0</v>
      </c>
      <c r="R481" s="9">
        <v>0</v>
      </c>
      <c r="S481" s="8">
        <v>672</v>
      </c>
      <c r="T481" s="9">
        <v>7</v>
      </c>
      <c r="U481" s="9">
        <f t="shared" si="109"/>
        <v>664</v>
      </c>
      <c r="V481" s="9">
        <f t="shared" si="110"/>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35</v>
      </c>
      <c r="BM481">
        <v>0</v>
      </c>
      <c r="BN481">
        <v>0</v>
      </c>
      <c r="BO481">
        <v>0</v>
      </c>
      <c r="BP481">
        <v>0</v>
      </c>
      <c r="BQ481">
        <v>0</v>
      </c>
      <c r="BR481">
        <v>1</v>
      </c>
      <c r="BS481">
        <v>0</v>
      </c>
      <c r="BT481" s="17">
        <v>0</v>
      </c>
      <c r="BU481">
        <v>0</v>
      </c>
      <c r="BV481">
        <v>0</v>
      </c>
      <c r="BW481">
        <v>1</v>
      </c>
      <c r="BX481" s="17">
        <v>0</v>
      </c>
      <c r="BY481">
        <v>0</v>
      </c>
      <c r="BZ481">
        <v>0</v>
      </c>
      <c r="CA481">
        <v>0</v>
      </c>
      <c r="CB481">
        <v>0</v>
      </c>
      <c r="CC481" s="17">
        <v>0</v>
      </c>
      <c r="CD481">
        <v>0</v>
      </c>
      <c r="CE481">
        <v>0</v>
      </c>
      <c r="CF481">
        <v>1</v>
      </c>
      <c r="CG481">
        <v>1</v>
      </c>
      <c r="CH481">
        <v>0</v>
      </c>
      <c r="CI481">
        <v>0</v>
      </c>
      <c r="CJ481">
        <v>1</v>
      </c>
      <c r="CK481">
        <v>1</v>
      </c>
      <c r="CL481">
        <v>0</v>
      </c>
      <c r="CM481">
        <v>0</v>
      </c>
      <c r="CN481" s="17">
        <v>0</v>
      </c>
      <c r="CO481">
        <v>0.123</v>
      </c>
      <c r="CP481">
        <v>226</v>
      </c>
      <c r="CQ481">
        <v>1</v>
      </c>
      <c r="CR481">
        <v>0</v>
      </c>
      <c r="CS481">
        <v>17</v>
      </c>
      <c r="CY481" s="33" t="s">
        <v>85</v>
      </c>
    </row>
    <row r="482" spans="1:103" s="50" customFormat="1" x14ac:dyDescent="0.25">
      <c r="A482" s="50">
        <v>481</v>
      </c>
      <c r="B482" s="50">
        <v>31</v>
      </c>
      <c r="C482" s="51" t="s">
        <v>311</v>
      </c>
      <c r="D482" s="52">
        <v>11.5</v>
      </c>
      <c r="E482" s="53">
        <f t="shared" si="111"/>
        <v>1.4631043256997456</v>
      </c>
      <c r="F482" s="54">
        <v>7.86</v>
      </c>
      <c r="G482" s="54">
        <f t="shared" si="104"/>
        <v>10.036895674300254</v>
      </c>
      <c r="H482" s="55">
        <f t="shared" si="105"/>
        <v>12.963104325699746</v>
      </c>
      <c r="I482" s="56">
        <f t="shared" si="106"/>
        <v>0.29175624950447748</v>
      </c>
      <c r="J482" s="57">
        <f t="shared" si="107"/>
        <v>3.7119115713037845E-2</v>
      </c>
      <c r="K482" s="57">
        <f t="shared" si="108"/>
        <v>26.940296954562324</v>
      </c>
      <c r="L482" s="58">
        <v>1</v>
      </c>
      <c r="M482" s="59">
        <v>0</v>
      </c>
      <c r="N482" s="58">
        <v>1</v>
      </c>
      <c r="O482" s="59">
        <v>0</v>
      </c>
      <c r="P482" s="59">
        <v>0</v>
      </c>
      <c r="Q482" s="59">
        <v>0</v>
      </c>
      <c r="R482" s="59">
        <v>0</v>
      </c>
      <c r="S482" s="58">
        <v>672</v>
      </c>
      <c r="T482" s="59">
        <v>7</v>
      </c>
      <c r="U482" s="59">
        <f t="shared" si="109"/>
        <v>664</v>
      </c>
      <c r="V482" s="59">
        <f t="shared" si="110"/>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35</v>
      </c>
      <c r="BM482" s="50">
        <v>0</v>
      </c>
      <c r="BN482" s="50">
        <v>0</v>
      </c>
      <c r="BO482" s="50">
        <v>0</v>
      </c>
      <c r="BP482" s="50">
        <v>0</v>
      </c>
      <c r="BQ482" s="50">
        <v>0</v>
      </c>
      <c r="BR482" s="50">
        <v>1</v>
      </c>
      <c r="BS482" s="50">
        <v>0</v>
      </c>
      <c r="BT482" s="64">
        <v>0</v>
      </c>
      <c r="BU482" s="50">
        <v>0</v>
      </c>
      <c r="BV482" s="50">
        <v>0</v>
      </c>
      <c r="BW482" s="50">
        <v>1</v>
      </c>
      <c r="BX482" s="64">
        <v>0</v>
      </c>
      <c r="BY482" s="50">
        <v>0</v>
      </c>
      <c r="BZ482" s="50">
        <v>0</v>
      </c>
      <c r="CA482" s="50">
        <v>0</v>
      </c>
      <c r="CB482" s="50">
        <v>0</v>
      </c>
      <c r="CC482" s="64">
        <v>0</v>
      </c>
      <c r="CD482" s="50">
        <v>0</v>
      </c>
      <c r="CE482" s="50">
        <v>0</v>
      </c>
      <c r="CF482" s="50">
        <v>1</v>
      </c>
      <c r="CG482" s="50">
        <v>1</v>
      </c>
      <c r="CH482" s="50">
        <v>0</v>
      </c>
      <c r="CI482" s="50">
        <v>0</v>
      </c>
      <c r="CJ482" s="50">
        <v>1</v>
      </c>
      <c r="CK482" s="50">
        <v>1</v>
      </c>
      <c r="CL482" s="50">
        <v>0</v>
      </c>
      <c r="CM482" s="50">
        <v>0</v>
      </c>
      <c r="CN482" s="64">
        <v>0</v>
      </c>
      <c r="CO482">
        <v>0.123</v>
      </c>
      <c r="CP482">
        <v>226</v>
      </c>
      <c r="CQ482">
        <v>1</v>
      </c>
      <c r="CR482">
        <v>0</v>
      </c>
      <c r="CS482">
        <v>17</v>
      </c>
      <c r="CT482" s="66"/>
      <c r="CY482" s="33" t="s">
        <v>85</v>
      </c>
    </row>
    <row r="483" spans="1:103" x14ac:dyDescent="0.25">
      <c r="A483">
        <v>482</v>
      </c>
      <c r="B483">
        <v>32</v>
      </c>
      <c r="C483" s="24" t="s">
        <v>313</v>
      </c>
      <c r="D483" s="12">
        <v>6.62</v>
      </c>
      <c r="E483" s="13">
        <v>0.39</v>
      </c>
      <c r="F483" s="7">
        <f t="shared" ref="F483:F488" si="113">D483/E483</f>
        <v>16.974358974358974</v>
      </c>
      <c r="G483" s="7">
        <f t="shared" si="104"/>
        <v>6.23</v>
      </c>
      <c r="H483" s="15">
        <f t="shared" si="105"/>
        <v>7.01</v>
      </c>
      <c r="I483" s="11">
        <f t="shared" si="106"/>
        <v>0.7442826674266283</v>
      </c>
      <c r="J483" s="32">
        <f t="shared" si="107"/>
        <v>4.3847468322716771E-2</v>
      </c>
      <c r="K483" s="32">
        <f t="shared" si="108"/>
        <v>22.806333826163318</v>
      </c>
      <c r="L483" s="8">
        <v>1</v>
      </c>
      <c r="M483" s="9">
        <v>0</v>
      </c>
      <c r="N483" s="8">
        <v>1</v>
      </c>
      <c r="O483" s="9">
        <v>0</v>
      </c>
      <c r="P483" s="9">
        <v>0</v>
      </c>
      <c r="Q483" s="9">
        <v>0</v>
      </c>
      <c r="R483" s="9">
        <v>0</v>
      </c>
      <c r="S483" s="8">
        <v>237</v>
      </c>
      <c r="T483" s="9">
        <v>4</v>
      </c>
      <c r="U483" s="9">
        <f t="shared" si="109"/>
        <v>232</v>
      </c>
      <c r="V483" s="9">
        <f t="shared" si="110"/>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4">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13107</v>
      </c>
      <c r="BL483" s="24">
        <v>40.193300000000001</v>
      </c>
      <c r="BM483">
        <v>1</v>
      </c>
      <c r="BN483">
        <v>0</v>
      </c>
      <c r="BO483">
        <v>0</v>
      </c>
      <c r="BP483">
        <v>0</v>
      </c>
      <c r="BQ483">
        <v>0</v>
      </c>
      <c r="BR483">
        <v>0</v>
      </c>
      <c r="BS483">
        <v>0</v>
      </c>
      <c r="BT483" s="17">
        <v>0</v>
      </c>
      <c r="BU483">
        <v>0</v>
      </c>
      <c r="BV483">
        <v>0</v>
      </c>
      <c r="BW483">
        <v>1</v>
      </c>
      <c r="BX483" s="17">
        <v>0</v>
      </c>
      <c r="BY483">
        <v>0</v>
      </c>
      <c r="BZ483">
        <v>0</v>
      </c>
      <c r="CA483">
        <v>0</v>
      </c>
      <c r="CB483">
        <v>0</v>
      </c>
      <c r="CC483" s="17">
        <v>0</v>
      </c>
      <c r="CD483">
        <v>0</v>
      </c>
      <c r="CE483">
        <v>0</v>
      </c>
      <c r="CF483">
        <v>1</v>
      </c>
      <c r="CG483">
        <v>1</v>
      </c>
      <c r="CH483">
        <v>0</v>
      </c>
      <c r="CI483">
        <v>0</v>
      </c>
      <c r="CJ483">
        <v>1</v>
      </c>
      <c r="CK483">
        <v>0</v>
      </c>
      <c r="CL483">
        <v>0</v>
      </c>
      <c r="CM483">
        <v>0</v>
      </c>
      <c r="CN483" s="17">
        <v>0</v>
      </c>
      <c r="CO483">
        <v>1.35</v>
      </c>
      <c r="CP483">
        <v>0</v>
      </c>
      <c r="CQ483">
        <v>1</v>
      </c>
      <c r="CR483">
        <v>0</v>
      </c>
      <c r="CS483">
        <v>30</v>
      </c>
      <c r="CY483" s="33" t="s">
        <v>85</v>
      </c>
    </row>
    <row r="484" spans="1:103" x14ac:dyDescent="0.25">
      <c r="A484">
        <v>483</v>
      </c>
      <c r="B484">
        <v>32</v>
      </c>
      <c r="C484" s="24" t="s">
        <v>313</v>
      </c>
      <c r="D484" s="12">
        <v>9.9700000000000006</v>
      </c>
      <c r="E484" s="13">
        <v>1.1100000000000001</v>
      </c>
      <c r="F484" s="7">
        <f t="shared" si="113"/>
        <v>8.9819819819819813</v>
      </c>
      <c r="G484" s="7">
        <f t="shared" si="104"/>
        <v>8.8600000000000012</v>
      </c>
      <c r="H484" s="15">
        <f t="shared" si="105"/>
        <v>11.08</v>
      </c>
      <c r="I484" s="11">
        <f t="shared" si="106"/>
        <v>0.51040909554348857</v>
      </c>
      <c r="J484" s="32">
        <f t="shared" si="107"/>
        <v>5.6825887267128616E-2</v>
      </c>
      <c r="K484" s="32">
        <f t="shared" si="108"/>
        <v>17.597613483783789</v>
      </c>
      <c r="L484" s="8">
        <v>1</v>
      </c>
      <c r="M484" s="9">
        <v>0</v>
      </c>
      <c r="N484" s="8">
        <v>1</v>
      </c>
      <c r="O484" s="9">
        <v>0</v>
      </c>
      <c r="P484" s="9">
        <v>0</v>
      </c>
      <c r="Q484" s="9">
        <v>0</v>
      </c>
      <c r="R484" s="9">
        <v>0</v>
      </c>
      <c r="S484" s="8">
        <v>237</v>
      </c>
      <c r="T484" s="9">
        <v>7</v>
      </c>
      <c r="U484" s="9">
        <f t="shared" si="109"/>
        <v>229</v>
      </c>
      <c r="V484" s="9">
        <f t="shared" si="110"/>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4"/>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13107</v>
      </c>
      <c r="BL484" s="24">
        <v>40.193300000000001</v>
      </c>
      <c r="BM484">
        <v>0</v>
      </c>
      <c r="BN484">
        <v>0</v>
      </c>
      <c r="BO484">
        <v>0</v>
      </c>
      <c r="BP484">
        <v>0</v>
      </c>
      <c r="BQ484">
        <v>1</v>
      </c>
      <c r="BR484">
        <v>0</v>
      </c>
      <c r="BS484">
        <v>0</v>
      </c>
      <c r="BT484" s="17">
        <v>0</v>
      </c>
      <c r="BU484">
        <v>1</v>
      </c>
      <c r="BV484">
        <v>0</v>
      </c>
      <c r="BW484">
        <v>0</v>
      </c>
      <c r="BX484" s="17">
        <v>0</v>
      </c>
      <c r="BY484">
        <v>0</v>
      </c>
      <c r="BZ484">
        <v>0</v>
      </c>
      <c r="CA484">
        <v>0</v>
      </c>
      <c r="CB484">
        <v>1</v>
      </c>
      <c r="CC484" s="17">
        <v>0</v>
      </c>
      <c r="CD484">
        <v>0</v>
      </c>
      <c r="CE484">
        <v>0</v>
      </c>
      <c r="CF484">
        <v>1</v>
      </c>
      <c r="CG484">
        <v>1</v>
      </c>
      <c r="CH484">
        <v>0</v>
      </c>
      <c r="CI484">
        <v>0</v>
      </c>
      <c r="CJ484">
        <v>1</v>
      </c>
      <c r="CK484">
        <v>0</v>
      </c>
      <c r="CL484">
        <v>0</v>
      </c>
      <c r="CM484">
        <v>0</v>
      </c>
      <c r="CN484" s="17">
        <v>0</v>
      </c>
      <c r="CO484">
        <v>1.35</v>
      </c>
      <c r="CP484">
        <v>0</v>
      </c>
      <c r="CQ484">
        <v>1</v>
      </c>
      <c r="CR484">
        <v>0</v>
      </c>
      <c r="CS484">
        <v>30</v>
      </c>
      <c r="CY484" s="33" t="s">
        <v>85</v>
      </c>
    </row>
    <row r="485" spans="1:103" x14ac:dyDescent="0.25">
      <c r="A485">
        <v>484</v>
      </c>
      <c r="B485">
        <v>32</v>
      </c>
      <c r="C485" s="24" t="s">
        <v>313</v>
      </c>
      <c r="D485" s="12">
        <v>5.72</v>
      </c>
      <c r="E485" s="13">
        <v>0.67</v>
      </c>
      <c r="F485" s="7">
        <f t="shared" si="113"/>
        <v>8.5373134328358198</v>
      </c>
      <c r="G485" s="7">
        <f t="shared" si="104"/>
        <v>5.05</v>
      </c>
      <c r="H485" s="15">
        <f t="shared" si="105"/>
        <v>6.39</v>
      </c>
      <c r="I485" s="11">
        <f t="shared" si="106"/>
        <v>0.49217600558469293</v>
      </c>
      <c r="J485" s="32">
        <f t="shared" si="107"/>
        <v>5.7649986668137115E-2</v>
      </c>
      <c r="K485" s="32">
        <f t="shared" si="108"/>
        <v>17.346057784132938</v>
      </c>
      <c r="L485" s="8">
        <v>1</v>
      </c>
      <c r="M485" s="9">
        <v>0</v>
      </c>
      <c r="N485" s="8">
        <v>1</v>
      </c>
      <c r="O485" s="9">
        <v>0</v>
      </c>
      <c r="P485" s="9">
        <v>0</v>
      </c>
      <c r="Q485" s="9">
        <v>0</v>
      </c>
      <c r="R485" s="9">
        <v>0</v>
      </c>
      <c r="S485" s="8">
        <v>237</v>
      </c>
      <c r="T485" s="9">
        <v>8</v>
      </c>
      <c r="U485" s="9">
        <f t="shared" si="109"/>
        <v>228</v>
      </c>
      <c r="V485" s="9">
        <f t="shared" si="110"/>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4"/>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13107</v>
      </c>
      <c r="BL485" s="24">
        <v>40.193300000000001</v>
      </c>
      <c r="BM485">
        <v>0</v>
      </c>
      <c r="BN485">
        <v>0</v>
      </c>
      <c r="BO485">
        <v>0</v>
      </c>
      <c r="BP485">
        <v>0</v>
      </c>
      <c r="BQ485">
        <v>0</v>
      </c>
      <c r="BR485">
        <v>0</v>
      </c>
      <c r="BS485">
        <v>1</v>
      </c>
      <c r="BT485" s="17">
        <v>0</v>
      </c>
      <c r="BU485">
        <v>0</v>
      </c>
      <c r="BV485">
        <v>1</v>
      </c>
      <c r="BW485">
        <v>0</v>
      </c>
      <c r="BX485" s="17">
        <v>0</v>
      </c>
      <c r="BY485">
        <v>0</v>
      </c>
      <c r="BZ485">
        <v>0</v>
      </c>
      <c r="CA485">
        <v>0</v>
      </c>
      <c r="CB485">
        <v>1</v>
      </c>
      <c r="CC485" s="17">
        <v>0</v>
      </c>
      <c r="CD485">
        <v>0</v>
      </c>
      <c r="CE485">
        <v>0</v>
      </c>
      <c r="CF485">
        <v>1</v>
      </c>
      <c r="CG485">
        <v>1</v>
      </c>
      <c r="CH485">
        <v>0</v>
      </c>
      <c r="CI485">
        <v>0</v>
      </c>
      <c r="CJ485">
        <v>1</v>
      </c>
      <c r="CK485">
        <v>0</v>
      </c>
      <c r="CL485">
        <v>0</v>
      </c>
      <c r="CM485">
        <v>0</v>
      </c>
      <c r="CN485" s="17">
        <v>0</v>
      </c>
      <c r="CO485">
        <v>1.35</v>
      </c>
      <c r="CP485">
        <v>0</v>
      </c>
      <c r="CQ485">
        <v>1</v>
      </c>
      <c r="CR485">
        <v>0</v>
      </c>
      <c r="CS485">
        <v>30</v>
      </c>
      <c r="CY485" s="33" t="s">
        <v>85</v>
      </c>
    </row>
    <row r="486" spans="1:103" x14ac:dyDescent="0.25">
      <c r="A486">
        <v>485</v>
      </c>
      <c r="B486">
        <v>32</v>
      </c>
      <c r="C486" s="24" t="s">
        <v>313</v>
      </c>
      <c r="D486" s="12">
        <v>5.28</v>
      </c>
      <c r="E486" s="13">
        <v>0.7</v>
      </c>
      <c r="F486" s="7">
        <f t="shared" si="113"/>
        <v>7.5428571428571436</v>
      </c>
      <c r="G486" s="7">
        <f t="shared" si="104"/>
        <v>4.58</v>
      </c>
      <c r="H486" s="15">
        <f t="shared" si="105"/>
        <v>5.98</v>
      </c>
      <c r="I486" s="11">
        <f t="shared" si="106"/>
        <v>0.44688286452391052</v>
      </c>
      <c r="J486" s="32">
        <f t="shared" si="107"/>
        <v>5.924583431188208E-2</v>
      </c>
      <c r="K486" s="32">
        <f t="shared" si="108"/>
        <v>16.87882382980375</v>
      </c>
      <c r="L486" s="8">
        <v>1</v>
      </c>
      <c r="M486" s="9">
        <v>0</v>
      </c>
      <c r="N486" s="8">
        <v>1</v>
      </c>
      <c r="O486" s="9">
        <v>0</v>
      </c>
      <c r="P486" s="9">
        <v>0</v>
      </c>
      <c r="Q486" s="9">
        <v>0</v>
      </c>
      <c r="R486" s="9">
        <v>0</v>
      </c>
      <c r="S486" s="8">
        <v>237</v>
      </c>
      <c r="T486" s="9">
        <v>8</v>
      </c>
      <c r="U486" s="9">
        <f t="shared" si="109"/>
        <v>228</v>
      </c>
      <c r="V486" s="9">
        <f t="shared" si="110"/>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4"/>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13107</v>
      </c>
      <c r="BL486" s="24">
        <v>40.193300000000001</v>
      </c>
      <c r="BM486">
        <v>0</v>
      </c>
      <c r="BN486">
        <v>0</v>
      </c>
      <c r="BO486">
        <v>0</v>
      </c>
      <c r="BP486">
        <v>0</v>
      </c>
      <c r="BQ486">
        <v>1</v>
      </c>
      <c r="BR486">
        <v>0</v>
      </c>
      <c r="BS486">
        <v>0</v>
      </c>
      <c r="BT486" s="17">
        <v>0</v>
      </c>
      <c r="BU486">
        <v>0</v>
      </c>
      <c r="BV486">
        <v>1</v>
      </c>
      <c r="BW486">
        <v>0</v>
      </c>
      <c r="BX486" s="17">
        <v>0</v>
      </c>
      <c r="BY486">
        <v>0</v>
      </c>
      <c r="BZ486">
        <v>0</v>
      </c>
      <c r="CA486">
        <v>0</v>
      </c>
      <c r="CB486">
        <v>1</v>
      </c>
      <c r="CC486" s="17">
        <v>0</v>
      </c>
      <c r="CD486">
        <v>0</v>
      </c>
      <c r="CE486">
        <v>0</v>
      </c>
      <c r="CF486">
        <v>1</v>
      </c>
      <c r="CG486">
        <v>1</v>
      </c>
      <c r="CH486">
        <v>0</v>
      </c>
      <c r="CI486">
        <v>0</v>
      </c>
      <c r="CJ486">
        <v>1</v>
      </c>
      <c r="CK486">
        <v>0</v>
      </c>
      <c r="CL486">
        <v>0</v>
      </c>
      <c r="CM486">
        <v>0</v>
      </c>
      <c r="CN486" s="17">
        <v>0</v>
      </c>
      <c r="CO486">
        <v>1.35</v>
      </c>
      <c r="CP486">
        <v>0</v>
      </c>
      <c r="CQ486">
        <v>1</v>
      </c>
      <c r="CR486">
        <v>0</v>
      </c>
      <c r="CS486">
        <v>30</v>
      </c>
      <c r="CY486" s="33" t="s">
        <v>85</v>
      </c>
    </row>
    <row r="487" spans="1:103" x14ac:dyDescent="0.25">
      <c r="A487">
        <v>486</v>
      </c>
      <c r="B487">
        <v>32</v>
      </c>
      <c r="C487" s="24" t="s">
        <v>313</v>
      </c>
      <c r="D487" s="12">
        <v>8.99</v>
      </c>
      <c r="E487" s="13">
        <v>1.39</v>
      </c>
      <c r="F487" s="7">
        <f t="shared" si="113"/>
        <v>6.4676258992805762</v>
      </c>
      <c r="G487" s="7">
        <f t="shared" si="104"/>
        <v>7.6000000000000005</v>
      </c>
      <c r="H487" s="15">
        <f t="shared" si="105"/>
        <v>10.38</v>
      </c>
      <c r="I487" s="11">
        <f t="shared" si="106"/>
        <v>0.39373101472301469</v>
      </c>
      <c r="J487" s="32">
        <f t="shared" si="107"/>
        <v>6.0877209172968898E-2</v>
      </c>
      <c r="K487" s="32">
        <f t="shared" si="108"/>
        <v>16.426508599609502</v>
      </c>
      <c r="L487" s="8">
        <v>1</v>
      </c>
      <c r="M487" s="9">
        <v>0</v>
      </c>
      <c r="N487" s="8">
        <v>1</v>
      </c>
      <c r="O487" s="9">
        <v>0</v>
      </c>
      <c r="P487" s="9">
        <v>0</v>
      </c>
      <c r="Q487" s="9">
        <v>0</v>
      </c>
      <c r="R487" s="9">
        <v>0</v>
      </c>
      <c r="S487" s="8">
        <v>237</v>
      </c>
      <c r="T487" s="9">
        <v>8</v>
      </c>
      <c r="U487" s="9">
        <f t="shared" si="109"/>
        <v>228</v>
      </c>
      <c r="V487" s="9">
        <f t="shared" si="110"/>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4"/>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13107</v>
      </c>
      <c r="BL487" s="24">
        <v>40.193300000000001</v>
      </c>
      <c r="BM487">
        <v>0</v>
      </c>
      <c r="BN487">
        <v>0</v>
      </c>
      <c r="BO487">
        <v>0</v>
      </c>
      <c r="BP487">
        <v>0</v>
      </c>
      <c r="BQ487">
        <v>0</v>
      </c>
      <c r="BR487">
        <v>0</v>
      </c>
      <c r="BS487">
        <v>1</v>
      </c>
      <c r="BT487" s="17">
        <v>0</v>
      </c>
      <c r="BU487">
        <v>0</v>
      </c>
      <c r="BV487">
        <v>1</v>
      </c>
      <c r="BW487">
        <v>0</v>
      </c>
      <c r="BX487" s="17">
        <v>0</v>
      </c>
      <c r="BY487">
        <v>0</v>
      </c>
      <c r="BZ487">
        <v>0</v>
      </c>
      <c r="CA487">
        <v>0</v>
      </c>
      <c r="CB487">
        <v>1</v>
      </c>
      <c r="CC487" s="17">
        <v>0</v>
      </c>
      <c r="CD487">
        <v>0</v>
      </c>
      <c r="CE487">
        <v>0</v>
      </c>
      <c r="CF487">
        <v>1</v>
      </c>
      <c r="CG487">
        <v>1</v>
      </c>
      <c r="CH487">
        <v>0</v>
      </c>
      <c r="CI487">
        <v>0</v>
      </c>
      <c r="CJ487">
        <v>1</v>
      </c>
      <c r="CK487">
        <v>0</v>
      </c>
      <c r="CL487">
        <v>0</v>
      </c>
      <c r="CM487">
        <v>0</v>
      </c>
      <c r="CN487" s="17">
        <v>0</v>
      </c>
      <c r="CO487">
        <v>1.35</v>
      </c>
      <c r="CP487">
        <v>0</v>
      </c>
      <c r="CQ487">
        <v>1</v>
      </c>
      <c r="CR487">
        <v>0</v>
      </c>
      <c r="CS487">
        <v>30</v>
      </c>
      <c r="CY487" s="33" t="s">
        <v>85</v>
      </c>
    </row>
    <row r="488" spans="1:103" s="50" customFormat="1" x14ac:dyDescent="0.25">
      <c r="A488" s="50">
        <v>487</v>
      </c>
      <c r="B488" s="50">
        <v>32</v>
      </c>
      <c r="C488" s="51" t="s">
        <v>313</v>
      </c>
      <c r="D488" s="52">
        <v>7.98</v>
      </c>
      <c r="E488" s="53">
        <v>1.8</v>
      </c>
      <c r="F488" s="54">
        <f t="shared" si="113"/>
        <v>4.4333333333333336</v>
      </c>
      <c r="G488" s="54">
        <f t="shared" si="104"/>
        <v>6.1800000000000006</v>
      </c>
      <c r="H488" s="55">
        <f t="shared" si="105"/>
        <v>9.7800000000000011</v>
      </c>
      <c r="I488" s="56">
        <f t="shared" si="106"/>
        <v>0.28171328190061568</v>
      </c>
      <c r="J488" s="57">
        <f t="shared" si="107"/>
        <v>6.3544349300890743E-2</v>
      </c>
      <c r="K488" s="57">
        <f t="shared" si="108"/>
        <v>15.737040523695823</v>
      </c>
      <c r="L488" s="58">
        <v>1</v>
      </c>
      <c r="M488" s="59">
        <v>0</v>
      </c>
      <c r="N488" s="58">
        <v>1</v>
      </c>
      <c r="O488" s="59">
        <v>0</v>
      </c>
      <c r="P488" s="59">
        <v>0</v>
      </c>
      <c r="Q488" s="59">
        <v>0</v>
      </c>
      <c r="R488" s="59">
        <v>0</v>
      </c>
      <c r="S488" s="58">
        <v>237</v>
      </c>
      <c r="T488" s="59">
        <v>8</v>
      </c>
      <c r="U488" s="59">
        <f t="shared" si="109"/>
        <v>228</v>
      </c>
      <c r="V488" s="59">
        <f t="shared" si="110"/>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4"/>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13107</v>
      </c>
      <c r="BL488" s="51">
        <v>40.193300000000001</v>
      </c>
      <c r="BM488" s="50">
        <v>0</v>
      </c>
      <c r="BN488" s="50">
        <v>0</v>
      </c>
      <c r="BO488" s="50">
        <v>0</v>
      </c>
      <c r="BP488" s="50">
        <v>0</v>
      </c>
      <c r="BQ488" s="50">
        <v>1</v>
      </c>
      <c r="BR488" s="50">
        <v>0</v>
      </c>
      <c r="BS488" s="50">
        <v>0</v>
      </c>
      <c r="BT488" s="64">
        <v>0</v>
      </c>
      <c r="BU488" s="50">
        <v>0</v>
      </c>
      <c r="BV488" s="50">
        <v>1</v>
      </c>
      <c r="BW488" s="50">
        <v>0</v>
      </c>
      <c r="BX488" s="64">
        <v>0</v>
      </c>
      <c r="BY488" s="50">
        <v>0</v>
      </c>
      <c r="BZ488" s="50">
        <v>0</v>
      </c>
      <c r="CA488" s="50">
        <v>0</v>
      </c>
      <c r="CB488" s="50">
        <v>1</v>
      </c>
      <c r="CC488" s="64">
        <v>0</v>
      </c>
      <c r="CD488" s="50">
        <v>0</v>
      </c>
      <c r="CE488" s="50">
        <v>0</v>
      </c>
      <c r="CF488" s="50">
        <v>1</v>
      </c>
      <c r="CG488" s="50">
        <v>1</v>
      </c>
      <c r="CH488" s="50">
        <v>0</v>
      </c>
      <c r="CI488" s="50">
        <v>0</v>
      </c>
      <c r="CJ488" s="50">
        <v>1</v>
      </c>
      <c r="CK488" s="50">
        <v>0</v>
      </c>
      <c r="CL488" s="50">
        <v>0</v>
      </c>
      <c r="CM488" s="50">
        <v>0</v>
      </c>
      <c r="CN488" s="64">
        <v>0</v>
      </c>
      <c r="CO488">
        <v>1.35</v>
      </c>
      <c r="CP488">
        <v>0</v>
      </c>
      <c r="CQ488">
        <v>1</v>
      </c>
      <c r="CR488">
        <v>0</v>
      </c>
      <c r="CS488">
        <v>30</v>
      </c>
      <c r="CT488" s="66"/>
      <c r="CY488" s="33" t="s">
        <v>85</v>
      </c>
    </row>
    <row r="489" spans="1:103" x14ac:dyDescent="0.25">
      <c r="A489">
        <v>488</v>
      </c>
      <c r="B489">
        <v>33</v>
      </c>
      <c r="C489" s="24" t="s">
        <v>320</v>
      </c>
      <c r="D489" s="12">
        <v>7.9902948865804291</v>
      </c>
      <c r="E489" s="13">
        <v>0.1997573721645107</v>
      </c>
      <c r="F489" s="7">
        <v>40</v>
      </c>
      <c r="G489" s="7">
        <f t="shared" si="104"/>
        <v>7.7905375144159184</v>
      </c>
      <c r="H489" s="15">
        <f t="shared" si="105"/>
        <v>8.1900522587449398</v>
      </c>
      <c r="I489" s="11">
        <f t="shared" si="106"/>
        <v>0.18815249919273908</v>
      </c>
      <c r="J489" s="32">
        <f t="shared" si="107"/>
        <v>4.7038124798184765E-3</v>
      </c>
      <c r="K489" s="32">
        <f t="shared" si="108"/>
        <v>212.59350883787585</v>
      </c>
      <c r="L489" s="8">
        <v>0</v>
      </c>
      <c r="M489" s="9">
        <v>1</v>
      </c>
      <c r="N489" s="8">
        <v>0</v>
      </c>
      <c r="O489" s="9">
        <v>0</v>
      </c>
      <c r="P489" s="9">
        <v>1</v>
      </c>
      <c r="Q489" s="9">
        <v>0</v>
      </c>
      <c r="R489" s="9">
        <v>0</v>
      </c>
      <c r="S489" s="8">
        <v>43611</v>
      </c>
      <c r="T489" s="9">
        <v>14</v>
      </c>
      <c r="U489" s="9">
        <f t="shared" si="109"/>
        <v>43596</v>
      </c>
      <c r="V489" s="9">
        <f t="shared" si="110"/>
        <v>16</v>
      </c>
      <c r="W489" s="7">
        <v>16</v>
      </c>
      <c r="X489" s="7">
        <f t="shared" ref="X489:X528" si="115">BL489-W489-6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6">1-AR489</f>
        <v>0.42900000000000005</v>
      </c>
      <c r="AR489" s="39">
        <v>0.57099999999999995</v>
      </c>
      <c r="AS489">
        <v>0.61499999999999999</v>
      </c>
      <c r="AT489" s="39">
        <f t="shared" ref="AT489:AT504" si="117">1-AS489</f>
        <v>0.38500000000000001</v>
      </c>
      <c r="AU489">
        <v>0</v>
      </c>
      <c r="AV489" s="17">
        <v>1</v>
      </c>
      <c r="AW489">
        <f t="shared" ref="AW489:AW504" si="118">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37.829000000000001</v>
      </c>
      <c r="BM489">
        <v>1</v>
      </c>
      <c r="BN489">
        <v>0</v>
      </c>
      <c r="BO489">
        <v>0</v>
      </c>
      <c r="BP489">
        <v>0</v>
      </c>
      <c r="BQ489">
        <v>0</v>
      </c>
      <c r="BR489">
        <v>0</v>
      </c>
      <c r="BS489">
        <v>0</v>
      </c>
      <c r="BT489" s="17">
        <v>0</v>
      </c>
      <c r="BU489">
        <v>0</v>
      </c>
      <c r="BV489">
        <v>0</v>
      </c>
      <c r="BW489">
        <v>1</v>
      </c>
      <c r="BX489" s="17">
        <v>0</v>
      </c>
      <c r="BY489">
        <v>0</v>
      </c>
      <c r="BZ489">
        <v>0</v>
      </c>
      <c r="CA489">
        <v>0</v>
      </c>
      <c r="CB489">
        <v>0</v>
      </c>
      <c r="CC489" s="17">
        <v>0</v>
      </c>
      <c r="CD489">
        <v>1</v>
      </c>
      <c r="CE489">
        <v>1</v>
      </c>
      <c r="CF489">
        <v>0</v>
      </c>
      <c r="CG489">
        <v>0</v>
      </c>
      <c r="CH489">
        <v>0</v>
      </c>
      <c r="CI489">
        <v>0</v>
      </c>
      <c r="CJ489">
        <v>1</v>
      </c>
      <c r="CK489">
        <v>1</v>
      </c>
      <c r="CL489">
        <v>0</v>
      </c>
      <c r="CM489">
        <v>1</v>
      </c>
      <c r="CN489" s="17">
        <v>1</v>
      </c>
      <c r="CO489">
        <v>1.232</v>
      </c>
      <c r="CP489">
        <v>2</v>
      </c>
      <c r="CQ489">
        <v>1</v>
      </c>
      <c r="CR489">
        <v>0</v>
      </c>
      <c r="CS489">
        <v>24</v>
      </c>
      <c r="CY489" s="33" t="s">
        <v>85</v>
      </c>
    </row>
    <row r="490" spans="1:103" x14ac:dyDescent="0.25">
      <c r="A490">
        <v>489</v>
      </c>
      <c r="B490">
        <v>33</v>
      </c>
      <c r="C490" s="24" t="s">
        <v>320</v>
      </c>
      <c r="D490" s="12">
        <v>14.89125293076059</v>
      </c>
      <c r="E490" s="13">
        <v>0.28468571779395241</v>
      </c>
      <c r="F490" s="7">
        <v>52.307692307692307</v>
      </c>
      <c r="G490" s="7">
        <f t="shared" si="104"/>
        <v>14.606567212966638</v>
      </c>
      <c r="H490" s="15">
        <f t="shared" si="105"/>
        <v>15.175938648554542</v>
      </c>
      <c r="I490" s="11">
        <f t="shared" si="106"/>
        <v>0.24301025035175566</v>
      </c>
      <c r="J490" s="32">
        <f t="shared" si="107"/>
        <v>4.6457841979012111E-3</v>
      </c>
      <c r="K490" s="32">
        <f t="shared" si="108"/>
        <v>215.24891329471612</v>
      </c>
      <c r="L490" s="8">
        <v>0</v>
      </c>
      <c r="M490" s="9">
        <v>1</v>
      </c>
      <c r="N490" s="8">
        <v>0</v>
      </c>
      <c r="O490" s="9">
        <v>0</v>
      </c>
      <c r="P490" s="9">
        <v>1</v>
      </c>
      <c r="Q490" s="9">
        <v>0</v>
      </c>
      <c r="R490" s="9">
        <v>0</v>
      </c>
      <c r="S490" s="8">
        <v>43611</v>
      </c>
      <c r="T490" s="9">
        <v>14</v>
      </c>
      <c r="U490" s="9">
        <f t="shared" si="109"/>
        <v>43596</v>
      </c>
      <c r="V490" s="9">
        <f t="shared" si="110"/>
        <v>16</v>
      </c>
      <c r="W490" s="7">
        <v>18</v>
      </c>
      <c r="X490" s="7">
        <f t="shared" si="115"/>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6"/>
        <v>0.42900000000000005</v>
      </c>
      <c r="AR490" s="39">
        <v>0.57099999999999995</v>
      </c>
      <c r="AS490">
        <v>0.61499999999999999</v>
      </c>
      <c r="AT490" s="39">
        <f t="shared" si="117"/>
        <v>0.38500000000000001</v>
      </c>
      <c r="AU490">
        <v>0</v>
      </c>
      <c r="AV490" s="17">
        <v>1</v>
      </c>
      <c r="AW490">
        <f t="shared" si="118"/>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37.829000000000001</v>
      </c>
      <c r="BM490">
        <v>1</v>
      </c>
      <c r="BN490">
        <v>0</v>
      </c>
      <c r="BO490">
        <v>0</v>
      </c>
      <c r="BP490">
        <v>0</v>
      </c>
      <c r="BQ490">
        <v>0</v>
      </c>
      <c r="BR490">
        <v>0</v>
      </c>
      <c r="BS490">
        <v>0</v>
      </c>
      <c r="BT490" s="17">
        <v>0</v>
      </c>
      <c r="BU490">
        <v>0</v>
      </c>
      <c r="BV490">
        <v>0</v>
      </c>
      <c r="BW490">
        <v>1</v>
      </c>
      <c r="BX490" s="17">
        <v>0</v>
      </c>
      <c r="BY490">
        <v>0</v>
      </c>
      <c r="BZ490">
        <v>0</v>
      </c>
      <c r="CA490">
        <v>0</v>
      </c>
      <c r="CB490">
        <v>0</v>
      </c>
      <c r="CC490" s="17">
        <v>0</v>
      </c>
      <c r="CD490">
        <v>1</v>
      </c>
      <c r="CE490">
        <v>1</v>
      </c>
      <c r="CF490">
        <v>0</v>
      </c>
      <c r="CG490">
        <v>0</v>
      </c>
      <c r="CH490">
        <v>0</v>
      </c>
      <c r="CI490">
        <v>0</v>
      </c>
      <c r="CJ490">
        <v>1</v>
      </c>
      <c r="CK490">
        <v>1</v>
      </c>
      <c r="CL490">
        <v>0</v>
      </c>
      <c r="CM490">
        <v>1</v>
      </c>
      <c r="CN490" s="17">
        <v>1</v>
      </c>
      <c r="CO490">
        <v>1.232</v>
      </c>
      <c r="CP490">
        <v>2</v>
      </c>
      <c r="CQ490">
        <v>1</v>
      </c>
      <c r="CR490">
        <v>0</v>
      </c>
      <c r="CS490">
        <v>24</v>
      </c>
      <c r="CY490" s="33" t="s">
        <v>85</v>
      </c>
    </row>
    <row r="491" spans="1:103" x14ac:dyDescent="0.25">
      <c r="A491">
        <v>490</v>
      </c>
      <c r="B491">
        <v>33</v>
      </c>
      <c r="C491" s="24" t="s">
        <v>320</v>
      </c>
      <c r="D491" s="12">
        <v>8.1882614275672125</v>
      </c>
      <c r="E491" s="13">
        <v>0.1327826177443332</v>
      </c>
      <c r="F491" s="7">
        <v>61.666666666666657</v>
      </c>
      <c r="G491" s="7">
        <f t="shared" si="104"/>
        <v>8.0554788098228798</v>
      </c>
      <c r="H491" s="15">
        <f t="shared" si="105"/>
        <v>8.3210440453115453</v>
      </c>
      <c r="I491" s="11">
        <f t="shared" si="106"/>
        <v>0.28325102065209717</v>
      </c>
      <c r="J491" s="32">
        <f t="shared" si="107"/>
        <v>4.5932597943583323E-3</v>
      </c>
      <c r="K491" s="32">
        <f t="shared" si="108"/>
        <v>217.71030700859751</v>
      </c>
      <c r="L491" s="8">
        <v>0</v>
      </c>
      <c r="M491" s="9">
        <v>1</v>
      </c>
      <c r="N491" s="8">
        <v>0</v>
      </c>
      <c r="O491" s="9">
        <v>0</v>
      </c>
      <c r="P491" s="9">
        <v>1</v>
      </c>
      <c r="Q491" s="9">
        <v>0</v>
      </c>
      <c r="R491" s="9">
        <v>0</v>
      </c>
      <c r="S491" s="8">
        <v>43611</v>
      </c>
      <c r="T491" s="9">
        <v>15</v>
      </c>
      <c r="U491" s="9">
        <f t="shared" si="109"/>
        <v>43595</v>
      </c>
      <c r="V491" s="9">
        <f t="shared" si="110"/>
        <v>16</v>
      </c>
      <c r="W491" s="7">
        <v>16</v>
      </c>
      <c r="X491" s="7">
        <f t="shared" si="115"/>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6"/>
        <v>0.42900000000000005</v>
      </c>
      <c r="AR491" s="39">
        <v>0.57099999999999995</v>
      </c>
      <c r="AS491">
        <v>0.61499999999999999</v>
      </c>
      <c r="AT491" s="39">
        <f t="shared" si="117"/>
        <v>0.38500000000000001</v>
      </c>
      <c r="AU491">
        <v>0</v>
      </c>
      <c r="AV491" s="17">
        <v>1</v>
      </c>
      <c r="AW491">
        <f t="shared" si="118"/>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37.829000000000001</v>
      </c>
      <c r="BM491">
        <v>1</v>
      </c>
      <c r="BN491">
        <v>0</v>
      </c>
      <c r="BO491">
        <v>0</v>
      </c>
      <c r="BP491">
        <v>0</v>
      </c>
      <c r="BQ491">
        <v>0</v>
      </c>
      <c r="BR491">
        <v>0</v>
      </c>
      <c r="BS491">
        <v>0</v>
      </c>
      <c r="BT491" s="17">
        <v>0</v>
      </c>
      <c r="BU491">
        <v>0</v>
      </c>
      <c r="BV491">
        <v>0</v>
      </c>
      <c r="BW491">
        <v>1</v>
      </c>
      <c r="BX491" s="17">
        <v>0</v>
      </c>
      <c r="BY491">
        <v>0</v>
      </c>
      <c r="BZ491">
        <v>0</v>
      </c>
      <c r="CA491">
        <v>0</v>
      </c>
      <c r="CB491">
        <v>0</v>
      </c>
      <c r="CC491" s="17">
        <v>0</v>
      </c>
      <c r="CD491">
        <v>1</v>
      </c>
      <c r="CE491">
        <v>1</v>
      </c>
      <c r="CF491">
        <v>0</v>
      </c>
      <c r="CG491">
        <v>0</v>
      </c>
      <c r="CH491">
        <v>0</v>
      </c>
      <c r="CI491">
        <v>0</v>
      </c>
      <c r="CJ491">
        <v>1</v>
      </c>
      <c r="CK491">
        <v>1</v>
      </c>
      <c r="CL491">
        <v>0</v>
      </c>
      <c r="CM491">
        <v>1</v>
      </c>
      <c r="CN491" s="17">
        <v>1</v>
      </c>
      <c r="CO491">
        <v>1.232</v>
      </c>
      <c r="CP491">
        <v>2</v>
      </c>
      <c r="CQ491">
        <v>1</v>
      </c>
      <c r="CR491">
        <v>0</v>
      </c>
      <c r="CS491">
        <v>24</v>
      </c>
      <c r="CY491" s="33" t="s">
        <v>85</v>
      </c>
    </row>
    <row r="492" spans="1:103" x14ac:dyDescent="0.25">
      <c r="A492">
        <v>491</v>
      </c>
      <c r="B492">
        <v>33</v>
      </c>
      <c r="C492" s="24" t="s">
        <v>320</v>
      </c>
      <c r="D492" s="12">
        <v>14.891252930760571</v>
      </c>
      <c r="E492" s="13">
        <v>0.1942337338794857</v>
      </c>
      <c r="F492" s="7">
        <v>76.666666666666671</v>
      </c>
      <c r="G492" s="7">
        <f t="shared" si="104"/>
        <v>14.697019196881085</v>
      </c>
      <c r="H492" s="15">
        <f t="shared" si="105"/>
        <v>15.085486664640056</v>
      </c>
      <c r="I492" s="11">
        <f t="shared" si="106"/>
        <v>0.34468583278159914</v>
      </c>
      <c r="J492" s="32">
        <f t="shared" si="107"/>
        <v>4.4959021667165108E-3</v>
      </c>
      <c r="K492" s="32">
        <f t="shared" si="108"/>
        <v>222.42476880459552</v>
      </c>
      <c r="L492" s="8">
        <v>0</v>
      </c>
      <c r="M492" s="9">
        <v>1</v>
      </c>
      <c r="N492" s="8">
        <v>0</v>
      </c>
      <c r="O492" s="9">
        <v>0</v>
      </c>
      <c r="P492" s="9">
        <v>1</v>
      </c>
      <c r="Q492" s="9">
        <v>0</v>
      </c>
      <c r="R492" s="9">
        <v>0</v>
      </c>
      <c r="S492" s="8">
        <v>43611</v>
      </c>
      <c r="T492" s="9">
        <v>15</v>
      </c>
      <c r="U492" s="9">
        <f t="shared" si="109"/>
        <v>43595</v>
      </c>
      <c r="V492" s="9">
        <f t="shared" si="110"/>
        <v>16</v>
      </c>
      <c r="W492" s="7">
        <v>18</v>
      </c>
      <c r="X492" s="7">
        <f t="shared" si="115"/>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6"/>
        <v>0.42900000000000005</v>
      </c>
      <c r="AR492" s="39">
        <v>0.57099999999999995</v>
      </c>
      <c r="AS492">
        <v>0.61499999999999999</v>
      </c>
      <c r="AT492" s="39">
        <f t="shared" si="117"/>
        <v>0.38500000000000001</v>
      </c>
      <c r="AU492">
        <v>0</v>
      </c>
      <c r="AV492" s="17">
        <v>1</v>
      </c>
      <c r="AW492">
        <f t="shared" si="118"/>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37.829000000000001</v>
      </c>
      <c r="BM492">
        <v>1</v>
      </c>
      <c r="BN492">
        <v>0</v>
      </c>
      <c r="BO492">
        <v>0</v>
      </c>
      <c r="BP492">
        <v>0</v>
      </c>
      <c r="BQ492">
        <v>0</v>
      </c>
      <c r="BR492">
        <v>0</v>
      </c>
      <c r="BS492">
        <v>0</v>
      </c>
      <c r="BT492" s="17">
        <v>0</v>
      </c>
      <c r="BU492">
        <v>0</v>
      </c>
      <c r="BV492">
        <v>0</v>
      </c>
      <c r="BW492">
        <v>1</v>
      </c>
      <c r="BX492" s="17">
        <v>0</v>
      </c>
      <c r="BY492">
        <v>0</v>
      </c>
      <c r="BZ492">
        <v>0</v>
      </c>
      <c r="CA492">
        <v>0</v>
      </c>
      <c r="CB492">
        <v>0</v>
      </c>
      <c r="CC492" s="17">
        <v>0</v>
      </c>
      <c r="CD492">
        <v>1</v>
      </c>
      <c r="CE492">
        <v>1</v>
      </c>
      <c r="CF492">
        <v>0</v>
      </c>
      <c r="CG492">
        <v>0</v>
      </c>
      <c r="CH492">
        <v>0</v>
      </c>
      <c r="CI492">
        <v>0</v>
      </c>
      <c r="CJ492">
        <v>1</v>
      </c>
      <c r="CK492">
        <v>1</v>
      </c>
      <c r="CL492">
        <v>0</v>
      </c>
      <c r="CM492">
        <v>1</v>
      </c>
      <c r="CN492" s="17">
        <v>1</v>
      </c>
      <c r="CO492">
        <v>1.232</v>
      </c>
      <c r="CP492">
        <v>2</v>
      </c>
      <c r="CQ492">
        <v>1</v>
      </c>
      <c r="CR492">
        <v>0</v>
      </c>
      <c r="CS492">
        <v>24</v>
      </c>
      <c r="CY492" s="33" t="s">
        <v>85</v>
      </c>
    </row>
    <row r="493" spans="1:103" x14ac:dyDescent="0.25">
      <c r="A493">
        <v>492</v>
      </c>
      <c r="B493">
        <v>33</v>
      </c>
      <c r="C493" s="24" t="s">
        <v>320</v>
      </c>
      <c r="D493" s="12">
        <v>7.9902948865804291</v>
      </c>
      <c r="E493" s="13">
        <v>0.13317158144300709</v>
      </c>
      <c r="F493" s="7">
        <v>60</v>
      </c>
      <c r="G493" s="7">
        <f t="shared" si="104"/>
        <v>7.8571233051374216</v>
      </c>
      <c r="H493" s="15">
        <f t="shared" si="105"/>
        <v>8.1234664680234356</v>
      </c>
      <c r="I493" s="11">
        <f t="shared" si="106"/>
        <v>0.2761899403727695</v>
      </c>
      <c r="J493" s="32">
        <f t="shared" si="107"/>
        <v>4.603165672879491E-3</v>
      </c>
      <c r="K493" s="32">
        <f t="shared" si="108"/>
        <v>217.2418007658747</v>
      </c>
      <c r="L493" s="8">
        <v>0</v>
      </c>
      <c r="M493" s="9">
        <v>1</v>
      </c>
      <c r="N493" s="8">
        <v>0</v>
      </c>
      <c r="O493" s="9">
        <v>0</v>
      </c>
      <c r="P493" s="9">
        <v>1</v>
      </c>
      <c r="Q493" s="9">
        <v>0</v>
      </c>
      <c r="R493" s="9">
        <v>0</v>
      </c>
      <c r="S493" s="8">
        <v>43611</v>
      </c>
      <c r="T493" s="9">
        <v>16</v>
      </c>
      <c r="U493" s="9">
        <f t="shared" si="109"/>
        <v>43594</v>
      </c>
      <c r="V493" s="9">
        <f t="shared" si="110"/>
        <v>16</v>
      </c>
      <c r="W493" s="7">
        <v>16</v>
      </c>
      <c r="X493" s="7">
        <f t="shared" si="115"/>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6"/>
        <v>0.42900000000000005</v>
      </c>
      <c r="AR493" s="39">
        <v>0.57099999999999995</v>
      </c>
      <c r="AS493">
        <v>0.61499999999999999</v>
      </c>
      <c r="AT493" s="39">
        <f t="shared" si="117"/>
        <v>0.38500000000000001</v>
      </c>
      <c r="AU493">
        <v>0</v>
      </c>
      <c r="AV493" s="17">
        <v>1</v>
      </c>
      <c r="AW493">
        <f t="shared" si="118"/>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37.829000000000001</v>
      </c>
      <c r="BM493">
        <v>1</v>
      </c>
      <c r="BN493">
        <v>0</v>
      </c>
      <c r="BO493">
        <v>0</v>
      </c>
      <c r="BP493">
        <v>0</v>
      </c>
      <c r="BQ493">
        <v>0</v>
      </c>
      <c r="BR493">
        <v>0</v>
      </c>
      <c r="BS493">
        <v>0</v>
      </c>
      <c r="BT493" s="17">
        <v>0</v>
      </c>
      <c r="BU493">
        <v>0</v>
      </c>
      <c r="BV493">
        <v>0</v>
      </c>
      <c r="BW493">
        <v>1</v>
      </c>
      <c r="BX493" s="17">
        <v>0</v>
      </c>
      <c r="BY493">
        <v>0</v>
      </c>
      <c r="BZ493">
        <v>0</v>
      </c>
      <c r="CA493">
        <v>0</v>
      </c>
      <c r="CB493">
        <v>0</v>
      </c>
      <c r="CC493" s="17">
        <v>0</v>
      </c>
      <c r="CD493">
        <v>1</v>
      </c>
      <c r="CE493">
        <v>1</v>
      </c>
      <c r="CF493">
        <v>0</v>
      </c>
      <c r="CG493">
        <v>0</v>
      </c>
      <c r="CH493">
        <v>0</v>
      </c>
      <c r="CI493">
        <v>0</v>
      </c>
      <c r="CJ493">
        <v>1</v>
      </c>
      <c r="CK493">
        <v>1</v>
      </c>
      <c r="CL493">
        <v>0</v>
      </c>
      <c r="CM493">
        <v>1</v>
      </c>
      <c r="CN493" s="17">
        <v>1</v>
      </c>
      <c r="CO493">
        <v>1.232</v>
      </c>
      <c r="CP493">
        <v>2</v>
      </c>
      <c r="CQ493">
        <v>1</v>
      </c>
      <c r="CR493">
        <v>0</v>
      </c>
      <c r="CS493">
        <v>24</v>
      </c>
      <c r="CY493" s="33" t="s">
        <v>85</v>
      </c>
    </row>
    <row r="494" spans="1:103" x14ac:dyDescent="0.25">
      <c r="A494">
        <v>493</v>
      </c>
      <c r="B494">
        <v>33</v>
      </c>
      <c r="C494" s="24" t="s">
        <v>320</v>
      </c>
      <c r="D494" s="12">
        <v>14.89125293076059</v>
      </c>
      <c r="E494" s="13">
        <v>0.19709011231889009</v>
      </c>
      <c r="F494" s="7">
        <v>75.555555555555571</v>
      </c>
      <c r="G494" s="7">
        <f t="shared" si="104"/>
        <v>14.694162818441701</v>
      </c>
      <c r="H494" s="15">
        <f t="shared" si="105"/>
        <v>15.08834304307948</v>
      </c>
      <c r="I494" s="11">
        <f t="shared" si="106"/>
        <v>0.34027599068456138</v>
      </c>
      <c r="J494" s="32">
        <f t="shared" si="107"/>
        <v>4.5036528178838998E-3</v>
      </c>
      <c r="K494" s="32">
        <f t="shared" si="108"/>
        <v>222.04198246121979</v>
      </c>
      <c r="L494" s="8">
        <v>0</v>
      </c>
      <c r="M494" s="9">
        <v>1</v>
      </c>
      <c r="N494" s="8">
        <v>0</v>
      </c>
      <c r="O494" s="9">
        <v>0</v>
      </c>
      <c r="P494" s="9">
        <v>1</v>
      </c>
      <c r="Q494" s="9">
        <v>0</v>
      </c>
      <c r="R494" s="9">
        <v>0</v>
      </c>
      <c r="S494" s="8">
        <v>43611</v>
      </c>
      <c r="T494" s="9">
        <v>16</v>
      </c>
      <c r="U494" s="9">
        <f t="shared" si="109"/>
        <v>43594</v>
      </c>
      <c r="V494" s="9">
        <f t="shared" si="110"/>
        <v>16</v>
      </c>
      <c r="W494" s="7">
        <v>18</v>
      </c>
      <c r="X494" s="7">
        <f t="shared" si="115"/>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6"/>
        <v>0.42900000000000005</v>
      </c>
      <c r="AR494" s="39">
        <v>0.57099999999999995</v>
      </c>
      <c r="AS494">
        <v>0.61499999999999999</v>
      </c>
      <c r="AT494" s="39">
        <f t="shared" si="117"/>
        <v>0.38500000000000001</v>
      </c>
      <c r="AU494">
        <v>0</v>
      </c>
      <c r="AV494" s="17">
        <v>1</v>
      </c>
      <c r="AW494">
        <f t="shared" si="118"/>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37.829000000000001</v>
      </c>
      <c r="BM494">
        <v>1</v>
      </c>
      <c r="BN494">
        <v>0</v>
      </c>
      <c r="BO494">
        <v>0</v>
      </c>
      <c r="BP494">
        <v>0</v>
      </c>
      <c r="BQ494">
        <v>0</v>
      </c>
      <c r="BR494">
        <v>0</v>
      </c>
      <c r="BS494">
        <v>0</v>
      </c>
      <c r="BT494" s="17">
        <v>0</v>
      </c>
      <c r="BU494">
        <v>0</v>
      </c>
      <c r="BV494">
        <v>0</v>
      </c>
      <c r="BW494">
        <v>1</v>
      </c>
      <c r="BX494" s="17">
        <v>0</v>
      </c>
      <c r="BY494">
        <v>0</v>
      </c>
      <c r="BZ494">
        <v>0</v>
      </c>
      <c r="CA494">
        <v>0</v>
      </c>
      <c r="CB494">
        <v>0</v>
      </c>
      <c r="CC494" s="17">
        <v>0</v>
      </c>
      <c r="CD494">
        <v>1</v>
      </c>
      <c r="CE494">
        <v>1</v>
      </c>
      <c r="CF494">
        <v>0</v>
      </c>
      <c r="CG494">
        <v>0</v>
      </c>
      <c r="CH494">
        <v>0</v>
      </c>
      <c r="CI494">
        <v>0</v>
      </c>
      <c r="CJ494">
        <v>1</v>
      </c>
      <c r="CK494">
        <v>1</v>
      </c>
      <c r="CL494">
        <v>0</v>
      </c>
      <c r="CM494">
        <v>1</v>
      </c>
      <c r="CN494" s="17">
        <v>1</v>
      </c>
      <c r="CO494">
        <v>1.232</v>
      </c>
      <c r="CP494">
        <v>2</v>
      </c>
      <c r="CQ494">
        <v>1</v>
      </c>
      <c r="CR494">
        <v>0</v>
      </c>
      <c r="CS494">
        <v>24</v>
      </c>
      <c r="CY494" s="33" t="s">
        <v>85</v>
      </c>
    </row>
    <row r="495" spans="1:103" x14ac:dyDescent="0.25">
      <c r="A495">
        <v>494</v>
      </c>
      <c r="B495">
        <v>33</v>
      </c>
      <c r="C495" s="24" t="s">
        <v>320</v>
      </c>
      <c r="D495" s="12">
        <v>7.9902948865804291</v>
      </c>
      <c r="E495" s="13">
        <v>0.13317158144300709</v>
      </c>
      <c r="F495" s="7">
        <v>60</v>
      </c>
      <c r="G495" s="7">
        <f t="shared" si="104"/>
        <v>7.8571233051374216</v>
      </c>
      <c r="H495" s="15">
        <f t="shared" si="105"/>
        <v>8.1234664680234356</v>
      </c>
      <c r="I495" s="11">
        <f t="shared" si="106"/>
        <v>0.27619286653212893</v>
      </c>
      <c r="J495" s="32">
        <f t="shared" si="107"/>
        <v>4.6032144422021486E-3</v>
      </c>
      <c r="K495" s="32">
        <f t="shared" si="108"/>
        <v>217.23949917084599</v>
      </c>
      <c r="L495" s="8">
        <v>0</v>
      </c>
      <c r="M495" s="9">
        <v>1</v>
      </c>
      <c r="N495" s="8">
        <v>0</v>
      </c>
      <c r="O495" s="9">
        <v>0</v>
      </c>
      <c r="P495" s="9">
        <v>1</v>
      </c>
      <c r="Q495" s="9">
        <v>0</v>
      </c>
      <c r="R495" s="9">
        <v>0</v>
      </c>
      <c r="S495" s="8">
        <v>43611</v>
      </c>
      <c r="T495" s="9">
        <v>17</v>
      </c>
      <c r="U495" s="9">
        <f t="shared" si="109"/>
        <v>43593</v>
      </c>
      <c r="V495" s="9">
        <f t="shared" si="110"/>
        <v>16</v>
      </c>
      <c r="W495" s="7">
        <v>16</v>
      </c>
      <c r="X495" s="7">
        <f t="shared" si="115"/>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6"/>
        <v>0.42900000000000005</v>
      </c>
      <c r="AR495" s="39">
        <v>0.57099999999999995</v>
      </c>
      <c r="AS495">
        <v>0.61499999999999999</v>
      </c>
      <c r="AT495" s="39">
        <f t="shared" si="117"/>
        <v>0.38500000000000001</v>
      </c>
      <c r="AU495">
        <v>0</v>
      </c>
      <c r="AV495" s="17">
        <v>1</v>
      </c>
      <c r="AW495">
        <f t="shared" si="118"/>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37.829000000000001</v>
      </c>
      <c r="BM495">
        <v>1</v>
      </c>
      <c r="BN495">
        <v>0</v>
      </c>
      <c r="BO495">
        <v>0</v>
      </c>
      <c r="BP495">
        <v>0</v>
      </c>
      <c r="BQ495">
        <v>0</v>
      </c>
      <c r="BR495">
        <v>0</v>
      </c>
      <c r="BS495">
        <v>0</v>
      </c>
      <c r="BT495" s="17">
        <v>0</v>
      </c>
      <c r="BU495">
        <v>0</v>
      </c>
      <c r="BV495">
        <v>0</v>
      </c>
      <c r="BW495">
        <v>1</v>
      </c>
      <c r="BX495" s="17">
        <v>0</v>
      </c>
      <c r="BY495">
        <v>0</v>
      </c>
      <c r="BZ495">
        <v>0</v>
      </c>
      <c r="CA495">
        <v>0</v>
      </c>
      <c r="CB495">
        <v>0</v>
      </c>
      <c r="CC495" s="17">
        <v>0</v>
      </c>
      <c r="CD495">
        <v>1</v>
      </c>
      <c r="CE495">
        <v>1</v>
      </c>
      <c r="CF495">
        <v>0</v>
      </c>
      <c r="CG495">
        <v>0</v>
      </c>
      <c r="CH495">
        <v>0</v>
      </c>
      <c r="CI495">
        <v>0</v>
      </c>
      <c r="CJ495">
        <v>1</v>
      </c>
      <c r="CK495">
        <v>1</v>
      </c>
      <c r="CL495">
        <v>0</v>
      </c>
      <c r="CM495">
        <v>1</v>
      </c>
      <c r="CN495" s="17">
        <v>1</v>
      </c>
      <c r="CO495">
        <v>1.232</v>
      </c>
      <c r="CP495">
        <v>2</v>
      </c>
      <c r="CQ495">
        <v>1</v>
      </c>
      <c r="CR495">
        <v>0</v>
      </c>
      <c r="CS495">
        <v>24</v>
      </c>
      <c r="CY495" s="33" t="s">
        <v>85</v>
      </c>
    </row>
    <row r="496" spans="1:103" x14ac:dyDescent="0.25">
      <c r="A496">
        <v>495</v>
      </c>
      <c r="B496">
        <v>33</v>
      </c>
      <c r="C496" s="24" t="s">
        <v>320</v>
      </c>
      <c r="D496" s="12">
        <v>14.45523142259597</v>
      </c>
      <c r="E496" s="13">
        <v>0.19417475045278171</v>
      </c>
      <c r="F496" s="7">
        <v>74.444444444444457</v>
      </c>
      <c r="G496" s="7">
        <f t="shared" si="104"/>
        <v>14.261056672143189</v>
      </c>
      <c r="H496" s="15">
        <f t="shared" si="105"/>
        <v>14.649406173048751</v>
      </c>
      <c r="I496" s="11">
        <f t="shared" si="106"/>
        <v>0.33584348060361058</v>
      </c>
      <c r="J496" s="32">
        <f t="shared" si="107"/>
        <v>4.5113303364664112E-3</v>
      </c>
      <c r="K496" s="32">
        <f t="shared" si="108"/>
        <v>221.66410469140459</v>
      </c>
      <c r="L496" s="8">
        <v>0</v>
      </c>
      <c r="M496" s="9">
        <v>1</v>
      </c>
      <c r="N496" s="8">
        <v>0</v>
      </c>
      <c r="O496" s="9">
        <v>0</v>
      </c>
      <c r="P496" s="9">
        <v>1</v>
      </c>
      <c r="Q496" s="9">
        <v>0</v>
      </c>
      <c r="R496" s="9">
        <v>0</v>
      </c>
      <c r="S496" s="8">
        <v>43611</v>
      </c>
      <c r="T496" s="9">
        <v>17</v>
      </c>
      <c r="U496" s="9">
        <f t="shared" si="109"/>
        <v>43593</v>
      </c>
      <c r="V496" s="9">
        <f t="shared" si="110"/>
        <v>16</v>
      </c>
      <c r="W496" s="7">
        <v>18</v>
      </c>
      <c r="X496" s="7">
        <f t="shared" si="115"/>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6"/>
        <v>0.42900000000000005</v>
      </c>
      <c r="AR496" s="39">
        <v>0.57099999999999995</v>
      </c>
      <c r="AS496">
        <v>0.61499999999999999</v>
      </c>
      <c r="AT496" s="39">
        <f t="shared" si="117"/>
        <v>0.38500000000000001</v>
      </c>
      <c r="AU496">
        <v>0</v>
      </c>
      <c r="AV496" s="17">
        <v>1</v>
      </c>
      <c r="AW496">
        <f t="shared" si="118"/>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37.829000000000001</v>
      </c>
      <c r="BM496">
        <v>1</v>
      </c>
      <c r="BN496">
        <v>0</v>
      </c>
      <c r="BO496">
        <v>0</v>
      </c>
      <c r="BP496">
        <v>0</v>
      </c>
      <c r="BQ496">
        <v>0</v>
      </c>
      <c r="BR496">
        <v>0</v>
      </c>
      <c r="BS496">
        <v>0</v>
      </c>
      <c r="BT496" s="17">
        <v>0</v>
      </c>
      <c r="BU496">
        <v>0</v>
      </c>
      <c r="BV496">
        <v>0</v>
      </c>
      <c r="BW496">
        <v>1</v>
      </c>
      <c r="BX496" s="17">
        <v>0</v>
      </c>
      <c r="BY496">
        <v>0</v>
      </c>
      <c r="BZ496">
        <v>0</v>
      </c>
      <c r="CA496">
        <v>0</v>
      </c>
      <c r="CB496">
        <v>0</v>
      </c>
      <c r="CC496" s="17">
        <v>0</v>
      </c>
      <c r="CD496">
        <v>1</v>
      </c>
      <c r="CE496">
        <v>1</v>
      </c>
      <c r="CF496">
        <v>0</v>
      </c>
      <c r="CG496">
        <v>0</v>
      </c>
      <c r="CH496">
        <v>0</v>
      </c>
      <c r="CI496">
        <v>0</v>
      </c>
      <c r="CJ496">
        <v>1</v>
      </c>
      <c r="CK496">
        <v>1</v>
      </c>
      <c r="CL496">
        <v>0</v>
      </c>
      <c r="CM496">
        <v>1</v>
      </c>
      <c r="CN496" s="17">
        <v>1</v>
      </c>
      <c r="CO496">
        <v>1.232</v>
      </c>
      <c r="CP496">
        <v>2</v>
      </c>
      <c r="CQ496">
        <v>1</v>
      </c>
      <c r="CR496">
        <v>0</v>
      </c>
      <c r="CS496">
        <v>24</v>
      </c>
      <c r="CY496" s="33" t="s">
        <v>85</v>
      </c>
    </row>
    <row r="497" spans="1:103" x14ac:dyDescent="0.25">
      <c r="A497">
        <v>496</v>
      </c>
      <c r="B497">
        <v>33</v>
      </c>
      <c r="C497" s="24" t="s">
        <v>320</v>
      </c>
      <c r="D497" s="12">
        <v>8.5809657470018905</v>
      </c>
      <c r="E497" s="13">
        <v>0.30803466784109351</v>
      </c>
      <c r="F497" s="7">
        <v>27.857142857142861</v>
      </c>
      <c r="G497" s="7">
        <f t="shared" si="104"/>
        <v>8.2729310791607968</v>
      </c>
      <c r="H497" s="15">
        <f t="shared" si="105"/>
        <v>8.8890004148429842</v>
      </c>
      <c r="I497" s="11">
        <f t="shared" si="106"/>
        <v>0.13839588612814366</v>
      </c>
      <c r="J497" s="32">
        <f t="shared" si="107"/>
        <v>4.9680574507538749E-3</v>
      </c>
      <c r="K497" s="32">
        <f t="shared" si="108"/>
        <v>201.28591706367155</v>
      </c>
      <c r="L497" s="8">
        <v>0</v>
      </c>
      <c r="M497" s="9">
        <v>1</v>
      </c>
      <c r="N497" s="8">
        <v>0</v>
      </c>
      <c r="O497" s="9">
        <v>0</v>
      </c>
      <c r="P497" s="9">
        <v>1</v>
      </c>
      <c r="Q497" s="9">
        <v>0</v>
      </c>
      <c r="R497" s="9">
        <v>0</v>
      </c>
      <c r="S497" s="8">
        <v>39756</v>
      </c>
      <c r="T497" s="9">
        <v>15</v>
      </c>
      <c r="U497" s="9">
        <f t="shared" si="109"/>
        <v>39740</v>
      </c>
      <c r="V497" s="9">
        <f t="shared" si="110"/>
        <v>16</v>
      </c>
      <c r="W497" s="7">
        <v>16</v>
      </c>
      <c r="X497" s="7">
        <f t="shared" si="115"/>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6"/>
        <v>0.42900000000000005</v>
      </c>
      <c r="AR497" s="39">
        <v>0.57099999999999995</v>
      </c>
      <c r="AS497">
        <v>0.61499999999999999</v>
      </c>
      <c r="AT497" s="39">
        <f t="shared" si="117"/>
        <v>0.38500000000000001</v>
      </c>
      <c r="AU497">
        <v>0</v>
      </c>
      <c r="AV497" s="17">
        <v>1</v>
      </c>
      <c r="AW497">
        <f t="shared" si="118"/>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37.829000000000001</v>
      </c>
      <c r="BM497">
        <v>0</v>
      </c>
      <c r="BN497">
        <v>0</v>
      </c>
      <c r="BO497">
        <v>0</v>
      </c>
      <c r="BP497">
        <v>0</v>
      </c>
      <c r="BQ497">
        <v>0</v>
      </c>
      <c r="BR497">
        <v>0</v>
      </c>
      <c r="BS497">
        <v>0</v>
      </c>
      <c r="BT497" s="17">
        <v>1</v>
      </c>
      <c r="BU497">
        <v>0</v>
      </c>
      <c r="BV497">
        <v>1</v>
      </c>
      <c r="BW497">
        <v>0</v>
      </c>
      <c r="BX497" s="17">
        <v>0</v>
      </c>
      <c r="BY497">
        <v>0</v>
      </c>
      <c r="BZ497">
        <v>1</v>
      </c>
      <c r="CA497">
        <v>0</v>
      </c>
      <c r="CB497">
        <v>0</v>
      </c>
      <c r="CC497" s="17">
        <v>0</v>
      </c>
      <c r="CD497">
        <v>1</v>
      </c>
      <c r="CE497">
        <v>1</v>
      </c>
      <c r="CF497">
        <v>0</v>
      </c>
      <c r="CG497">
        <v>0</v>
      </c>
      <c r="CH497">
        <v>0</v>
      </c>
      <c r="CI497">
        <v>0</v>
      </c>
      <c r="CJ497">
        <v>1</v>
      </c>
      <c r="CK497">
        <v>1</v>
      </c>
      <c r="CL497">
        <v>0</v>
      </c>
      <c r="CM497">
        <v>1</v>
      </c>
      <c r="CN497" s="17">
        <v>1</v>
      </c>
      <c r="CO497">
        <v>1.232</v>
      </c>
      <c r="CP497">
        <v>2</v>
      </c>
      <c r="CQ497">
        <v>1</v>
      </c>
      <c r="CR497">
        <v>0</v>
      </c>
      <c r="CS497">
        <v>24</v>
      </c>
      <c r="CY497" s="33" t="s">
        <v>85</v>
      </c>
    </row>
    <row r="498" spans="1:103" x14ac:dyDescent="0.25">
      <c r="A498">
        <v>497</v>
      </c>
      <c r="B498">
        <v>33</v>
      </c>
      <c r="C498" s="24" t="s">
        <v>320</v>
      </c>
      <c r="D498" s="12">
        <v>14.45523142259597</v>
      </c>
      <c r="E498" s="13">
        <v>0.35105562026304499</v>
      </c>
      <c r="F498" s="7">
        <v>41.17647058823529</v>
      </c>
      <c r="G498" s="7">
        <f t="shared" si="104"/>
        <v>14.104175802332925</v>
      </c>
      <c r="H498" s="15">
        <f t="shared" si="105"/>
        <v>14.806287042859015</v>
      </c>
      <c r="I498" s="11">
        <f t="shared" si="106"/>
        <v>0.20228459842864593</v>
      </c>
      <c r="J498" s="32">
        <f t="shared" si="107"/>
        <v>4.912625961838544E-3</v>
      </c>
      <c r="K498" s="32">
        <f t="shared" si="108"/>
        <v>203.55712154111387</v>
      </c>
      <c r="L498" s="8">
        <v>0</v>
      </c>
      <c r="M498" s="9">
        <v>1</v>
      </c>
      <c r="N498" s="8">
        <v>0</v>
      </c>
      <c r="O498" s="9">
        <v>0</v>
      </c>
      <c r="P498" s="9">
        <v>1</v>
      </c>
      <c r="Q498" s="9">
        <v>0</v>
      </c>
      <c r="R498" s="9">
        <v>0</v>
      </c>
      <c r="S498" s="8">
        <v>39756</v>
      </c>
      <c r="T498" s="9">
        <v>15</v>
      </c>
      <c r="U498" s="9">
        <f t="shared" si="109"/>
        <v>39740</v>
      </c>
      <c r="V498" s="9">
        <f t="shared" si="110"/>
        <v>16</v>
      </c>
      <c r="W498" s="7">
        <v>18</v>
      </c>
      <c r="X498" s="7">
        <f t="shared" si="115"/>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6"/>
        <v>0.42900000000000005</v>
      </c>
      <c r="AR498" s="39">
        <v>0.57099999999999995</v>
      </c>
      <c r="AS498">
        <v>0.61499999999999999</v>
      </c>
      <c r="AT498" s="39">
        <f t="shared" si="117"/>
        <v>0.38500000000000001</v>
      </c>
      <c r="AU498">
        <v>0</v>
      </c>
      <c r="AV498" s="17">
        <v>1</v>
      </c>
      <c r="AW498">
        <f t="shared" si="118"/>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37.829000000000001</v>
      </c>
      <c r="BM498">
        <v>0</v>
      </c>
      <c r="BN498">
        <v>0</v>
      </c>
      <c r="BO498">
        <v>0</v>
      </c>
      <c r="BP498">
        <v>0</v>
      </c>
      <c r="BQ498">
        <v>0</v>
      </c>
      <c r="BR498">
        <v>0</v>
      </c>
      <c r="BS498">
        <v>0</v>
      </c>
      <c r="BT498" s="17">
        <v>1</v>
      </c>
      <c r="BU498">
        <v>0</v>
      </c>
      <c r="BV498">
        <v>1</v>
      </c>
      <c r="BW498">
        <v>0</v>
      </c>
      <c r="BX498" s="17">
        <v>0</v>
      </c>
      <c r="BY498">
        <v>0</v>
      </c>
      <c r="BZ498">
        <v>1</v>
      </c>
      <c r="CA498">
        <v>0</v>
      </c>
      <c r="CB498">
        <v>0</v>
      </c>
      <c r="CC498" s="17">
        <v>0</v>
      </c>
      <c r="CD498">
        <v>1</v>
      </c>
      <c r="CE498">
        <v>1</v>
      </c>
      <c r="CF498">
        <v>0</v>
      </c>
      <c r="CG498">
        <v>0</v>
      </c>
      <c r="CH498">
        <v>0</v>
      </c>
      <c r="CI498">
        <v>0</v>
      </c>
      <c r="CJ498">
        <v>1</v>
      </c>
      <c r="CK498">
        <v>1</v>
      </c>
      <c r="CL498">
        <v>0</v>
      </c>
      <c r="CM498">
        <v>1</v>
      </c>
      <c r="CN498" s="17">
        <v>1</v>
      </c>
      <c r="CO498">
        <v>1.232</v>
      </c>
      <c r="CP498">
        <v>2</v>
      </c>
      <c r="CQ498">
        <v>1</v>
      </c>
      <c r="CR498">
        <v>0</v>
      </c>
      <c r="CS498">
        <v>24</v>
      </c>
      <c r="CY498" s="33" t="s">
        <v>85</v>
      </c>
    </row>
    <row r="499" spans="1:103" x14ac:dyDescent="0.25">
      <c r="A499">
        <v>498</v>
      </c>
      <c r="B499">
        <v>33</v>
      </c>
      <c r="C499" s="24" t="s">
        <v>320</v>
      </c>
      <c r="D499" s="12">
        <v>7.59106330355801</v>
      </c>
      <c r="E499" s="13">
        <v>1.160986152308872</v>
      </c>
      <c r="F499" s="7">
        <v>6.5384615384615392</v>
      </c>
      <c r="G499" s="7">
        <f t="shared" si="104"/>
        <v>6.4300771512491384</v>
      </c>
      <c r="H499" s="15">
        <f t="shared" si="105"/>
        <v>8.7520494558668815</v>
      </c>
      <c r="I499" s="11">
        <f t="shared" si="106"/>
        <v>0.10494498983487337</v>
      </c>
      <c r="J499" s="32">
        <f t="shared" si="107"/>
        <v>1.6050410210039456E-2</v>
      </c>
      <c r="K499" s="32">
        <f t="shared" si="108"/>
        <v>62.303703576031019</v>
      </c>
      <c r="L499" s="8">
        <v>0</v>
      </c>
      <c r="M499" s="9">
        <v>1</v>
      </c>
      <c r="N499" s="8">
        <v>0</v>
      </c>
      <c r="O499" s="9">
        <v>0</v>
      </c>
      <c r="P499" s="9">
        <v>1</v>
      </c>
      <c r="Q499" s="9">
        <v>0</v>
      </c>
      <c r="R499" s="9">
        <v>0</v>
      </c>
      <c r="S499" s="8">
        <v>3855</v>
      </c>
      <c r="T499" s="9">
        <v>15</v>
      </c>
      <c r="U499" s="9">
        <f t="shared" si="109"/>
        <v>3839</v>
      </c>
      <c r="V499" s="9">
        <f t="shared" si="110"/>
        <v>16</v>
      </c>
      <c r="W499" s="7">
        <v>16</v>
      </c>
      <c r="X499" s="7">
        <f t="shared" si="115"/>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6"/>
        <v>0.42900000000000005</v>
      </c>
      <c r="AR499" s="39">
        <v>0.57099999999999995</v>
      </c>
      <c r="AS499">
        <v>0.61499999999999999</v>
      </c>
      <c r="AT499" s="39">
        <f t="shared" si="117"/>
        <v>0.38500000000000001</v>
      </c>
      <c r="AU499">
        <v>0</v>
      </c>
      <c r="AV499" s="17">
        <v>1</v>
      </c>
      <c r="AW499">
        <f t="shared" si="118"/>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37.829000000000001</v>
      </c>
      <c r="BM499">
        <v>0</v>
      </c>
      <c r="BN499">
        <v>0</v>
      </c>
      <c r="BO499">
        <v>0</v>
      </c>
      <c r="BP499">
        <v>0</v>
      </c>
      <c r="BQ499">
        <v>0</v>
      </c>
      <c r="BR499">
        <v>0</v>
      </c>
      <c r="BS499">
        <v>0</v>
      </c>
      <c r="BT499" s="17">
        <v>1</v>
      </c>
      <c r="BU499">
        <v>0</v>
      </c>
      <c r="BV499">
        <v>1</v>
      </c>
      <c r="BW499">
        <v>0</v>
      </c>
      <c r="BX499" s="17">
        <v>0</v>
      </c>
      <c r="BY499">
        <v>0</v>
      </c>
      <c r="BZ499">
        <v>1</v>
      </c>
      <c r="CA499">
        <v>0</v>
      </c>
      <c r="CB499">
        <v>0</v>
      </c>
      <c r="CC499" s="17">
        <v>0</v>
      </c>
      <c r="CD499">
        <v>1</v>
      </c>
      <c r="CE499">
        <v>1</v>
      </c>
      <c r="CF499">
        <v>0</v>
      </c>
      <c r="CG499">
        <v>0</v>
      </c>
      <c r="CH499">
        <v>0</v>
      </c>
      <c r="CI499">
        <v>0</v>
      </c>
      <c r="CJ499">
        <v>1</v>
      </c>
      <c r="CK499">
        <v>1</v>
      </c>
      <c r="CL499">
        <v>0</v>
      </c>
      <c r="CM499">
        <v>1</v>
      </c>
      <c r="CN499" s="17">
        <v>1</v>
      </c>
      <c r="CO499">
        <v>1.232</v>
      </c>
      <c r="CP499">
        <v>2</v>
      </c>
      <c r="CQ499">
        <v>1</v>
      </c>
      <c r="CR499">
        <v>0</v>
      </c>
      <c r="CS499">
        <v>24</v>
      </c>
      <c r="CY499" s="33" t="s">
        <v>85</v>
      </c>
    </row>
    <row r="500" spans="1:103" x14ac:dyDescent="0.25">
      <c r="A500">
        <v>499</v>
      </c>
      <c r="B500">
        <v>33</v>
      </c>
      <c r="C500" s="24" t="s">
        <v>320</v>
      </c>
      <c r="D500" s="12">
        <v>15.75836902790226</v>
      </c>
      <c r="E500" s="13">
        <v>0.88061473979453819</v>
      </c>
      <c r="F500" s="7">
        <v>17.89473684210526</v>
      </c>
      <c r="G500" s="7">
        <f t="shared" si="104"/>
        <v>14.877754288107722</v>
      </c>
      <c r="H500" s="15">
        <f t="shared" si="105"/>
        <v>16.6389837676968</v>
      </c>
      <c r="I500" s="11">
        <f t="shared" si="106"/>
        <v>0.277472077484269</v>
      </c>
      <c r="J500" s="32">
        <f t="shared" si="107"/>
        <v>1.5505792565297388E-2</v>
      </c>
      <c r="K500" s="32">
        <f t="shared" si="108"/>
        <v>64.492027465789903</v>
      </c>
      <c r="L500" s="8">
        <v>0</v>
      </c>
      <c r="M500" s="9">
        <v>1</v>
      </c>
      <c r="N500" s="8">
        <v>0</v>
      </c>
      <c r="O500" s="9">
        <v>0</v>
      </c>
      <c r="P500" s="9">
        <v>1</v>
      </c>
      <c r="Q500" s="9">
        <v>0</v>
      </c>
      <c r="R500" s="9">
        <v>0</v>
      </c>
      <c r="S500" s="8">
        <v>3855</v>
      </c>
      <c r="T500" s="9">
        <v>15</v>
      </c>
      <c r="U500" s="9">
        <f t="shared" si="109"/>
        <v>3839</v>
      </c>
      <c r="V500" s="9">
        <f t="shared" si="110"/>
        <v>16</v>
      </c>
      <c r="W500" s="7">
        <v>18</v>
      </c>
      <c r="X500" s="7">
        <f t="shared" si="115"/>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6"/>
        <v>0.42900000000000005</v>
      </c>
      <c r="AR500" s="39">
        <v>0.57099999999999995</v>
      </c>
      <c r="AS500">
        <v>0.61499999999999999</v>
      </c>
      <c r="AT500" s="39">
        <f t="shared" si="117"/>
        <v>0.38500000000000001</v>
      </c>
      <c r="AU500">
        <v>0</v>
      </c>
      <c r="AV500" s="17">
        <v>1</v>
      </c>
      <c r="AW500">
        <f t="shared" si="118"/>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37.829000000000001</v>
      </c>
      <c r="BM500">
        <v>0</v>
      </c>
      <c r="BN500">
        <v>0</v>
      </c>
      <c r="BO500">
        <v>0</v>
      </c>
      <c r="BP500">
        <v>0</v>
      </c>
      <c r="BQ500">
        <v>0</v>
      </c>
      <c r="BR500">
        <v>0</v>
      </c>
      <c r="BS500">
        <v>0</v>
      </c>
      <c r="BT500" s="17">
        <v>1</v>
      </c>
      <c r="BU500">
        <v>0</v>
      </c>
      <c r="BV500">
        <v>1</v>
      </c>
      <c r="BW500">
        <v>0</v>
      </c>
      <c r="BX500" s="17">
        <v>0</v>
      </c>
      <c r="BY500">
        <v>0</v>
      </c>
      <c r="BZ500">
        <v>1</v>
      </c>
      <c r="CA500">
        <v>0</v>
      </c>
      <c r="CB500">
        <v>0</v>
      </c>
      <c r="CC500" s="17">
        <v>0</v>
      </c>
      <c r="CD500">
        <v>1</v>
      </c>
      <c r="CE500">
        <v>1</v>
      </c>
      <c r="CF500">
        <v>0</v>
      </c>
      <c r="CG500">
        <v>0</v>
      </c>
      <c r="CH500">
        <v>0</v>
      </c>
      <c r="CI500">
        <v>0</v>
      </c>
      <c r="CJ500">
        <v>1</v>
      </c>
      <c r="CK500">
        <v>1</v>
      </c>
      <c r="CL500">
        <v>0</v>
      </c>
      <c r="CM500">
        <v>1</v>
      </c>
      <c r="CN500" s="17">
        <v>1</v>
      </c>
      <c r="CO500">
        <v>1.232</v>
      </c>
      <c r="CP500">
        <v>2</v>
      </c>
      <c r="CQ500">
        <v>1</v>
      </c>
      <c r="CR500">
        <v>0</v>
      </c>
      <c r="CS500">
        <v>24</v>
      </c>
      <c r="CY500" s="33" t="s">
        <v>85</v>
      </c>
    </row>
    <row r="501" spans="1:103" x14ac:dyDescent="0.25">
      <c r="A501">
        <v>500</v>
      </c>
      <c r="B501">
        <v>33</v>
      </c>
      <c r="C501" s="24" t="s">
        <v>320</v>
      </c>
      <c r="D501" s="12">
        <v>7.9902948865804291</v>
      </c>
      <c r="E501" s="13">
        <v>0.1997573721645107</v>
      </c>
      <c r="F501" s="7">
        <v>40</v>
      </c>
      <c r="G501" s="7">
        <f t="shared" si="104"/>
        <v>7.7905375144159184</v>
      </c>
      <c r="H501" s="15">
        <f t="shared" si="105"/>
        <v>8.1900522587449398</v>
      </c>
      <c r="I501" s="11">
        <f t="shared" si="106"/>
        <v>0.28075187769348076</v>
      </c>
      <c r="J501" s="32">
        <f t="shared" si="107"/>
        <v>7.0187969423370199E-3</v>
      </c>
      <c r="K501" s="32">
        <f t="shared" si="108"/>
        <v>142.47455913249917</v>
      </c>
      <c r="L501" s="8">
        <v>0</v>
      </c>
      <c r="M501" s="9">
        <v>1</v>
      </c>
      <c r="N501" s="8">
        <v>0</v>
      </c>
      <c r="O501" s="9">
        <v>0</v>
      </c>
      <c r="P501" s="9">
        <v>1</v>
      </c>
      <c r="Q501" s="9">
        <v>0</v>
      </c>
      <c r="R501" s="9">
        <v>0</v>
      </c>
      <c r="S501" s="8">
        <v>18716</v>
      </c>
      <c r="T501" s="9">
        <v>16</v>
      </c>
      <c r="U501" s="9">
        <f t="shared" si="109"/>
        <v>18699</v>
      </c>
      <c r="V501" s="9">
        <f t="shared" si="110"/>
        <v>16</v>
      </c>
      <c r="W501" s="7">
        <v>16</v>
      </c>
      <c r="X501" s="7">
        <f t="shared" si="115"/>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7"/>
        <v>0.38500000000000001</v>
      </c>
      <c r="AU501">
        <v>0</v>
      </c>
      <c r="AV501" s="17">
        <v>1</v>
      </c>
      <c r="AW501">
        <f t="shared" si="118"/>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37.829000000000001</v>
      </c>
      <c r="BM501">
        <v>1</v>
      </c>
      <c r="BN501">
        <v>0</v>
      </c>
      <c r="BO501">
        <v>0</v>
      </c>
      <c r="BP501">
        <v>0</v>
      </c>
      <c r="BQ501">
        <v>0</v>
      </c>
      <c r="BR501">
        <v>0</v>
      </c>
      <c r="BS501">
        <v>0</v>
      </c>
      <c r="BT501" s="17">
        <v>0</v>
      </c>
      <c r="BU501">
        <v>0</v>
      </c>
      <c r="BV501">
        <v>0</v>
      </c>
      <c r="BW501">
        <v>1</v>
      </c>
      <c r="BX501" s="17">
        <v>0</v>
      </c>
      <c r="BY501">
        <v>0</v>
      </c>
      <c r="BZ501">
        <v>0</v>
      </c>
      <c r="CA501">
        <v>0</v>
      </c>
      <c r="CB501">
        <v>0</v>
      </c>
      <c r="CC501" s="17">
        <v>0</v>
      </c>
      <c r="CD501">
        <v>1</v>
      </c>
      <c r="CE501">
        <v>1</v>
      </c>
      <c r="CF501">
        <v>0</v>
      </c>
      <c r="CG501">
        <v>0</v>
      </c>
      <c r="CH501">
        <v>0</v>
      </c>
      <c r="CI501">
        <v>0</v>
      </c>
      <c r="CJ501">
        <v>0</v>
      </c>
      <c r="CK501">
        <v>1</v>
      </c>
      <c r="CL501">
        <v>0</v>
      </c>
      <c r="CM501">
        <v>1</v>
      </c>
      <c r="CN501" s="17">
        <v>1</v>
      </c>
      <c r="CO501">
        <v>1.232</v>
      </c>
      <c r="CP501">
        <v>2</v>
      </c>
      <c r="CQ501">
        <v>1</v>
      </c>
      <c r="CR501">
        <v>0</v>
      </c>
      <c r="CS501">
        <v>24</v>
      </c>
      <c r="CY501" s="33" t="s">
        <v>85</v>
      </c>
    </row>
    <row r="502" spans="1:103" x14ac:dyDescent="0.25">
      <c r="A502">
        <v>501</v>
      </c>
      <c r="B502">
        <v>33</v>
      </c>
      <c r="C502" s="24" t="s">
        <v>320</v>
      </c>
      <c r="D502" s="12">
        <v>14.89125293076059</v>
      </c>
      <c r="E502" s="13">
        <v>0.28468571779395241</v>
      </c>
      <c r="F502" s="7">
        <v>52.307692307692307</v>
      </c>
      <c r="G502" s="7">
        <f t="shared" si="104"/>
        <v>14.606567212966638</v>
      </c>
      <c r="H502" s="15">
        <f t="shared" si="105"/>
        <v>15.175938648554542</v>
      </c>
      <c r="I502" s="11">
        <f t="shared" si="106"/>
        <v>0.35727518878461623</v>
      </c>
      <c r="J502" s="32">
        <f t="shared" si="107"/>
        <v>6.8302609620588409E-3</v>
      </c>
      <c r="K502" s="32">
        <f t="shared" si="108"/>
        <v>146.40729037365662</v>
      </c>
      <c r="L502" s="8">
        <v>0</v>
      </c>
      <c r="M502" s="9">
        <v>1</v>
      </c>
      <c r="N502" s="8">
        <v>0</v>
      </c>
      <c r="O502" s="9">
        <v>0</v>
      </c>
      <c r="P502" s="9">
        <v>1</v>
      </c>
      <c r="Q502" s="9">
        <v>0</v>
      </c>
      <c r="R502" s="9">
        <v>0</v>
      </c>
      <c r="S502" s="8">
        <v>18716</v>
      </c>
      <c r="T502" s="9">
        <v>16</v>
      </c>
      <c r="U502" s="9">
        <f t="shared" si="109"/>
        <v>18699</v>
      </c>
      <c r="V502" s="9">
        <f t="shared" si="110"/>
        <v>16</v>
      </c>
      <c r="W502" s="7">
        <v>18</v>
      </c>
      <c r="X502" s="7">
        <f t="shared" si="115"/>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7"/>
        <v>0.38500000000000001</v>
      </c>
      <c r="AU502">
        <v>0</v>
      </c>
      <c r="AV502" s="17">
        <v>1</v>
      </c>
      <c r="AW502">
        <f t="shared" si="118"/>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37.829000000000001</v>
      </c>
      <c r="BM502">
        <v>1</v>
      </c>
      <c r="BN502">
        <v>0</v>
      </c>
      <c r="BO502">
        <v>0</v>
      </c>
      <c r="BP502">
        <v>0</v>
      </c>
      <c r="BQ502">
        <v>0</v>
      </c>
      <c r="BR502">
        <v>0</v>
      </c>
      <c r="BS502">
        <v>0</v>
      </c>
      <c r="BT502" s="17">
        <v>0</v>
      </c>
      <c r="BU502">
        <v>0</v>
      </c>
      <c r="BV502">
        <v>0</v>
      </c>
      <c r="BW502">
        <v>1</v>
      </c>
      <c r="BX502" s="17">
        <v>0</v>
      </c>
      <c r="BY502">
        <v>0</v>
      </c>
      <c r="BZ502">
        <v>0</v>
      </c>
      <c r="CA502">
        <v>0</v>
      </c>
      <c r="CB502">
        <v>0</v>
      </c>
      <c r="CC502" s="17">
        <v>0</v>
      </c>
      <c r="CD502">
        <v>1</v>
      </c>
      <c r="CE502">
        <v>1</v>
      </c>
      <c r="CF502">
        <v>0</v>
      </c>
      <c r="CG502">
        <v>0</v>
      </c>
      <c r="CH502">
        <v>0</v>
      </c>
      <c r="CI502">
        <v>0</v>
      </c>
      <c r="CJ502">
        <v>0</v>
      </c>
      <c r="CK502">
        <v>1</v>
      </c>
      <c r="CL502">
        <v>0</v>
      </c>
      <c r="CM502">
        <v>1</v>
      </c>
      <c r="CN502" s="17">
        <v>1</v>
      </c>
      <c r="CO502">
        <v>1.232</v>
      </c>
      <c r="CP502">
        <v>2</v>
      </c>
      <c r="CQ502">
        <v>1</v>
      </c>
      <c r="CR502">
        <v>0</v>
      </c>
      <c r="CS502">
        <v>24</v>
      </c>
      <c r="CY502" s="33" t="s">
        <v>85</v>
      </c>
    </row>
    <row r="503" spans="1:103" x14ac:dyDescent="0.25">
      <c r="A503">
        <v>502</v>
      </c>
      <c r="B503">
        <v>33</v>
      </c>
      <c r="C503" s="24" t="s">
        <v>320</v>
      </c>
      <c r="D503" s="12">
        <v>8.1882614275672125</v>
      </c>
      <c r="E503" s="13">
        <v>0.1770434903257776</v>
      </c>
      <c r="F503" s="7">
        <v>46.25</v>
      </c>
      <c r="G503" s="7">
        <f t="shared" si="104"/>
        <v>8.0112179372414349</v>
      </c>
      <c r="H503" s="15">
        <f t="shared" si="105"/>
        <v>8.3653049178929901</v>
      </c>
      <c r="I503" s="11">
        <f t="shared" si="106"/>
        <v>0.28136402135764199</v>
      </c>
      <c r="J503" s="32">
        <f t="shared" si="107"/>
        <v>6.0835464077327985E-3</v>
      </c>
      <c r="K503" s="32">
        <f t="shared" si="108"/>
        <v>164.37780415859072</v>
      </c>
      <c r="L503" s="8">
        <v>0</v>
      </c>
      <c r="M503" s="9">
        <v>1</v>
      </c>
      <c r="N503" s="8">
        <v>0</v>
      </c>
      <c r="O503" s="9">
        <v>0</v>
      </c>
      <c r="P503" s="9">
        <v>1</v>
      </c>
      <c r="Q503" s="9">
        <v>0</v>
      </c>
      <c r="R503" s="9">
        <v>0</v>
      </c>
      <c r="S503" s="8">
        <v>24898</v>
      </c>
      <c r="T503" s="9">
        <v>16</v>
      </c>
      <c r="U503" s="9">
        <f t="shared" si="109"/>
        <v>24881</v>
      </c>
      <c r="V503" s="9">
        <f t="shared" si="110"/>
        <v>16</v>
      </c>
      <c r="W503" s="7">
        <v>16</v>
      </c>
      <c r="X503" s="7">
        <f t="shared" si="115"/>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7"/>
        <v>0.38500000000000001</v>
      </c>
      <c r="AU503">
        <v>0</v>
      </c>
      <c r="AV503" s="17">
        <v>1</v>
      </c>
      <c r="AW503">
        <f t="shared" si="118"/>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37.829000000000001</v>
      </c>
      <c r="BM503">
        <v>1</v>
      </c>
      <c r="BN503">
        <v>0</v>
      </c>
      <c r="BO503">
        <v>0</v>
      </c>
      <c r="BP503">
        <v>0</v>
      </c>
      <c r="BQ503">
        <v>0</v>
      </c>
      <c r="BR503">
        <v>0</v>
      </c>
      <c r="BS503">
        <v>0</v>
      </c>
      <c r="BT503" s="17">
        <v>0</v>
      </c>
      <c r="BU503">
        <v>0</v>
      </c>
      <c r="BV503">
        <v>0</v>
      </c>
      <c r="BW503">
        <v>1</v>
      </c>
      <c r="BX503" s="17">
        <v>0</v>
      </c>
      <c r="BY503">
        <v>0</v>
      </c>
      <c r="BZ503">
        <v>0</v>
      </c>
      <c r="CA503">
        <v>0</v>
      </c>
      <c r="CB503">
        <v>0</v>
      </c>
      <c r="CC503" s="17">
        <v>0</v>
      </c>
      <c r="CD503">
        <v>1</v>
      </c>
      <c r="CE503">
        <v>1</v>
      </c>
      <c r="CF503">
        <v>0</v>
      </c>
      <c r="CG503">
        <v>0</v>
      </c>
      <c r="CH503">
        <v>0</v>
      </c>
      <c r="CI503">
        <v>0</v>
      </c>
      <c r="CJ503">
        <v>0</v>
      </c>
      <c r="CK503">
        <v>1</v>
      </c>
      <c r="CL503">
        <v>0</v>
      </c>
      <c r="CM503">
        <v>1</v>
      </c>
      <c r="CN503" s="17">
        <v>1</v>
      </c>
      <c r="CO503">
        <v>1.232</v>
      </c>
      <c r="CP503">
        <v>2</v>
      </c>
      <c r="CQ503">
        <v>1</v>
      </c>
      <c r="CR503">
        <v>0</v>
      </c>
      <c r="CS503">
        <v>24</v>
      </c>
      <c r="CY503" s="33" t="s">
        <v>85</v>
      </c>
    </row>
    <row r="504" spans="1:103" x14ac:dyDescent="0.25">
      <c r="A504">
        <v>503</v>
      </c>
      <c r="B504">
        <v>33</v>
      </c>
      <c r="C504" s="24" t="s">
        <v>320</v>
      </c>
      <c r="D504" s="12">
        <v>14.891252930760571</v>
      </c>
      <c r="E504" s="13">
        <v>0.25897831183931419</v>
      </c>
      <c r="F504" s="7">
        <v>57.499999999999993</v>
      </c>
      <c r="G504" s="7">
        <f t="shared" si="104"/>
        <v>14.632274618921256</v>
      </c>
      <c r="H504" s="15">
        <f t="shared" si="105"/>
        <v>15.150231242599885</v>
      </c>
      <c r="I504" s="11">
        <f t="shared" si="106"/>
        <v>0.34248494936346119</v>
      </c>
      <c r="J504" s="32">
        <f t="shared" si="107"/>
        <v>5.9562599889297612E-3</v>
      </c>
      <c r="K504" s="32">
        <f t="shared" si="108"/>
        <v>167.89058937296036</v>
      </c>
      <c r="L504" s="8">
        <v>0</v>
      </c>
      <c r="M504" s="9">
        <v>1</v>
      </c>
      <c r="N504" s="8">
        <v>0</v>
      </c>
      <c r="O504" s="9">
        <v>0</v>
      </c>
      <c r="P504" s="9">
        <v>1</v>
      </c>
      <c r="Q504" s="9">
        <v>0</v>
      </c>
      <c r="R504" s="9">
        <v>0</v>
      </c>
      <c r="S504" s="8">
        <v>24898</v>
      </c>
      <c r="T504" s="9">
        <v>16</v>
      </c>
      <c r="U504" s="9">
        <f t="shared" si="109"/>
        <v>24881</v>
      </c>
      <c r="V504" s="9">
        <f t="shared" si="110"/>
        <v>16</v>
      </c>
      <c r="W504" s="7">
        <v>18</v>
      </c>
      <c r="X504" s="7">
        <f t="shared" si="115"/>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7"/>
        <v>0.38500000000000001</v>
      </c>
      <c r="AU504">
        <v>0</v>
      </c>
      <c r="AV504" s="17">
        <v>1</v>
      </c>
      <c r="AW504">
        <f t="shared" si="118"/>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37.829000000000001</v>
      </c>
      <c r="BM504">
        <v>1</v>
      </c>
      <c r="BN504">
        <v>0</v>
      </c>
      <c r="BO504">
        <v>0</v>
      </c>
      <c r="BP504">
        <v>0</v>
      </c>
      <c r="BQ504">
        <v>0</v>
      </c>
      <c r="BR504">
        <v>0</v>
      </c>
      <c r="BS504">
        <v>0</v>
      </c>
      <c r="BT504" s="17">
        <v>0</v>
      </c>
      <c r="BU504">
        <v>0</v>
      </c>
      <c r="BV504">
        <v>0</v>
      </c>
      <c r="BW504">
        <v>1</v>
      </c>
      <c r="BX504" s="17">
        <v>0</v>
      </c>
      <c r="BY504">
        <v>0</v>
      </c>
      <c r="BZ504">
        <v>0</v>
      </c>
      <c r="CA504">
        <v>0</v>
      </c>
      <c r="CB504">
        <v>0</v>
      </c>
      <c r="CC504" s="17">
        <v>0</v>
      </c>
      <c r="CD504">
        <v>1</v>
      </c>
      <c r="CE504">
        <v>1</v>
      </c>
      <c r="CF504">
        <v>0</v>
      </c>
      <c r="CG504">
        <v>0</v>
      </c>
      <c r="CH504">
        <v>0</v>
      </c>
      <c r="CI504">
        <v>0</v>
      </c>
      <c r="CJ504">
        <v>0</v>
      </c>
      <c r="CK504">
        <v>1</v>
      </c>
      <c r="CL504">
        <v>0</v>
      </c>
      <c r="CM504">
        <v>1</v>
      </c>
      <c r="CN504" s="17">
        <v>1</v>
      </c>
      <c r="CO504">
        <v>1.232</v>
      </c>
      <c r="CP504">
        <v>2</v>
      </c>
      <c r="CQ504">
        <v>1</v>
      </c>
      <c r="CR504">
        <v>0</v>
      </c>
      <c r="CS504">
        <v>24</v>
      </c>
      <c r="CY504" s="33" t="s">
        <v>85</v>
      </c>
    </row>
    <row r="505" spans="1:103" s="93" customFormat="1" x14ac:dyDescent="0.25">
      <c r="A505" s="93">
        <v>504</v>
      </c>
      <c r="B505" s="93">
        <v>34</v>
      </c>
      <c r="C505" s="94" t="s">
        <v>321</v>
      </c>
      <c r="D505" s="95">
        <v>8.07</v>
      </c>
      <c r="E505" s="96">
        <v>0.36</v>
      </c>
      <c r="F505" s="97">
        <f t="shared" ref="F505:F528" si="119">D505/E505</f>
        <v>22.416666666666668</v>
      </c>
      <c r="G505" s="97">
        <f t="shared" si="104"/>
        <v>7.71</v>
      </c>
      <c r="H505" s="98">
        <f t="shared" si="105"/>
        <v>8.43</v>
      </c>
      <c r="I505" s="99">
        <f t="shared" si="106"/>
        <v>0.13448371164683043</v>
      </c>
      <c r="J505" s="100">
        <f t="shared" si="107"/>
        <v>5.9992733820147404E-3</v>
      </c>
      <c r="K505" s="100">
        <f t="shared" si="108"/>
        <v>166.68685294420925</v>
      </c>
      <c r="L505" s="101">
        <v>1</v>
      </c>
      <c r="M505" s="102">
        <v>0</v>
      </c>
      <c r="N505" s="101">
        <v>0</v>
      </c>
      <c r="O505" s="102">
        <v>0</v>
      </c>
      <c r="P505" s="102">
        <v>1</v>
      </c>
      <c r="Q505" s="102">
        <v>0</v>
      </c>
      <c r="R505" s="102">
        <v>0</v>
      </c>
      <c r="S505" s="101">
        <v>27356</v>
      </c>
      <c r="T505" s="102">
        <v>73</v>
      </c>
      <c r="U505" s="102">
        <f t="shared" si="109"/>
        <v>27282</v>
      </c>
      <c r="V505" s="102">
        <f t="shared" si="110"/>
        <v>24</v>
      </c>
      <c r="W505" s="97">
        <v>5</v>
      </c>
      <c r="X505" s="97">
        <f t="shared" si="115"/>
        <v>23.878999999999998</v>
      </c>
      <c r="Y505" s="102">
        <v>1</v>
      </c>
      <c r="Z505" s="102">
        <v>0</v>
      </c>
      <c r="AA505" s="102">
        <v>1</v>
      </c>
      <c r="AB505" s="102">
        <v>0</v>
      </c>
      <c r="AC505" s="102">
        <v>0</v>
      </c>
      <c r="AD505" s="103">
        <v>0</v>
      </c>
      <c r="AE505" s="102">
        <v>0</v>
      </c>
      <c r="AF505" s="102">
        <v>1</v>
      </c>
      <c r="AG505" s="103">
        <v>0</v>
      </c>
      <c r="AH505" s="102">
        <v>0</v>
      </c>
      <c r="AI505" s="103">
        <v>1</v>
      </c>
      <c r="AJ505" s="104">
        <v>1983</v>
      </c>
      <c r="AK505" s="100">
        <f t="shared" ref="AK505:AK528" si="120">1-SUM(AL505:AN505)</f>
        <v>0.28200000000000003</v>
      </c>
      <c r="AL505" s="100">
        <v>0.1472</v>
      </c>
      <c r="AM505" s="100">
        <v>0.43049999999999999</v>
      </c>
      <c r="AN505" s="105">
        <v>0.14030000000000001</v>
      </c>
      <c r="AO505" s="106">
        <f t="shared" ref="AO505:AO528" si="121">1-AP505</f>
        <v>0.54134831999999999</v>
      </c>
      <c r="AP505" s="107">
        <f>(0.6116*AW505+0.39*AX505)</f>
        <v>0.45865168000000001</v>
      </c>
      <c r="AQ505" s="93">
        <v>1</v>
      </c>
      <c r="AR505" s="108">
        <v>0</v>
      </c>
      <c r="AS505" s="93" t="s">
        <v>98</v>
      </c>
      <c r="AT505" s="108" t="s">
        <v>98</v>
      </c>
      <c r="AU505">
        <v>0</v>
      </c>
      <c r="AV505" s="107">
        <v>1</v>
      </c>
      <c r="AW505" s="93">
        <v>0.30980000000000002</v>
      </c>
      <c r="AX505" s="107">
        <f t="shared" ref="AX505:AX528" si="122">1-AW505</f>
        <v>0.69019999999999992</v>
      </c>
      <c r="AY505" s="107" t="s">
        <v>12</v>
      </c>
      <c r="AZ505">
        <v>0</v>
      </c>
      <c r="BA505">
        <v>0</v>
      </c>
      <c r="BB505">
        <v>0</v>
      </c>
      <c r="BC505">
        <v>0</v>
      </c>
      <c r="BD505">
        <v>0</v>
      </c>
      <c r="BE505">
        <v>1</v>
      </c>
      <c r="BF505" s="107">
        <v>0</v>
      </c>
      <c r="BG505">
        <v>0</v>
      </c>
      <c r="BH505">
        <v>1</v>
      </c>
      <c r="BI505" s="107">
        <v>0</v>
      </c>
      <c r="BJ505">
        <v>329</v>
      </c>
      <c r="BK505">
        <v>27</v>
      </c>
      <c r="BL505" s="94">
        <v>34.878999999999998</v>
      </c>
      <c r="BM505" s="93">
        <v>0</v>
      </c>
      <c r="BN505" s="93">
        <v>0</v>
      </c>
      <c r="BO505" s="93">
        <v>0</v>
      </c>
      <c r="BP505" s="93">
        <v>0</v>
      </c>
      <c r="BQ505" s="93">
        <v>0</v>
      </c>
      <c r="BR505" s="93">
        <v>0</v>
      </c>
      <c r="BS505" s="93">
        <v>1</v>
      </c>
      <c r="BT505" s="107">
        <v>0</v>
      </c>
      <c r="BU505" s="93">
        <v>0</v>
      </c>
      <c r="BV505" s="93">
        <v>0</v>
      </c>
      <c r="BW505" s="93">
        <v>0</v>
      </c>
      <c r="BX505" s="107">
        <v>1</v>
      </c>
      <c r="BY505" s="93">
        <v>0</v>
      </c>
      <c r="BZ505" s="93">
        <v>0</v>
      </c>
      <c r="CA505" s="93">
        <v>0</v>
      </c>
      <c r="CB505" s="93">
        <v>0</v>
      </c>
      <c r="CC505" s="107">
        <v>0</v>
      </c>
      <c r="CD505" s="93">
        <v>1</v>
      </c>
      <c r="CE505" s="93">
        <v>0</v>
      </c>
      <c r="CF505" s="93">
        <v>0</v>
      </c>
      <c r="CG505" s="93">
        <v>0</v>
      </c>
      <c r="CH505" s="93">
        <v>1</v>
      </c>
      <c r="CI505" s="93">
        <v>0</v>
      </c>
      <c r="CJ505" s="93">
        <v>0</v>
      </c>
      <c r="CK505" s="93">
        <v>0</v>
      </c>
      <c r="CL505" s="93">
        <v>1</v>
      </c>
      <c r="CM505" s="93">
        <v>1</v>
      </c>
      <c r="CN505" s="107">
        <v>1</v>
      </c>
      <c r="CO505">
        <v>0.14599999999999999</v>
      </c>
      <c r="CP505">
        <v>118</v>
      </c>
      <c r="CQ505">
        <v>1</v>
      </c>
      <c r="CR505">
        <v>0</v>
      </c>
      <c r="CS505">
        <v>15</v>
      </c>
      <c r="CT505" s="109"/>
      <c r="CY505" s="33" t="s">
        <v>85</v>
      </c>
    </row>
    <row r="506" spans="1:103" x14ac:dyDescent="0.25">
      <c r="A506">
        <v>505</v>
      </c>
      <c r="B506">
        <v>34</v>
      </c>
      <c r="C506" s="24" t="s">
        <v>321</v>
      </c>
      <c r="D506" s="12">
        <v>5.0999999999999996</v>
      </c>
      <c r="E506" s="13">
        <v>0.47</v>
      </c>
      <c r="F506" s="7">
        <f t="shared" si="119"/>
        <v>10.851063829787234</v>
      </c>
      <c r="G506" s="7">
        <f t="shared" si="104"/>
        <v>4.63</v>
      </c>
      <c r="H506" s="15">
        <f t="shared" si="105"/>
        <v>5.5699999999999994</v>
      </c>
      <c r="I506" s="11">
        <f t="shared" si="106"/>
        <v>6.6744826887680936E-2</v>
      </c>
      <c r="J506" s="32">
        <f t="shared" si="107"/>
        <v>6.1509938504333405E-3</v>
      </c>
      <c r="K506" s="32">
        <f t="shared" si="108"/>
        <v>162.5753535633188</v>
      </c>
      <c r="L506" s="8">
        <v>1</v>
      </c>
      <c r="M506" s="9">
        <v>0</v>
      </c>
      <c r="N506" s="8">
        <v>0</v>
      </c>
      <c r="O506" s="9">
        <v>0</v>
      </c>
      <c r="P506" s="9">
        <v>1</v>
      </c>
      <c r="Q506" s="9">
        <v>0</v>
      </c>
      <c r="R506" s="9">
        <v>0</v>
      </c>
      <c r="S506" s="8">
        <v>26387</v>
      </c>
      <c r="T506" s="9">
        <v>73</v>
      </c>
      <c r="U506" s="9">
        <f t="shared" si="109"/>
        <v>26313</v>
      </c>
      <c r="V506" s="9">
        <f t="shared" si="110"/>
        <v>24</v>
      </c>
      <c r="W506" s="7">
        <v>5</v>
      </c>
      <c r="X506" s="7">
        <f t="shared" si="115"/>
        <v>25.769599999999997</v>
      </c>
      <c r="Y506" s="9">
        <v>1</v>
      </c>
      <c r="Z506" s="9">
        <v>0</v>
      </c>
      <c r="AA506" s="9">
        <v>1</v>
      </c>
      <c r="AB506" s="9">
        <v>0</v>
      </c>
      <c r="AC506" s="9">
        <v>0</v>
      </c>
      <c r="AD506" s="29">
        <v>0</v>
      </c>
      <c r="AE506" s="9">
        <v>0</v>
      </c>
      <c r="AF506" s="9">
        <v>1</v>
      </c>
      <c r="AG506" s="29">
        <v>0</v>
      </c>
      <c r="AH506" s="9">
        <v>0</v>
      </c>
      <c r="AI506" s="29">
        <v>1</v>
      </c>
      <c r="AJ506" s="20">
        <v>1993</v>
      </c>
      <c r="AK506" s="32">
        <f t="shared" si="120"/>
        <v>0.19130000000000003</v>
      </c>
      <c r="AL506" s="32">
        <v>0.1027</v>
      </c>
      <c r="AM506" s="32">
        <v>0.4718</v>
      </c>
      <c r="AN506" s="42">
        <v>0.23419999999999999</v>
      </c>
      <c r="AO506" s="41">
        <f t="shared" si="121"/>
        <v>0.52929399999999993</v>
      </c>
      <c r="AP506" s="17">
        <f>(0.622*AW506+0.4104*AX506)</f>
        <v>0.47070600000000001</v>
      </c>
      <c r="AQ506">
        <v>1</v>
      </c>
      <c r="AR506" s="39">
        <v>0</v>
      </c>
      <c r="AS506" t="s">
        <v>98</v>
      </c>
      <c r="AT506" s="39" t="s">
        <v>98</v>
      </c>
      <c r="AU506">
        <v>0</v>
      </c>
      <c r="AV506" s="17">
        <v>1</v>
      </c>
      <c r="AW506">
        <v>0.28499999999999998</v>
      </c>
      <c r="AX506" s="17">
        <f t="shared" si="122"/>
        <v>0.71500000000000008</v>
      </c>
      <c r="AY506" s="17" t="s">
        <v>12</v>
      </c>
      <c r="AZ506">
        <v>0</v>
      </c>
      <c r="BA506">
        <v>0</v>
      </c>
      <c r="BB506">
        <v>0</v>
      </c>
      <c r="BC506">
        <v>0</v>
      </c>
      <c r="BD506">
        <v>0</v>
      </c>
      <c r="BE506">
        <v>1</v>
      </c>
      <c r="BF506" s="17">
        <v>0</v>
      </c>
      <c r="BG506">
        <v>0</v>
      </c>
      <c r="BH506">
        <v>1</v>
      </c>
      <c r="BI506" s="17">
        <v>0</v>
      </c>
      <c r="BJ506">
        <v>386</v>
      </c>
      <c r="BK506">
        <v>221</v>
      </c>
      <c r="BL506" s="24">
        <v>36.769599999999997</v>
      </c>
      <c r="BM506">
        <v>0</v>
      </c>
      <c r="BN506">
        <v>0</v>
      </c>
      <c r="BO506">
        <v>0</v>
      </c>
      <c r="BP506">
        <v>0</v>
      </c>
      <c r="BQ506">
        <v>0</v>
      </c>
      <c r="BR506">
        <v>0</v>
      </c>
      <c r="BS506">
        <v>1</v>
      </c>
      <c r="BT506" s="17">
        <v>0</v>
      </c>
      <c r="BU506">
        <v>0</v>
      </c>
      <c r="BV506">
        <v>0</v>
      </c>
      <c r="BW506">
        <v>0</v>
      </c>
      <c r="BX506" s="17">
        <v>1</v>
      </c>
      <c r="BY506">
        <v>0</v>
      </c>
      <c r="BZ506">
        <v>0</v>
      </c>
      <c r="CA506">
        <v>0</v>
      </c>
      <c r="CB506">
        <v>0</v>
      </c>
      <c r="CC506" s="17">
        <v>0</v>
      </c>
      <c r="CD506">
        <v>1</v>
      </c>
      <c r="CE506">
        <v>0</v>
      </c>
      <c r="CF506">
        <v>0</v>
      </c>
      <c r="CG506">
        <v>0</v>
      </c>
      <c r="CH506">
        <v>1</v>
      </c>
      <c r="CI506">
        <v>0</v>
      </c>
      <c r="CJ506">
        <v>0</v>
      </c>
      <c r="CK506">
        <v>0</v>
      </c>
      <c r="CL506">
        <v>1</v>
      </c>
      <c r="CM506">
        <v>1</v>
      </c>
      <c r="CN506" s="17">
        <v>1</v>
      </c>
      <c r="CO506">
        <v>0.14599999999999999</v>
      </c>
      <c r="CP506">
        <v>118</v>
      </c>
      <c r="CQ506">
        <v>1</v>
      </c>
      <c r="CR506">
        <v>0</v>
      </c>
      <c r="CS506">
        <v>15</v>
      </c>
      <c r="CY506" s="33" t="s">
        <v>85</v>
      </c>
    </row>
    <row r="507" spans="1:103" x14ac:dyDescent="0.25">
      <c r="A507">
        <v>506</v>
      </c>
      <c r="B507">
        <v>34</v>
      </c>
      <c r="C507" s="24" t="s">
        <v>321</v>
      </c>
      <c r="D507" s="12">
        <v>5.6</v>
      </c>
      <c r="E507" s="13">
        <v>0.55999999999999994</v>
      </c>
      <c r="F507" s="7">
        <f t="shared" si="119"/>
        <v>10</v>
      </c>
      <c r="G507" s="7">
        <f t="shared" si="104"/>
        <v>5.04</v>
      </c>
      <c r="H507" s="15">
        <f t="shared" si="105"/>
        <v>6.1599999999999993</v>
      </c>
      <c r="I507" s="11">
        <f t="shared" si="106"/>
        <v>6.0499488705856599E-2</v>
      </c>
      <c r="J507" s="32">
        <f t="shared" si="107"/>
        <v>6.0499488705856603E-3</v>
      </c>
      <c r="K507" s="32">
        <f t="shared" si="108"/>
        <v>165.29065309327083</v>
      </c>
      <c r="L507" s="8">
        <v>1</v>
      </c>
      <c r="M507" s="9">
        <v>0</v>
      </c>
      <c r="N507" s="8">
        <v>0</v>
      </c>
      <c r="O507" s="9">
        <v>0</v>
      </c>
      <c r="P507" s="9">
        <v>1</v>
      </c>
      <c r="Q507" s="9">
        <v>0</v>
      </c>
      <c r="R507" s="9">
        <v>0</v>
      </c>
      <c r="S507" s="8">
        <v>27295</v>
      </c>
      <c r="T507" s="9">
        <v>73</v>
      </c>
      <c r="U507" s="9">
        <f t="shared" si="109"/>
        <v>27221</v>
      </c>
      <c r="V507" s="9">
        <f t="shared" si="110"/>
        <v>24</v>
      </c>
      <c r="W507" s="7">
        <v>5</v>
      </c>
      <c r="X507" s="7">
        <f t="shared" si="115"/>
        <v>26.110999999999997</v>
      </c>
      <c r="Y507" s="9">
        <v>1</v>
      </c>
      <c r="Z507" s="9">
        <v>0</v>
      </c>
      <c r="AA507" s="9">
        <v>1</v>
      </c>
      <c r="AB507" s="9">
        <v>0</v>
      </c>
      <c r="AC507" s="9">
        <v>0</v>
      </c>
      <c r="AD507" s="29">
        <v>0</v>
      </c>
      <c r="AE507" s="9">
        <v>0</v>
      </c>
      <c r="AF507" s="9">
        <v>1</v>
      </c>
      <c r="AG507" s="29">
        <v>0</v>
      </c>
      <c r="AH507" s="9">
        <v>0</v>
      </c>
      <c r="AI507" s="29">
        <v>1</v>
      </c>
      <c r="AJ507" s="20">
        <v>1999</v>
      </c>
      <c r="AK507" s="32">
        <f t="shared" si="120"/>
        <v>0.16289999999999993</v>
      </c>
      <c r="AL507" s="32">
        <v>9.69E-2</v>
      </c>
      <c r="AM507" s="32">
        <v>0.49940000000000001</v>
      </c>
      <c r="AN507" s="42">
        <v>0.24079999999999999</v>
      </c>
      <c r="AO507" s="41">
        <f t="shared" si="121"/>
        <v>0.53514991000000001</v>
      </c>
      <c r="AP507" s="17">
        <f>(0.5965*AW507+0.4124*AX507)</f>
        <v>0.46485008999999999</v>
      </c>
      <c r="AQ507">
        <v>1</v>
      </c>
      <c r="AR507" s="39">
        <v>0</v>
      </c>
      <c r="AS507" t="s">
        <v>98</v>
      </c>
      <c r="AT507" s="39" t="s">
        <v>98</v>
      </c>
      <c r="AU507">
        <v>0</v>
      </c>
      <c r="AV507" s="17">
        <v>1</v>
      </c>
      <c r="AW507">
        <v>0.28489999999999999</v>
      </c>
      <c r="AX507" s="17">
        <f t="shared" si="122"/>
        <v>0.71510000000000007</v>
      </c>
      <c r="AY507" s="17" t="s">
        <v>12</v>
      </c>
      <c r="AZ507">
        <v>0</v>
      </c>
      <c r="BA507">
        <v>0</v>
      </c>
      <c r="BB507">
        <v>0</v>
      </c>
      <c r="BC507">
        <v>0</v>
      </c>
      <c r="BD507">
        <v>0</v>
      </c>
      <c r="BE507">
        <v>1</v>
      </c>
      <c r="BF507" s="17">
        <v>0</v>
      </c>
      <c r="BG507">
        <v>0</v>
      </c>
      <c r="BH507">
        <v>1</v>
      </c>
      <c r="BI507" s="17">
        <v>0</v>
      </c>
      <c r="BJ507">
        <v>480</v>
      </c>
      <c r="BK507">
        <v>347</v>
      </c>
      <c r="BL507" s="24">
        <v>37.110999999999997</v>
      </c>
      <c r="BM507">
        <v>0</v>
      </c>
      <c r="BN507">
        <v>0</v>
      </c>
      <c r="BO507">
        <v>0</v>
      </c>
      <c r="BP507">
        <v>0</v>
      </c>
      <c r="BQ507">
        <v>0</v>
      </c>
      <c r="BR507">
        <v>0</v>
      </c>
      <c r="BS507">
        <v>1</v>
      </c>
      <c r="BT507" s="17">
        <v>0</v>
      </c>
      <c r="BU507">
        <v>0</v>
      </c>
      <c r="BV507">
        <v>0</v>
      </c>
      <c r="BW507">
        <v>0</v>
      </c>
      <c r="BX507" s="17">
        <v>1</v>
      </c>
      <c r="BY507">
        <v>0</v>
      </c>
      <c r="BZ507">
        <v>0</v>
      </c>
      <c r="CA507">
        <v>0</v>
      </c>
      <c r="CB507">
        <v>0</v>
      </c>
      <c r="CC507" s="17">
        <v>0</v>
      </c>
      <c r="CD507">
        <v>1</v>
      </c>
      <c r="CE507">
        <v>0</v>
      </c>
      <c r="CF507">
        <v>0</v>
      </c>
      <c r="CG507">
        <v>0</v>
      </c>
      <c r="CH507">
        <v>1</v>
      </c>
      <c r="CI507">
        <v>0</v>
      </c>
      <c r="CJ507">
        <v>0</v>
      </c>
      <c r="CK507">
        <v>0</v>
      </c>
      <c r="CL507">
        <v>1</v>
      </c>
      <c r="CM507">
        <v>1</v>
      </c>
      <c r="CN507" s="17">
        <v>1</v>
      </c>
      <c r="CO507">
        <v>0.14599999999999999</v>
      </c>
      <c r="CP507">
        <v>118</v>
      </c>
      <c r="CQ507">
        <v>1</v>
      </c>
      <c r="CR507">
        <v>0</v>
      </c>
      <c r="CS507">
        <v>15</v>
      </c>
      <c r="CY507" s="33" t="s">
        <v>85</v>
      </c>
    </row>
    <row r="508" spans="1:103" x14ac:dyDescent="0.25">
      <c r="A508">
        <v>507</v>
      </c>
      <c r="B508">
        <v>34</v>
      </c>
      <c r="C508" s="24" t="s">
        <v>321</v>
      </c>
      <c r="D508" s="12">
        <v>3.42</v>
      </c>
      <c r="E508" s="13">
        <v>0.26</v>
      </c>
      <c r="F508" s="7">
        <f t="shared" si="119"/>
        <v>13.153846153846153</v>
      </c>
      <c r="G508" s="7">
        <f t="shared" si="104"/>
        <v>3.16</v>
      </c>
      <c r="H508" s="15">
        <f t="shared" si="105"/>
        <v>3.6799999999999997</v>
      </c>
      <c r="I508" s="11">
        <f t="shared" si="106"/>
        <v>7.9385621078379501E-2</v>
      </c>
      <c r="J508" s="32">
        <f t="shared" si="107"/>
        <v>6.0351641755493181E-3</v>
      </c>
      <c r="K508" s="32">
        <f t="shared" si="108"/>
        <v>165.69557528382904</v>
      </c>
      <c r="L508" s="8">
        <v>1</v>
      </c>
      <c r="M508" s="9">
        <v>0</v>
      </c>
      <c r="N508" s="8">
        <v>0</v>
      </c>
      <c r="O508" s="9">
        <v>0</v>
      </c>
      <c r="P508" s="9">
        <v>1</v>
      </c>
      <c r="Q508" s="9">
        <v>0</v>
      </c>
      <c r="R508" s="9">
        <v>0</v>
      </c>
      <c r="S508" s="8">
        <v>27356</v>
      </c>
      <c r="T508" s="9">
        <v>73</v>
      </c>
      <c r="U508" s="9">
        <f t="shared" si="109"/>
        <v>27282</v>
      </c>
      <c r="V508" s="9">
        <f t="shared" si="110"/>
        <v>24</v>
      </c>
      <c r="W508" s="7">
        <v>8</v>
      </c>
      <c r="X508" s="7">
        <f t="shared" si="115"/>
        <v>20.878999999999998</v>
      </c>
      <c r="Y508" s="9">
        <v>1</v>
      </c>
      <c r="Z508" s="9">
        <v>0</v>
      </c>
      <c r="AA508" s="9">
        <v>1</v>
      </c>
      <c r="AB508" s="9">
        <v>0</v>
      </c>
      <c r="AC508" s="9">
        <v>0</v>
      </c>
      <c r="AD508" s="29">
        <v>0</v>
      </c>
      <c r="AE508" s="9">
        <v>0</v>
      </c>
      <c r="AF508" s="9">
        <v>1</v>
      </c>
      <c r="AG508" s="29">
        <v>0</v>
      </c>
      <c r="AH508" s="9">
        <v>0</v>
      </c>
      <c r="AI508" s="29">
        <v>1</v>
      </c>
      <c r="AJ508" s="20">
        <v>1983</v>
      </c>
      <c r="AK508" s="32">
        <f t="shared" si="120"/>
        <v>0.28200000000000003</v>
      </c>
      <c r="AL508" s="32">
        <v>0.1472</v>
      </c>
      <c r="AM508" s="32">
        <v>0.43049999999999999</v>
      </c>
      <c r="AN508" s="42">
        <v>0.14030000000000001</v>
      </c>
      <c r="AO508" s="41">
        <f t="shared" si="121"/>
        <v>0.54134831999999999</v>
      </c>
      <c r="AP508" s="17">
        <v>0.45865168000000001</v>
      </c>
      <c r="AQ508">
        <v>1</v>
      </c>
      <c r="AR508" s="39">
        <v>0</v>
      </c>
      <c r="AS508" t="s">
        <v>98</v>
      </c>
      <c r="AT508" s="39" t="s">
        <v>98</v>
      </c>
      <c r="AU508">
        <v>0</v>
      </c>
      <c r="AV508" s="17">
        <v>1</v>
      </c>
      <c r="AW508">
        <v>0.30980000000000002</v>
      </c>
      <c r="AX508" s="17">
        <f t="shared" si="122"/>
        <v>0.69019999999999992</v>
      </c>
      <c r="AY508" s="17" t="s">
        <v>12</v>
      </c>
      <c r="AZ508">
        <v>0</v>
      </c>
      <c r="BA508">
        <v>0</v>
      </c>
      <c r="BB508">
        <v>0</v>
      </c>
      <c r="BC508">
        <v>0</v>
      </c>
      <c r="BD508">
        <v>0</v>
      </c>
      <c r="BE508">
        <v>1</v>
      </c>
      <c r="BF508" s="17">
        <v>0</v>
      </c>
      <c r="BG508">
        <v>0</v>
      </c>
      <c r="BH508">
        <v>1</v>
      </c>
      <c r="BI508" s="17">
        <v>0</v>
      </c>
      <c r="BJ508">
        <v>329</v>
      </c>
      <c r="BK508">
        <v>27</v>
      </c>
      <c r="BL508" s="24">
        <v>34.878999999999998</v>
      </c>
      <c r="BM508">
        <v>0</v>
      </c>
      <c r="BN508">
        <v>0</v>
      </c>
      <c r="BO508">
        <v>0</v>
      </c>
      <c r="BP508">
        <v>0</v>
      </c>
      <c r="BQ508">
        <v>0</v>
      </c>
      <c r="BR508">
        <v>0</v>
      </c>
      <c r="BS508">
        <v>1</v>
      </c>
      <c r="BT508" s="17">
        <v>0</v>
      </c>
      <c r="BU508">
        <v>0</v>
      </c>
      <c r="BV508">
        <v>0</v>
      </c>
      <c r="BW508">
        <v>0</v>
      </c>
      <c r="BX508" s="17">
        <v>1</v>
      </c>
      <c r="BY508">
        <v>0</v>
      </c>
      <c r="BZ508">
        <v>0</v>
      </c>
      <c r="CA508">
        <v>0</v>
      </c>
      <c r="CB508">
        <v>0</v>
      </c>
      <c r="CC508" s="17">
        <v>0</v>
      </c>
      <c r="CD508">
        <v>1</v>
      </c>
      <c r="CE508">
        <v>0</v>
      </c>
      <c r="CF508">
        <v>0</v>
      </c>
      <c r="CG508">
        <v>0</v>
      </c>
      <c r="CH508">
        <v>1</v>
      </c>
      <c r="CI508">
        <v>0</v>
      </c>
      <c r="CJ508">
        <v>0</v>
      </c>
      <c r="CK508">
        <v>0</v>
      </c>
      <c r="CL508">
        <v>1</v>
      </c>
      <c r="CM508">
        <v>1</v>
      </c>
      <c r="CN508" s="17">
        <v>1</v>
      </c>
      <c r="CO508">
        <v>0.14599999999999999</v>
      </c>
      <c r="CP508">
        <v>118</v>
      </c>
      <c r="CQ508">
        <v>1</v>
      </c>
      <c r="CR508">
        <v>0</v>
      </c>
      <c r="CS508">
        <v>15</v>
      </c>
      <c r="CY508" s="33" t="s">
        <v>85</v>
      </c>
    </row>
    <row r="509" spans="1:103" x14ac:dyDescent="0.25">
      <c r="A509">
        <v>508</v>
      </c>
      <c r="B509">
        <v>34</v>
      </c>
      <c r="C509" s="24" t="s">
        <v>321</v>
      </c>
      <c r="D509" s="12">
        <v>3.14</v>
      </c>
      <c r="E509" s="13">
        <v>0.32</v>
      </c>
      <c r="F509" s="7">
        <f t="shared" si="119"/>
        <v>9.8125</v>
      </c>
      <c r="G509" s="7">
        <f t="shared" si="104"/>
        <v>2.8200000000000003</v>
      </c>
      <c r="H509" s="15">
        <f t="shared" si="105"/>
        <v>3.46</v>
      </c>
      <c r="I509" s="11">
        <f t="shared" si="106"/>
        <v>6.0381145354891051E-2</v>
      </c>
      <c r="J509" s="32">
        <f t="shared" si="107"/>
        <v>6.1534925202436745E-3</v>
      </c>
      <c r="K509" s="32">
        <f t="shared" si="108"/>
        <v>162.50933867396668</v>
      </c>
      <c r="L509" s="8">
        <v>1</v>
      </c>
      <c r="M509" s="9">
        <v>0</v>
      </c>
      <c r="N509" s="8">
        <v>0</v>
      </c>
      <c r="O509" s="9">
        <v>0</v>
      </c>
      <c r="P509" s="9">
        <v>1</v>
      </c>
      <c r="Q509" s="9">
        <v>0</v>
      </c>
      <c r="R509" s="9">
        <v>0</v>
      </c>
      <c r="S509" s="8">
        <v>26387</v>
      </c>
      <c r="T509" s="9">
        <v>73</v>
      </c>
      <c r="U509" s="9">
        <f t="shared" si="109"/>
        <v>26313</v>
      </c>
      <c r="V509" s="9">
        <f t="shared" si="110"/>
        <v>24</v>
      </c>
      <c r="W509" s="7">
        <v>8</v>
      </c>
      <c r="X509" s="7">
        <f t="shared" si="115"/>
        <v>22.769599999999997</v>
      </c>
      <c r="Y509" s="9">
        <v>1</v>
      </c>
      <c r="Z509" s="9">
        <v>0</v>
      </c>
      <c r="AA509" s="9">
        <v>1</v>
      </c>
      <c r="AB509" s="9">
        <v>0</v>
      </c>
      <c r="AC509" s="9">
        <v>0</v>
      </c>
      <c r="AD509" s="29">
        <v>0</v>
      </c>
      <c r="AE509" s="9">
        <v>0</v>
      </c>
      <c r="AF509" s="9">
        <v>1</v>
      </c>
      <c r="AG509" s="29">
        <v>0</v>
      </c>
      <c r="AH509" s="9">
        <v>0</v>
      </c>
      <c r="AI509" s="29">
        <v>1</v>
      </c>
      <c r="AJ509" s="20">
        <v>1993</v>
      </c>
      <c r="AK509" s="32">
        <f t="shared" si="120"/>
        <v>0.19130000000000003</v>
      </c>
      <c r="AL509" s="32">
        <v>0.1027</v>
      </c>
      <c r="AM509" s="32">
        <v>0.4718</v>
      </c>
      <c r="AN509" s="42">
        <v>0.23419999999999999</v>
      </c>
      <c r="AO509" s="41">
        <f t="shared" si="121"/>
        <v>0.52929399999999993</v>
      </c>
      <c r="AP509" s="17">
        <v>0.47070600000000001</v>
      </c>
      <c r="AQ509">
        <v>1</v>
      </c>
      <c r="AR509" s="39">
        <v>0</v>
      </c>
      <c r="AS509" t="s">
        <v>98</v>
      </c>
      <c r="AT509" s="39" t="s">
        <v>98</v>
      </c>
      <c r="AU509">
        <v>0</v>
      </c>
      <c r="AV509" s="17">
        <v>1</v>
      </c>
      <c r="AW509">
        <v>0.28499999999999998</v>
      </c>
      <c r="AX509" s="17">
        <f t="shared" si="122"/>
        <v>0.71500000000000008</v>
      </c>
      <c r="AY509" s="17" t="s">
        <v>12</v>
      </c>
      <c r="AZ509">
        <v>0</v>
      </c>
      <c r="BA509">
        <v>0</v>
      </c>
      <c r="BB509">
        <v>0</v>
      </c>
      <c r="BC509">
        <v>0</v>
      </c>
      <c r="BD509">
        <v>0</v>
      </c>
      <c r="BE509">
        <v>1</v>
      </c>
      <c r="BF509" s="17">
        <v>0</v>
      </c>
      <c r="BG509">
        <v>0</v>
      </c>
      <c r="BH509">
        <v>1</v>
      </c>
      <c r="BI509" s="17">
        <v>0</v>
      </c>
      <c r="BJ509">
        <v>386</v>
      </c>
      <c r="BK509">
        <v>221</v>
      </c>
      <c r="BL509" s="24">
        <v>36.769599999999997</v>
      </c>
      <c r="BM509">
        <v>0</v>
      </c>
      <c r="BN509">
        <v>0</v>
      </c>
      <c r="BO509">
        <v>0</v>
      </c>
      <c r="BP509">
        <v>0</v>
      </c>
      <c r="BQ509">
        <v>0</v>
      </c>
      <c r="BR509">
        <v>0</v>
      </c>
      <c r="BS509">
        <v>1</v>
      </c>
      <c r="BT509" s="17">
        <v>0</v>
      </c>
      <c r="BU509">
        <v>0</v>
      </c>
      <c r="BV509">
        <v>0</v>
      </c>
      <c r="BW509">
        <v>0</v>
      </c>
      <c r="BX509" s="17">
        <v>1</v>
      </c>
      <c r="BY509">
        <v>0</v>
      </c>
      <c r="BZ509">
        <v>0</v>
      </c>
      <c r="CA509">
        <v>0</v>
      </c>
      <c r="CB509">
        <v>0</v>
      </c>
      <c r="CC509" s="17">
        <v>0</v>
      </c>
      <c r="CD509">
        <v>1</v>
      </c>
      <c r="CE509">
        <v>0</v>
      </c>
      <c r="CF509">
        <v>0</v>
      </c>
      <c r="CG509">
        <v>0</v>
      </c>
      <c r="CH509">
        <v>1</v>
      </c>
      <c r="CI509">
        <v>0</v>
      </c>
      <c r="CJ509">
        <v>0</v>
      </c>
      <c r="CK509">
        <v>0</v>
      </c>
      <c r="CL509">
        <v>1</v>
      </c>
      <c r="CM509">
        <v>1</v>
      </c>
      <c r="CN509" s="17">
        <v>1</v>
      </c>
      <c r="CO509">
        <v>0.14599999999999999</v>
      </c>
      <c r="CP509">
        <v>118</v>
      </c>
      <c r="CQ509">
        <v>1</v>
      </c>
      <c r="CR509">
        <v>0</v>
      </c>
      <c r="CS509">
        <v>15</v>
      </c>
      <c r="CY509" s="33" t="s">
        <v>85</v>
      </c>
    </row>
    <row r="510" spans="1:103" x14ac:dyDescent="0.25">
      <c r="A510">
        <v>509</v>
      </c>
      <c r="B510">
        <v>34</v>
      </c>
      <c r="C510" s="24" t="s">
        <v>321</v>
      </c>
      <c r="D510" s="12">
        <v>3.53</v>
      </c>
      <c r="E510" s="13">
        <v>0.36</v>
      </c>
      <c r="F510" s="7">
        <f t="shared" si="119"/>
        <v>9.8055555555555554</v>
      </c>
      <c r="G510" s="7">
        <f t="shared" si="104"/>
        <v>3.17</v>
      </c>
      <c r="H510" s="15">
        <f t="shared" si="105"/>
        <v>3.8899999999999997</v>
      </c>
      <c r="I510" s="11">
        <f t="shared" si="106"/>
        <v>5.9327291198186465E-2</v>
      </c>
      <c r="J510" s="32">
        <f t="shared" si="107"/>
        <v>6.0503753063306312E-3</v>
      </c>
      <c r="K510" s="32">
        <f t="shared" si="108"/>
        <v>165.27900326343055</v>
      </c>
      <c r="L510" s="8">
        <v>1</v>
      </c>
      <c r="M510" s="9">
        <v>0</v>
      </c>
      <c r="N510" s="8">
        <v>0</v>
      </c>
      <c r="O510" s="9">
        <v>0</v>
      </c>
      <c r="P510" s="9">
        <v>1</v>
      </c>
      <c r="Q510" s="9">
        <v>0</v>
      </c>
      <c r="R510" s="9">
        <v>0</v>
      </c>
      <c r="S510" s="8">
        <v>27295</v>
      </c>
      <c r="T510" s="9">
        <v>73</v>
      </c>
      <c r="U510" s="9">
        <f t="shared" si="109"/>
        <v>27221</v>
      </c>
      <c r="V510" s="9">
        <f t="shared" si="110"/>
        <v>24</v>
      </c>
      <c r="W510" s="7">
        <v>8</v>
      </c>
      <c r="X510" s="7">
        <f t="shared" si="115"/>
        <v>23.110999999999997</v>
      </c>
      <c r="Y510" s="9">
        <v>1</v>
      </c>
      <c r="Z510" s="9">
        <v>0</v>
      </c>
      <c r="AA510" s="9">
        <v>1</v>
      </c>
      <c r="AB510" s="9">
        <v>0</v>
      </c>
      <c r="AC510" s="9">
        <v>0</v>
      </c>
      <c r="AD510" s="29">
        <v>0</v>
      </c>
      <c r="AE510" s="9">
        <v>0</v>
      </c>
      <c r="AF510" s="9">
        <v>1</v>
      </c>
      <c r="AG510" s="29">
        <v>0</v>
      </c>
      <c r="AH510" s="9">
        <v>0</v>
      </c>
      <c r="AI510" s="29">
        <v>1</v>
      </c>
      <c r="AJ510" s="20">
        <v>1999</v>
      </c>
      <c r="AK510" s="32">
        <f t="shared" si="120"/>
        <v>0.16289999999999993</v>
      </c>
      <c r="AL510" s="32">
        <v>9.69E-2</v>
      </c>
      <c r="AM510" s="32">
        <v>0.49940000000000001</v>
      </c>
      <c r="AN510" s="42">
        <v>0.24079999999999999</v>
      </c>
      <c r="AO510" s="41">
        <f t="shared" si="121"/>
        <v>0.53514991000000001</v>
      </c>
      <c r="AP510" s="17">
        <v>0.46485008999999999</v>
      </c>
      <c r="AQ510">
        <v>1</v>
      </c>
      <c r="AR510" s="39">
        <v>0</v>
      </c>
      <c r="AS510" t="s">
        <v>98</v>
      </c>
      <c r="AT510" s="39" t="s">
        <v>98</v>
      </c>
      <c r="AU510">
        <v>0</v>
      </c>
      <c r="AV510" s="17">
        <v>1</v>
      </c>
      <c r="AW510">
        <v>0.28489999999999999</v>
      </c>
      <c r="AX510" s="17">
        <f t="shared" si="122"/>
        <v>0.71510000000000007</v>
      </c>
      <c r="AY510" s="17" t="s">
        <v>12</v>
      </c>
      <c r="AZ510">
        <v>0</v>
      </c>
      <c r="BA510">
        <v>0</v>
      </c>
      <c r="BB510">
        <v>0</v>
      </c>
      <c r="BC510">
        <v>0</v>
      </c>
      <c r="BD510">
        <v>0</v>
      </c>
      <c r="BE510">
        <v>1</v>
      </c>
      <c r="BF510" s="17">
        <v>0</v>
      </c>
      <c r="BG510">
        <v>0</v>
      </c>
      <c r="BH510">
        <v>1</v>
      </c>
      <c r="BI510" s="17">
        <v>0</v>
      </c>
      <c r="BJ510">
        <v>480</v>
      </c>
      <c r="BK510">
        <v>347</v>
      </c>
      <c r="BL510" s="24">
        <v>37.110999999999997</v>
      </c>
      <c r="BM510">
        <v>0</v>
      </c>
      <c r="BN510">
        <v>0</v>
      </c>
      <c r="BO510">
        <v>0</v>
      </c>
      <c r="BP510">
        <v>0</v>
      </c>
      <c r="BQ510">
        <v>0</v>
      </c>
      <c r="BR510">
        <v>0</v>
      </c>
      <c r="BS510">
        <v>1</v>
      </c>
      <c r="BT510" s="17">
        <v>0</v>
      </c>
      <c r="BU510">
        <v>0</v>
      </c>
      <c r="BV510">
        <v>0</v>
      </c>
      <c r="BW510">
        <v>0</v>
      </c>
      <c r="BX510" s="17">
        <v>1</v>
      </c>
      <c r="BY510">
        <v>0</v>
      </c>
      <c r="BZ510">
        <v>0</v>
      </c>
      <c r="CA510">
        <v>0</v>
      </c>
      <c r="CB510">
        <v>0</v>
      </c>
      <c r="CC510" s="17">
        <v>0</v>
      </c>
      <c r="CD510">
        <v>1</v>
      </c>
      <c r="CE510">
        <v>0</v>
      </c>
      <c r="CF510">
        <v>0</v>
      </c>
      <c r="CG510">
        <v>0</v>
      </c>
      <c r="CH510">
        <v>1</v>
      </c>
      <c r="CI510">
        <v>0</v>
      </c>
      <c r="CJ510">
        <v>0</v>
      </c>
      <c r="CK510">
        <v>0</v>
      </c>
      <c r="CL510">
        <v>1</v>
      </c>
      <c r="CM510">
        <v>1</v>
      </c>
      <c r="CN510" s="17">
        <v>1</v>
      </c>
      <c r="CO510">
        <v>0.14599999999999999</v>
      </c>
      <c r="CP510">
        <v>118</v>
      </c>
      <c r="CQ510">
        <v>1</v>
      </c>
      <c r="CR510">
        <v>0</v>
      </c>
      <c r="CS510">
        <v>15</v>
      </c>
      <c r="CY510" s="33" t="s">
        <v>85</v>
      </c>
    </row>
    <row r="511" spans="1:103" x14ac:dyDescent="0.25">
      <c r="A511">
        <v>510</v>
      </c>
      <c r="B511">
        <v>34</v>
      </c>
      <c r="C511" s="24" t="s">
        <v>321</v>
      </c>
      <c r="D511" s="12">
        <v>6</v>
      </c>
      <c r="E511" s="13">
        <v>0.18</v>
      </c>
      <c r="F511" s="7">
        <f t="shared" si="119"/>
        <v>33.333333333333336</v>
      </c>
      <c r="G511" s="7">
        <f t="shared" si="104"/>
        <v>5.82</v>
      </c>
      <c r="H511" s="15">
        <f t="shared" si="105"/>
        <v>6.18</v>
      </c>
      <c r="I511" s="11">
        <f t="shared" si="106"/>
        <v>0.1978209368545675</v>
      </c>
      <c r="J511" s="32">
        <f t="shared" si="107"/>
        <v>5.9346281056370243E-3</v>
      </c>
      <c r="K511" s="32">
        <f t="shared" si="108"/>
        <v>168.50255520647485</v>
      </c>
      <c r="L511" s="8">
        <v>1</v>
      </c>
      <c r="M511" s="9">
        <v>0</v>
      </c>
      <c r="N511" s="8">
        <v>0</v>
      </c>
      <c r="O511" s="9">
        <v>0</v>
      </c>
      <c r="P511" s="9">
        <v>1</v>
      </c>
      <c r="Q511" s="9">
        <v>0</v>
      </c>
      <c r="R511" s="9">
        <v>0</v>
      </c>
      <c r="S511" s="8">
        <v>27356</v>
      </c>
      <c r="T511" s="9">
        <v>73</v>
      </c>
      <c r="U511" s="9">
        <f t="shared" si="109"/>
        <v>27282</v>
      </c>
      <c r="V511" s="9">
        <f t="shared" si="110"/>
        <v>24</v>
      </c>
      <c r="W511" s="7">
        <v>12</v>
      </c>
      <c r="X511" s="7">
        <f t="shared" si="115"/>
        <v>16.878999999999998</v>
      </c>
      <c r="Y511" s="9">
        <v>1</v>
      </c>
      <c r="Z511" s="9">
        <v>0</v>
      </c>
      <c r="AA511" s="9">
        <v>1</v>
      </c>
      <c r="AB511" s="9">
        <v>0</v>
      </c>
      <c r="AC511" s="9">
        <v>0</v>
      </c>
      <c r="AD511" s="29">
        <v>0</v>
      </c>
      <c r="AE511" s="9">
        <v>0</v>
      </c>
      <c r="AF511" s="9">
        <v>1</v>
      </c>
      <c r="AG511" s="29">
        <v>0</v>
      </c>
      <c r="AH511" s="9">
        <v>0</v>
      </c>
      <c r="AI511" s="29">
        <v>1</v>
      </c>
      <c r="AJ511" s="20">
        <v>1983</v>
      </c>
      <c r="AK511" s="32">
        <f t="shared" si="120"/>
        <v>0.28200000000000003</v>
      </c>
      <c r="AL511" s="32">
        <v>0.1472</v>
      </c>
      <c r="AM511" s="32">
        <v>0.43049999999999999</v>
      </c>
      <c r="AN511" s="42">
        <v>0.14030000000000001</v>
      </c>
      <c r="AO511" s="41">
        <f t="shared" si="121"/>
        <v>0.54134831999999999</v>
      </c>
      <c r="AP511" s="17">
        <v>0.45865168000000001</v>
      </c>
      <c r="AQ511">
        <v>1</v>
      </c>
      <c r="AR511" s="39">
        <v>0</v>
      </c>
      <c r="AS511" t="s">
        <v>98</v>
      </c>
      <c r="AT511" s="39" t="s">
        <v>98</v>
      </c>
      <c r="AU511">
        <v>0</v>
      </c>
      <c r="AV511" s="17">
        <v>1</v>
      </c>
      <c r="AW511">
        <v>0.30980000000000002</v>
      </c>
      <c r="AX511" s="17">
        <f t="shared" si="122"/>
        <v>0.69019999999999992</v>
      </c>
      <c r="AY511" s="17" t="s">
        <v>12</v>
      </c>
      <c r="AZ511">
        <v>0</v>
      </c>
      <c r="BA511">
        <v>0</v>
      </c>
      <c r="BB511">
        <v>0</v>
      </c>
      <c r="BC511">
        <v>0</v>
      </c>
      <c r="BD511">
        <v>0</v>
      </c>
      <c r="BE511">
        <v>1</v>
      </c>
      <c r="BF511" s="17">
        <v>0</v>
      </c>
      <c r="BG511">
        <v>0</v>
      </c>
      <c r="BH511">
        <v>1</v>
      </c>
      <c r="BI511" s="17">
        <v>0</v>
      </c>
      <c r="BJ511">
        <v>329</v>
      </c>
      <c r="BK511">
        <v>27</v>
      </c>
      <c r="BL511" s="24">
        <v>34.878999999999998</v>
      </c>
      <c r="BM511">
        <v>0</v>
      </c>
      <c r="BN511">
        <v>0</v>
      </c>
      <c r="BO511">
        <v>0</v>
      </c>
      <c r="BP511">
        <v>0</v>
      </c>
      <c r="BQ511">
        <v>0</v>
      </c>
      <c r="BR511">
        <v>0</v>
      </c>
      <c r="BS511">
        <v>1</v>
      </c>
      <c r="BT511" s="17">
        <v>0</v>
      </c>
      <c r="BU511">
        <v>0</v>
      </c>
      <c r="BV511">
        <v>0</v>
      </c>
      <c r="BW511">
        <v>0</v>
      </c>
      <c r="BX511" s="17">
        <v>1</v>
      </c>
      <c r="BY511">
        <v>0</v>
      </c>
      <c r="BZ511">
        <v>0</v>
      </c>
      <c r="CA511">
        <v>0</v>
      </c>
      <c r="CB511">
        <v>0</v>
      </c>
      <c r="CC511" s="17">
        <v>0</v>
      </c>
      <c r="CD511">
        <v>1</v>
      </c>
      <c r="CE511">
        <v>0</v>
      </c>
      <c r="CF511">
        <v>0</v>
      </c>
      <c r="CG511">
        <v>0</v>
      </c>
      <c r="CH511">
        <v>1</v>
      </c>
      <c r="CI511">
        <v>0</v>
      </c>
      <c r="CJ511">
        <v>0</v>
      </c>
      <c r="CK511">
        <v>0</v>
      </c>
      <c r="CL511">
        <v>1</v>
      </c>
      <c r="CM511">
        <v>1</v>
      </c>
      <c r="CN511" s="17">
        <v>1</v>
      </c>
      <c r="CO511">
        <v>0.14599999999999999</v>
      </c>
      <c r="CP511">
        <v>118</v>
      </c>
      <c r="CQ511">
        <v>1</v>
      </c>
      <c r="CR511">
        <v>0</v>
      </c>
      <c r="CS511">
        <v>15</v>
      </c>
      <c r="CY511" s="33" t="s">
        <v>85</v>
      </c>
    </row>
    <row r="512" spans="1:103" x14ac:dyDescent="0.25">
      <c r="A512">
        <v>511</v>
      </c>
      <c r="B512">
        <v>34</v>
      </c>
      <c r="C512" s="24" t="s">
        <v>321</v>
      </c>
      <c r="D512" s="12">
        <v>5.37</v>
      </c>
      <c r="E512" s="13">
        <v>0.2</v>
      </c>
      <c r="F512" s="7">
        <f t="shared" si="119"/>
        <v>26.849999999999998</v>
      </c>
      <c r="G512" s="7">
        <f t="shared" si="104"/>
        <v>5.17</v>
      </c>
      <c r="H512" s="15">
        <f t="shared" si="105"/>
        <v>5.57</v>
      </c>
      <c r="I512" s="11">
        <f t="shared" si="106"/>
        <v>0.16330134352703748</v>
      </c>
      <c r="J512" s="32">
        <f t="shared" si="107"/>
        <v>6.0819867235395713E-3</v>
      </c>
      <c r="K512" s="32">
        <f t="shared" si="108"/>
        <v>164.41995773019772</v>
      </c>
      <c r="L512" s="8">
        <v>1</v>
      </c>
      <c r="M512" s="9">
        <v>0</v>
      </c>
      <c r="N512" s="8">
        <v>0</v>
      </c>
      <c r="O512" s="9">
        <v>0</v>
      </c>
      <c r="P512" s="9">
        <v>1</v>
      </c>
      <c r="Q512" s="9">
        <v>0</v>
      </c>
      <c r="R512" s="9">
        <v>0</v>
      </c>
      <c r="S512" s="8">
        <v>26387</v>
      </c>
      <c r="T512" s="9">
        <v>73</v>
      </c>
      <c r="U512" s="9">
        <f t="shared" si="109"/>
        <v>26313</v>
      </c>
      <c r="V512" s="9">
        <f t="shared" si="110"/>
        <v>24</v>
      </c>
      <c r="W512" s="7">
        <v>12</v>
      </c>
      <c r="X512" s="7">
        <f t="shared" si="115"/>
        <v>18.769599999999997</v>
      </c>
      <c r="Y512" s="9">
        <v>1</v>
      </c>
      <c r="Z512" s="9">
        <v>0</v>
      </c>
      <c r="AA512" s="9">
        <v>1</v>
      </c>
      <c r="AB512" s="9">
        <v>0</v>
      </c>
      <c r="AC512" s="9">
        <v>0</v>
      </c>
      <c r="AD512" s="29">
        <v>0</v>
      </c>
      <c r="AE512" s="9">
        <v>0</v>
      </c>
      <c r="AF512" s="9">
        <v>1</v>
      </c>
      <c r="AG512" s="29">
        <v>0</v>
      </c>
      <c r="AH512" s="9">
        <v>0</v>
      </c>
      <c r="AI512" s="29">
        <v>1</v>
      </c>
      <c r="AJ512" s="20">
        <v>1993</v>
      </c>
      <c r="AK512" s="32">
        <f t="shared" si="120"/>
        <v>0.19130000000000003</v>
      </c>
      <c r="AL512" s="32">
        <v>0.1027</v>
      </c>
      <c r="AM512" s="32">
        <v>0.4718</v>
      </c>
      <c r="AN512" s="42">
        <v>0.23419999999999999</v>
      </c>
      <c r="AO512" s="41">
        <f t="shared" si="121"/>
        <v>0.52929399999999993</v>
      </c>
      <c r="AP512" s="17">
        <v>0.47070600000000001</v>
      </c>
      <c r="AQ512">
        <v>1</v>
      </c>
      <c r="AR512" s="39">
        <v>0</v>
      </c>
      <c r="AS512" t="s">
        <v>98</v>
      </c>
      <c r="AT512" s="39" t="s">
        <v>98</v>
      </c>
      <c r="AU512">
        <v>0</v>
      </c>
      <c r="AV512" s="17">
        <v>1</v>
      </c>
      <c r="AW512">
        <v>0.28499999999999998</v>
      </c>
      <c r="AX512" s="17">
        <f t="shared" si="122"/>
        <v>0.71500000000000008</v>
      </c>
      <c r="AY512" s="17" t="s">
        <v>12</v>
      </c>
      <c r="AZ512">
        <v>0</v>
      </c>
      <c r="BA512">
        <v>0</v>
      </c>
      <c r="BB512">
        <v>0</v>
      </c>
      <c r="BC512">
        <v>0</v>
      </c>
      <c r="BD512">
        <v>0</v>
      </c>
      <c r="BE512">
        <v>1</v>
      </c>
      <c r="BF512" s="17">
        <v>0</v>
      </c>
      <c r="BG512">
        <v>0</v>
      </c>
      <c r="BH512">
        <v>1</v>
      </c>
      <c r="BI512" s="17">
        <v>0</v>
      </c>
      <c r="BJ512">
        <v>386</v>
      </c>
      <c r="BK512">
        <v>221</v>
      </c>
      <c r="BL512" s="24">
        <v>36.769599999999997</v>
      </c>
      <c r="BM512">
        <v>0</v>
      </c>
      <c r="BN512">
        <v>0</v>
      </c>
      <c r="BO512">
        <v>0</v>
      </c>
      <c r="BP512">
        <v>0</v>
      </c>
      <c r="BQ512">
        <v>0</v>
      </c>
      <c r="BR512">
        <v>0</v>
      </c>
      <c r="BS512">
        <v>1</v>
      </c>
      <c r="BT512" s="17">
        <v>0</v>
      </c>
      <c r="BU512">
        <v>0</v>
      </c>
      <c r="BV512">
        <v>0</v>
      </c>
      <c r="BW512">
        <v>0</v>
      </c>
      <c r="BX512" s="17">
        <v>1</v>
      </c>
      <c r="BY512">
        <v>0</v>
      </c>
      <c r="BZ512">
        <v>0</v>
      </c>
      <c r="CA512">
        <v>0</v>
      </c>
      <c r="CB512">
        <v>0</v>
      </c>
      <c r="CC512" s="17">
        <v>0</v>
      </c>
      <c r="CD512">
        <v>1</v>
      </c>
      <c r="CE512">
        <v>0</v>
      </c>
      <c r="CF512">
        <v>0</v>
      </c>
      <c r="CG512">
        <v>0</v>
      </c>
      <c r="CH512">
        <v>1</v>
      </c>
      <c r="CI512">
        <v>0</v>
      </c>
      <c r="CJ512">
        <v>0</v>
      </c>
      <c r="CK512">
        <v>0</v>
      </c>
      <c r="CL512">
        <v>1</v>
      </c>
      <c r="CM512">
        <v>1</v>
      </c>
      <c r="CN512" s="17">
        <v>1</v>
      </c>
      <c r="CO512">
        <v>0.14599999999999999</v>
      </c>
      <c r="CP512">
        <v>118</v>
      </c>
      <c r="CQ512">
        <v>1</v>
      </c>
      <c r="CR512">
        <v>0</v>
      </c>
      <c r="CS512">
        <v>15</v>
      </c>
      <c r="CY512" s="33" t="s">
        <v>85</v>
      </c>
    </row>
    <row r="513" spans="1:103" x14ac:dyDescent="0.25">
      <c r="A513">
        <v>512</v>
      </c>
      <c r="B513">
        <v>34</v>
      </c>
      <c r="C513" s="24" t="s">
        <v>321</v>
      </c>
      <c r="D513" s="12">
        <v>6.12</v>
      </c>
      <c r="E513" s="13">
        <v>0.21</v>
      </c>
      <c r="F513" s="7">
        <f t="shared" si="119"/>
        <v>29.142857142857146</v>
      </c>
      <c r="G513" s="7">
        <f t="shared" si="104"/>
        <v>5.91</v>
      </c>
      <c r="H513" s="15">
        <f t="shared" si="105"/>
        <v>6.33</v>
      </c>
      <c r="I513" s="11">
        <f t="shared" si="106"/>
        <v>0.17394363957968195</v>
      </c>
      <c r="J513" s="32">
        <f t="shared" si="107"/>
        <v>5.9686542993028112E-3</v>
      </c>
      <c r="K513" s="32">
        <f t="shared" si="108"/>
        <v>167.54195332050114</v>
      </c>
      <c r="L513" s="8">
        <v>1</v>
      </c>
      <c r="M513" s="9">
        <v>0</v>
      </c>
      <c r="N513" s="8">
        <v>0</v>
      </c>
      <c r="O513" s="9">
        <v>0</v>
      </c>
      <c r="P513" s="9">
        <v>1</v>
      </c>
      <c r="Q513" s="9">
        <v>0</v>
      </c>
      <c r="R513" s="9">
        <v>0</v>
      </c>
      <c r="S513" s="8">
        <v>27295</v>
      </c>
      <c r="T513" s="9">
        <v>73</v>
      </c>
      <c r="U513" s="9">
        <f t="shared" si="109"/>
        <v>27221</v>
      </c>
      <c r="V513" s="9">
        <f t="shared" si="110"/>
        <v>24</v>
      </c>
      <c r="W513" s="7">
        <v>12</v>
      </c>
      <c r="X513" s="7">
        <f t="shared" si="115"/>
        <v>19.110999999999997</v>
      </c>
      <c r="Y513" s="9">
        <v>1</v>
      </c>
      <c r="Z513" s="9">
        <v>0</v>
      </c>
      <c r="AA513" s="9">
        <v>1</v>
      </c>
      <c r="AB513" s="9">
        <v>0</v>
      </c>
      <c r="AC513" s="9">
        <v>0</v>
      </c>
      <c r="AD513" s="29">
        <v>0</v>
      </c>
      <c r="AE513" s="9">
        <v>0</v>
      </c>
      <c r="AF513" s="9">
        <v>1</v>
      </c>
      <c r="AG513" s="29">
        <v>0</v>
      </c>
      <c r="AH513" s="9">
        <v>0</v>
      </c>
      <c r="AI513" s="29">
        <v>1</v>
      </c>
      <c r="AJ513" s="20">
        <v>1999</v>
      </c>
      <c r="AK513" s="32">
        <f t="shared" si="120"/>
        <v>0.16289999999999993</v>
      </c>
      <c r="AL513" s="32">
        <v>9.69E-2</v>
      </c>
      <c r="AM513" s="32">
        <v>0.49940000000000001</v>
      </c>
      <c r="AN513" s="42">
        <v>0.24079999999999999</v>
      </c>
      <c r="AO513" s="41">
        <f t="shared" si="121"/>
        <v>0.53514991000000001</v>
      </c>
      <c r="AP513" s="17">
        <v>0.46485008999999999</v>
      </c>
      <c r="AQ513">
        <v>1</v>
      </c>
      <c r="AR513" s="39">
        <v>0</v>
      </c>
      <c r="AS513" t="s">
        <v>98</v>
      </c>
      <c r="AT513" s="39" t="s">
        <v>98</v>
      </c>
      <c r="AU513">
        <v>0</v>
      </c>
      <c r="AV513" s="17">
        <v>1</v>
      </c>
      <c r="AW513">
        <v>0.28489999999999999</v>
      </c>
      <c r="AX513" s="17">
        <f t="shared" si="122"/>
        <v>0.71510000000000007</v>
      </c>
      <c r="AY513" s="17" t="s">
        <v>12</v>
      </c>
      <c r="AZ513">
        <v>0</v>
      </c>
      <c r="BA513">
        <v>0</v>
      </c>
      <c r="BB513">
        <v>0</v>
      </c>
      <c r="BC513">
        <v>0</v>
      </c>
      <c r="BD513">
        <v>0</v>
      </c>
      <c r="BE513">
        <v>1</v>
      </c>
      <c r="BF513" s="17">
        <v>0</v>
      </c>
      <c r="BG513">
        <v>0</v>
      </c>
      <c r="BH513">
        <v>1</v>
      </c>
      <c r="BI513" s="17">
        <v>0</v>
      </c>
      <c r="BJ513">
        <v>480</v>
      </c>
      <c r="BK513">
        <v>347</v>
      </c>
      <c r="BL513" s="24">
        <v>37.110999999999997</v>
      </c>
      <c r="BM513">
        <v>0</v>
      </c>
      <c r="BN513">
        <v>0</v>
      </c>
      <c r="BO513">
        <v>0</v>
      </c>
      <c r="BP513">
        <v>0</v>
      </c>
      <c r="BQ513">
        <v>0</v>
      </c>
      <c r="BR513">
        <v>0</v>
      </c>
      <c r="BS513">
        <v>1</v>
      </c>
      <c r="BT513" s="17">
        <v>0</v>
      </c>
      <c r="BU513">
        <v>0</v>
      </c>
      <c r="BV513">
        <v>0</v>
      </c>
      <c r="BW513">
        <v>0</v>
      </c>
      <c r="BX513" s="17">
        <v>1</v>
      </c>
      <c r="BY513">
        <v>0</v>
      </c>
      <c r="BZ513">
        <v>0</v>
      </c>
      <c r="CA513">
        <v>0</v>
      </c>
      <c r="CB513">
        <v>0</v>
      </c>
      <c r="CC513" s="17">
        <v>0</v>
      </c>
      <c r="CD513">
        <v>1</v>
      </c>
      <c r="CE513">
        <v>0</v>
      </c>
      <c r="CF513">
        <v>0</v>
      </c>
      <c r="CG513">
        <v>0</v>
      </c>
      <c r="CH513">
        <v>1</v>
      </c>
      <c r="CI513">
        <v>0</v>
      </c>
      <c r="CJ513">
        <v>0</v>
      </c>
      <c r="CK513">
        <v>0</v>
      </c>
      <c r="CL513">
        <v>1</v>
      </c>
      <c r="CM513">
        <v>1</v>
      </c>
      <c r="CN513" s="17">
        <v>1</v>
      </c>
      <c r="CO513">
        <v>0.14599999999999999</v>
      </c>
      <c r="CP513">
        <v>118</v>
      </c>
      <c r="CQ513">
        <v>1</v>
      </c>
      <c r="CR513">
        <v>0</v>
      </c>
      <c r="CS513">
        <v>15</v>
      </c>
      <c r="CY513" s="33" t="s">
        <v>85</v>
      </c>
    </row>
    <row r="514" spans="1:103" x14ac:dyDescent="0.25">
      <c r="A514">
        <v>513</v>
      </c>
      <c r="B514">
        <v>34</v>
      </c>
      <c r="C514" s="24" t="s">
        <v>321</v>
      </c>
      <c r="D514" s="12">
        <v>9.9700000000000006</v>
      </c>
      <c r="E514" s="13">
        <v>0.28000000000000003</v>
      </c>
      <c r="F514" s="7">
        <f t="shared" si="119"/>
        <v>35.607142857142854</v>
      </c>
      <c r="G514" s="7">
        <f t="shared" ref="G514:G577" si="123">D514-E514</f>
        <v>9.6900000000000013</v>
      </c>
      <c r="H514" s="15">
        <f t="shared" ref="H514:H577" si="124">D514+E514</f>
        <v>10.25</v>
      </c>
      <c r="I514" s="11">
        <f t="shared" ref="I514:I577" si="125">IFERROR(F514/SQRT(F514^2+U514), "X")</f>
        <v>0.21073422283035778</v>
      </c>
      <c r="J514" s="32">
        <f t="shared" ref="J514:J577" si="126">IFERROR(SQRT((1-I514^2)/U514), "X")</f>
        <v>5.9183131787863769E-3</v>
      </c>
      <c r="K514" s="32">
        <f t="shared" ref="K514:K577" si="127">IFERROR(1/J514, "X")</f>
        <v>168.96706372085944</v>
      </c>
      <c r="L514" s="8">
        <v>1</v>
      </c>
      <c r="M514" s="9">
        <v>0</v>
      </c>
      <c r="N514" s="8">
        <v>0</v>
      </c>
      <c r="O514" s="9">
        <v>0</v>
      </c>
      <c r="P514" s="9">
        <v>1</v>
      </c>
      <c r="Q514" s="9">
        <v>0</v>
      </c>
      <c r="R514" s="9">
        <v>0</v>
      </c>
      <c r="S514" s="8">
        <v>27356</v>
      </c>
      <c r="T514" s="9">
        <v>73</v>
      </c>
      <c r="U514" s="9">
        <f t="shared" ref="U514:U577" si="128">S514-T514-1</f>
        <v>27282</v>
      </c>
      <c r="V514" s="9">
        <f t="shared" ref="V514:V577" si="129">COUNTIF(B:B,B514)</f>
        <v>24</v>
      </c>
      <c r="W514" s="7">
        <v>15.5</v>
      </c>
      <c r="X514" s="7">
        <f t="shared" si="115"/>
        <v>13.378999999999998</v>
      </c>
      <c r="Y514" s="9">
        <v>1</v>
      </c>
      <c r="Z514" s="9">
        <v>0</v>
      </c>
      <c r="AA514" s="9">
        <v>1</v>
      </c>
      <c r="AB514" s="9">
        <v>0</v>
      </c>
      <c r="AC514" s="9">
        <v>0</v>
      </c>
      <c r="AD514" s="29">
        <v>0</v>
      </c>
      <c r="AE514" s="9">
        <v>0</v>
      </c>
      <c r="AF514" s="9">
        <v>1</v>
      </c>
      <c r="AG514" s="29">
        <v>0</v>
      </c>
      <c r="AH514" s="9">
        <v>0</v>
      </c>
      <c r="AI514" s="29">
        <v>1</v>
      </c>
      <c r="AJ514" s="20">
        <v>1983</v>
      </c>
      <c r="AK514" s="32">
        <f t="shared" si="120"/>
        <v>0.28200000000000003</v>
      </c>
      <c r="AL514" s="32">
        <v>0.1472</v>
      </c>
      <c r="AM514" s="32">
        <v>0.43049999999999999</v>
      </c>
      <c r="AN514" s="42">
        <v>0.14030000000000001</v>
      </c>
      <c r="AO514" s="41">
        <f t="shared" si="121"/>
        <v>0.54134831999999999</v>
      </c>
      <c r="AP514" s="17">
        <v>0.45865168000000001</v>
      </c>
      <c r="AQ514">
        <v>1</v>
      </c>
      <c r="AR514" s="39">
        <v>0</v>
      </c>
      <c r="AS514" t="s">
        <v>98</v>
      </c>
      <c r="AT514" s="39" t="s">
        <v>98</v>
      </c>
      <c r="AU514">
        <v>0</v>
      </c>
      <c r="AV514" s="17">
        <v>1</v>
      </c>
      <c r="AW514">
        <v>0.30980000000000002</v>
      </c>
      <c r="AX514" s="17">
        <f t="shared" si="122"/>
        <v>0.69019999999999992</v>
      </c>
      <c r="AY514" s="17" t="s">
        <v>12</v>
      </c>
      <c r="AZ514">
        <v>0</v>
      </c>
      <c r="BA514">
        <v>0</v>
      </c>
      <c r="BB514">
        <v>0</v>
      </c>
      <c r="BC514">
        <v>0</v>
      </c>
      <c r="BD514">
        <v>0</v>
      </c>
      <c r="BE514">
        <v>1</v>
      </c>
      <c r="BF514" s="17">
        <v>0</v>
      </c>
      <c r="BG514">
        <v>0</v>
      </c>
      <c r="BH514">
        <v>1</v>
      </c>
      <c r="BI514" s="17">
        <v>0</v>
      </c>
      <c r="BJ514">
        <v>329</v>
      </c>
      <c r="BK514">
        <v>27</v>
      </c>
      <c r="BL514" s="24">
        <v>34.878999999999998</v>
      </c>
      <c r="BM514">
        <v>0</v>
      </c>
      <c r="BN514">
        <v>0</v>
      </c>
      <c r="BO514">
        <v>0</v>
      </c>
      <c r="BP514">
        <v>0</v>
      </c>
      <c r="BQ514">
        <v>0</v>
      </c>
      <c r="BR514">
        <v>0</v>
      </c>
      <c r="BS514">
        <v>1</v>
      </c>
      <c r="BT514" s="17">
        <v>0</v>
      </c>
      <c r="BU514">
        <v>0</v>
      </c>
      <c r="BV514">
        <v>0</v>
      </c>
      <c r="BW514">
        <v>0</v>
      </c>
      <c r="BX514" s="17">
        <v>1</v>
      </c>
      <c r="BY514">
        <v>0</v>
      </c>
      <c r="BZ514">
        <v>0</v>
      </c>
      <c r="CA514">
        <v>0</v>
      </c>
      <c r="CB514">
        <v>0</v>
      </c>
      <c r="CC514" s="17">
        <v>0</v>
      </c>
      <c r="CD514">
        <v>1</v>
      </c>
      <c r="CE514">
        <v>0</v>
      </c>
      <c r="CF514">
        <v>0</v>
      </c>
      <c r="CG514">
        <v>0</v>
      </c>
      <c r="CH514">
        <v>1</v>
      </c>
      <c r="CI514">
        <v>0</v>
      </c>
      <c r="CJ514">
        <v>0</v>
      </c>
      <c r="CK514">
        <v>0</v>
      </c>
      <c r="CL514">
        <v>1</v>
      </c>
      <c r="CM514">
        <v>1</v>
      </c>
      <c r="CN514" s="17">
        <v>1</v>
      </c>
      <c r="CO514">
        <v>0.14599999999999999</v>
      </c>
      <c r="CP514">
        <v>118</v>
      </c>
      <c r="CQ514">
        <v>1</v>
      </c>
      <c r="CR514">
        <v>0</v>
      </c>
      <c r="CS514">
        <v>15</v>
      </c>
      <c r="CY514" s="33" t="s">
        <v>85</v>
      </c>
    </row>
    <row r="515" spans="1:103" x14ac:dyDescent="0.25">
      <c r="A515">
        <v>514</v>
      </c>
      <c r="B515">
        <v>34</v>
      </c>
      <c r="C515" s="24" t="s">
        <v>321</v>
      </c>
      <c r="D515" s="12">
        <v>10.94</v>
      </c>
      <c r="E515" s="13">
        <v>0.28000000000000003</v>
      </c>
      <c r="F515" s="7">
        <f t="shared" si="119"/>
        <v>39.071428571428569</v>
      </c>
      <c r="G515" s="7">
        <f t="shared" si="123"/>
        <v>10.66</v>
      </c>
      <c r="H515" s="15">
        <f t="shared" si="124"/>
        <v>11.219999999999999</v>
      </c>
      <c r="I515" s="11">
        <f t="shared" si="125"/>
        <v>0.23416823266045317</v>
      </c>
      <c r="J515" s="32">
        <f t="shared" si="126"/>
        <v>5.9933368505417639E-3</v>
      </c>
      <c r="K515" s="32">
        <f t="shared" si="127"/>
        <v>166.85195992439597</v>
      </c>
      <c r="L515" s="8">
        <v>1</v>
      </c>
      <c r="M515" s="9">
        <v>0</v>
      </c>
      <c r="N515" s="8">
        <v>0</v>
      </c>
      <c r="O515" s="9">
        <v>0</v>
      </c>
      <c r="P515" s="9">
        <v>1</v>
      </c>
      <c r="Q515" s="9">
        <v>0</v>
      </c>
      <c r="R515" s="9">
        <v>0</v>
      </c>
      <c r="S515" s="8">
        <v>26387</v>
      </c>
      <c r="T515" s="9">
        <v>73</v>
      </c>
      <c r="U515" s="9">
        <f t="shared" si="128"/>
        <v>26313</v>
      </c>
      <c r="V515" s="9">
        <f t="shared" si="129"/>
        <v>24</v>
      </c>
      <c r="W515" s="7">
        <v>15.5</v>
      </c>
      <c r="X515" s="7">
        <f t="shared" si="115"/>
        <v>15.269599999999997</v>
      </c>
      <c r="Y515" s="9">
        <v>1</v>
      </c>
      <c r="Z515" s="9">
        <v>0</v>
      </c>
      <c r="AA515" s="9">
        <v>1</v>
      </c>
      <c r="AB515" s="9">
        <v>0</v>
      </c>
      <c r="AC515" s="9">
        <v>0</v>
      </c>
      <c r="AD515" s="29">
        <v>0</v>
      </c>
      <c r="AE515" s="9">
        <v>0</v>
      </c>
      <c r="AF515" s="9">
        <v>1</v>
      </c>
      <c r="AG515" s="29">
        <v>0</v>
      </c>
      <c r="AH515" s="9">
        <v>0</v>
      </c>
      <c r="AI515" s="29">
        <v>1</v>
      </c>
      <c r="AJ515" s="20">
        <v>1993</v>
      </c>
      <c r="AK515" s="32">
        <f t="shared" si="120"/>
        <v>0.19130000000000003</v>
      </c>
      <c r="AL515" s="32">
        <v>0.1027</v>
      </c>
      <c r="AM515" s="32">
        <v>0.4718</v>
      </c>
      <c r="AN515" s="42">
        <v>0.23419999999999999</v>
      </c>
      <c r="AO515" s="41">
        <f t="shared" si="121"/>
        <v>0.52929399999999993</v>
      </c>
      <c r="AP515" s="17">
        <v>0.47070600000000001</v>
      </c>
      <c r="AQ515">
        <v>1</v>
      </c>
      <c r="AR515" s="39">
        <v>0</v>
      </c>
      <c r="AS515" t="s">
        <v>98</v>
      </c>
      <c r="AT515" s="39" t="s">
        <v>98</v>
      </c>
      <c r="AU515">
        <v>0</v>
      </c>
      <c r="AV515" s="17">
        <v>1</v>
      </c>
      <c r="AW515">
        <v>0.28499999999999998</v>
      </c>
      <c r="AX515" s="17">
        <f t="shared" si="122"/>
        <v>0.71500000000000008</v>
      </c>
      <c r="AY515" s="17" t="s">
        <v>12</v>
      </c>
      <c r="AZ515">
        <v>0</v>
      </c>
      <c r="BA515">
        <v>0</v>
      </c>
      <c r="BB515">
        <v>0</v>
      </c>
      <c r="BC515">
        <v>0</v>
      </c>
      <c r="BD515">
        <v>0</v>
      </c>
      <c r="BE515">
        <v>1</v>
      </c>
      <c r="BF515" s="17">
        <v>0</v>
      </c>
      <c r="BG515">
        <v>0</v>
      </c>
      <c r="BH515">
        <v>1</v>
      </c>
      <c r="BI515" s="17">
        <v>0</v>
      </c>
      <c r="BJ515">
        <v>386</v>
      </c>
      <c r="BK515">
        <v>221</v>
      </c>
      <c r="BL515" s="24">
        <v>36.769599999999997</v>
      </c>
      <c r="BM515">
        <v>0</v>
      </c>
      <c r="BN515">
        <v>0</v>
      </c>
      <c r="BO515">
        <v>0</v>
      </c>
      <c r="BP515">
        <v>0</v>
      </c>
      <c r="BQ515">
        <v>0</v>
      </c>
      <c r="BR515">
        <v>0</v>
      </c>
      <c r="BS515">
        <v>1</v>
      </c>
      <c r="BT515" s="17">
        <v>0</v>
      </c>
      <c r="BU515">
        <v>0</v>
      </c>
      <c r="BV515">
        <v>0</v>
      </c>
      <c r="BW515">
        <v>0</v>
      </c>
      <c r="BX515" s="17">
        <v>1</v>
      </c>
      <c r="BY515">
        <v>0</v>
      </c>
      <c r="BZ515">
        <v>0</v>
      </c>
      <c r="CA515">
        <v>0</v>
      </c>
      <c r="CB515">
        <v>0</v>
      </c>
      <c r="CC515" s="17">
        <v>0</v>
      </c>
      <c r="CD515">
        <v>1</v>
      </c>
      <c r="CE515">
        <v>0</v>
      </c>
      <c r="CF515">
        <v>0</v>
      </c>
      <c r="CG515">
        <v>0</v>
      </c>
      <c r="CH515">
        <v>1</v>
      </c>
      <c r="CI515">
        <v>0</v>
      </c>
      <c r="CJ515">
        <v>0</v>
      </c>
      <c r="CK515">
        <v>0</v>
      </c>
      <c r="CL515">
        <v>1</v>
      </c>
      <c r="CM515">
        <v>1</v>
      </c>
      <c r="CN515" s="17">
        <v>1</v>
      </c>
      <c r="CO515">
        <v>0.14599999999999999</v>
      </c>
      <c r="CP515">
        <v>118</v>
      </c>
      <c r="CQ515">
        <v>1</v>
      </c>
      <c r="CR515">
        <v>0</v>
      </c>
      <c r="CS515">
        <v>15</v>
      </c>
      <c r="CY515" s="33" t="s">
        <v>85</v>
      </c>
    </row>
    <row r="516" spans="1:103" x14ac:dyDescent="0.25">
      <c r="A516">
        <v>515</v>
      </c>
      <c r="B516">
        <v>34</v>
      </c>
      <c r="C516" s="24" t="s">
        <v>321</v>
      </c>
      <c r="D516" s="12">
        <v>12.29</v>
      </c>
      <c r="E516" s="13">
        <v>0.28000000000000003</v>
      </c>
      <c r="F516" s="7">
        <f t="shared" si="119"/>
        <v>43.892857142857139</v>
      </c>
      <c r="G516" s="7">
        <f t="shared" si="123"/>
        <v>12.01</v>
      </c>
      <c r="H516" s="15">
        <f t="shared" si="124"/>
        <v>12.569999999999999</v>
      </c>
      <c r="I516" s="11">
        <f t="shared" si="125"/>
        <v>0.25709437715131611</v>
      </c>
      <c r="J516" s="32">
        <f t="shared" si="126"/>
        <v>5.8573169733416195E-3</v>
      </c>
      <c r="K516" s="32">
        <f t="shared" si="127"/>
        <v>170.7266320998668</v>
      </c>
      <c r="L516" s="8">
        <v>1</v>
      </c>
      <c r="M516" s="9">
        <v>0</v>
      </c>
      <c r="N516" s="8">
        <v>0</v>
      </c>
      <c r="O516" s="9">
        <v>0</v>
      </c>
      <c r="P516" s="9">
        <v>1</v>
      </c>
      <c r="Q516" s="9">
        <v>0</v>
      </c>
      <c r="R516" s="9">
        <v>0</v>
      </c>
      <c r="S516" s="8">
        <v>27295</v>
      </c>
      <c r="T516" s="9">
        <v>73</v>
      </c>
      <c r="U516" s="9">
        <f t="shared" si="128"/>
        <v>27221</v>
      </c>
      <c r="V516" s="9">
        <f t="shared" si="129"/>
        <v>24</v>
      </c>
      <c r="W516" s="7">
        <v>15.5</v>
      </c>
      <c r="X516" s="7">
        <f t="shared" si="115"/>
        <v>15.610999999999997</v>
      </c>
      <c r="Y516" s="9">
        <v>1</v>
      </c>
      <c r="Z516" s="9">
        <v>0</v>
      </c>
      <c r="AA516" s="9">
        <v>1</v>
      </c>
      <c r="AB516" s="9">
        <v>0</v>
      </c>
      <c r="AC516" s="9">
        <v>0</v>
      </c>
      <c r="AD516" s="29">
        <v>0</v>
      </c>
      <c r="AE516" s="9">
        <v>0</v>
      </c>
      <c r="AF516" s="9">
        <v>1</v>
      </c>
      <c r="AG516" s="29">
        <v>0</v>
      </c>
      <c r="AH516" s="9">
        <v>0</v>
      </c>
      <c r="AI516" s="29">
        <v>1</v>
      </c>
      <c r="AJ516" s="20">
        <v>1999</v>
      </c>
      <c r="AK516" s="32">
        <f t="shared" si="120"/>
        <v>0.16289999999999993</v>
      </c>
      <c r="AL516" s="32">
        <v>9.69E-2</v>
      </c>
      <c r="AM516" s="32">
        <v>0.49940000000000001</v>
      </c>
      <c r="AN516" s="42">
        <v>0.24079999999999999</v>
      </c>
      <c r="AO516" s="41">
        <f t="shared" si="121"/>
        <v>0.53514991000000001</v>
      </c>
      <c r="AP516" s="17">
        <v>0.46485008999999999</v>
      </c>
      <c r="AQ516">
        <v>1</v>
      </c>
      <c r="AR516" s="39">
        <v>0</v>
      </c>
      <c r="AS516" t="s">
        <v>98</v>
      </c>
      <c r="AT516" s="39" t="s">
        <v>98</v>
      </c>
      <c r="AU516">
        <v>0</v>
      </c>
      <c r="AV516" s="17">
        <v>1</v>
      </c>
      <c r="AW516">
        <v>0.28489999999999999</v>
      </c>
      <c r="AX516" s="17">
        <f t="shared" si="122"/>
        <v>0.71510000000000007</v>
      </c>
      <c r="AY516" s="17" t="s">
        <v>12</v>
      </c>
      <c r="AZ516">
        <v>0</v>
      </c>
      <c r="BA516">
        <v>0</v>
      </c>
      <c r="BB516">
        <v>0</v>
      </c>
      <c r="BC516">
        <v>0</v>
      </c>
      <c r="BD516">
        <v>0</v>
      </c>
      <c r="BE516">
        <v>1</v>
      </c>
      <c r="BF516" s="17">
        <v>0</v>
      </c>
      <c r="BG516">
        <v>0</v>
      </c>
      <c r="BH516">
        <v>1</v>
      </c>
      <c r="BI516" s="17">
        <v>0</v>
      </c>
      <c r="BJ516">
        <v>480</v>
      </c>
      <c r="BK516">
        <v>347</v>
      </c>
      <c r="BL516" s="24">
        <v>37.110999999999997</v>
      </c>
      <c r="BM516">
        <v>0</v>
      </c>
      <c r="BN516">
        <v>0</v>
      </c>
      <c r="BO516">
        <v>0</v>
      </c>
      <c r="BP516">
        <v>0</v>
      </c>
      <c r="BQ516">
        <v>0</v>
      </c>
      <c r="BR516">
        <v>0</v>
      </c>
      <c r="BS516">
        <v>1</v>
      </c>
      <c r="BT516" s="17">
        <v>0</v>
      </c>
      <c r="BU516">
        <v>0</v>
      </c>
      <c r="BV516">
        <v>0</v>
      </c>
      <c r="BW516">
        <v>0</v>
      </c>
      <c r="BX516" s="17">
        <v>1</v>
      </c>
      <c r="BY516">
        <v>0</v>
      </c>
      <c r="BZ516">
        <v>0</v>
      </c>
      <c r="CA516">
        <v>0</v>
      </c>
      <c r="CB516">
        <v>0</v>
      </c>
      <c r="CC516" s="17">
        <v>0</v>
      </c>
      <c r="CD516">
        <v>1</v>
      </c>
      <c r="CE516">
        <v>0</v>
      </c>
      <c r="CF516">
        <v>0</v>
      </c>
      <c r="CG516">
        <v>0</v>
      </c>
      <c r="CH516">
        <v>1</v>
      </c>
      <c r="CI516">
        <v>0</v>
      </c>
      <c r="CJ516">
        <v>0</v>
      </c>
      <c r="CK516">
        <v>0</v>
      </c>
      <c r="CL516">
        <v>1</v>
      </c>
      <c r="CM516">
        <v>1</v>
      </c>
      <c r="CN516" s="17">
        <v>1</v>
      </c>
      <c r="CO516">
        <v>0.14599999999999999</v>
      </c>
      <c r="CP516">
        <v>118</v>
      </c>
      <c r="CQ516">
        <v>1</v>
      </c>
      <c r="CR516">
        <v>0</v>
      </c>
      <c r="CS516">
        <v>15</v>
      </c>
      <c r="CY516" s="33" t="s">
        <v>85</v>
      </c>
    </row>
    <row r="517" spans="1:103" x14ac:dyDescent="0.25">
      <c r="A517">
        <v>516</v>
      </c>
      <c r="B517">
        <v>34</v>
      </c>
      <c r="C517" s="24" t="s">
        <v>321</v>
      </c>
      <c r="D517" s="12">
        <v>5.17</v>
      </c>
      <c r="E517" s="13">
        <v>0.24</v>
      </c>
      <c r="F517" s="7">
        <f t="shared" si="119"/>
        <v>21.541666666666668</v>
      </c>
      <c r="G517" s="7">
        <f t="shared" si="123"/>
        <v>4.93</v>
      </c>
      <c r="H517" s="15">
        <f t="shared" si="124"/>
        <v>5.41</v>
      </c>
      <c r="I517" s="11">
        <f t="shared" si="125"/>
        <v>0.12596594997664462</v>
      </c>
      <c r="J517" s="32">
        <f t="shared" si="126"/>
        <v>5.8475489350860175E-3</v>
      </c>
      <c r="K517" s="32">
        <f t="shared" si="127"/>
        <v>171.01182240645755</v>
      </c>
      <c r="L517" s="8">
        <v>1</v>
      </c>
      <c r="M517" s="9">
        <v>0</v>
      </c>
      <c r="N517" s="8">
        <v>0</v>
      </c>
      <c r="O517" s="9">
        <v>0</v>
      </c>
      <c r="P517" s="9">
        <v>1</v>
      </c>
      <c r="Q517" s="9">
        <v>0</v>
      </c>
      <c r="R517" s="9">
        <v>0</v>
      </c>
      <c r="S517" s="8">
        <v>28855</v>
      </c>
      <c r="T517" s="9">
        <v>73</v>
      </c>
      <c r="U517" s="9">
        <f t="shared" si="128"/>
        <v>28781</v>
      </c>
      <c r="V517" s="9">
        <f t="shared" si="129"/>
        <v>24</v>
      </c>
      <c r="W517" s="7">
        <v>5</v>
      </c>
      <c r="X517" s="7">
        <f t="shared" si="115"/>
        <v>21.476599999999998</v>
      </c>
      <c r="Y517" s="9">
        <v>1</v>
      </c>
      <c r="Z517" s="9">
        <v>0</v>
      </c>
      <c r="AA517" s="9">
        <v>1</v>
      </c>
      <c r="AB517" s="9">
        <v>0</v>
      </c>
      <c r="AC517" s="9">
        <v>0</v>
      </c>
      <c r="AD517" s="29">
        <v>0</v>
      </c>
      <c r="AE517" s="9">
        <v>0</v>
      </c>
      <c r="AF517" s="9">
        <v>1</v>
      </c>
      <c r="AG517" s="29">
        <v>0</v>
      </c>
      <c r="AH517" s="9">
        <v>0</v>
      </c>
      <c r="AI517" s="29">
        <v>1</v>
      </c>
      <c r="AJ517" s="20">
        <v>1983</v>
      </c>
      <c r="AK517" s="32">
        <f t="shared" si="120"/>
        <v>0.75960000000000005</v>
      </c>
      <c r="AL517" s="32">
        <v>0.14369999999999999</v>
      </c>
      <c r="AM517" s="32">
        <v>9.5100000000000004E-2</v>
      </c>
      <c r="AN517" s="42">
        <v>1.6000000000000001E-3</v>
      </c>
      <c r="AO517" s="41">
        <f t="shared" si="121"/>
        <v>0.54134831999999999</v>
      </c>
      <c r="AP517" s="17">
        <v>0.45865168000000001</v>
      </c>
      <c r="AQ517">
        <v>1</v>
      </c>
      <c r="AR517" s="39">
        <v>0</v>
      </c>
      <c r="AS517" t="s">
        <v>98</v>
      </c>
      <c r="AT517" s="39" t="s">
        <v>98</v>
      </c>
      <c r="AU517">
        <v>0</v>
      </c>
      <c r="AV517" s="17">
        <v>1</v>
      </c>
      <c r="AW517">
        <v>0.79579999999999995</v>
      </c>
      <c r="AX517" s="17">
        <f t="shared" si="122"/>
        <v>0.20420000000000005</v>
      </c>
      <c r="AY517" s="17" t="s">
        <v>12</v>
      </c>
      <c r="AZ517">
        <v>0</v>
      </c>
      <c r="BA517">
        <v>0</v>
      </c>
      <c r="BB517">
        <v>0</v>
      </c>
      <c r="BC517">
        <v>0</v>
      </c>
      <c r="BD517">
        <v>0</v>
      </c>
      <c r="BE517">
        <v>1</v>
      </c>
      <c r="BF517" s="17">
        <v>0</v>
      </c>
      <c r="BG517">
        <v>0</v>
      </c>
      <c r="BH517">
        <v>1</v>
      </c>
      <c r="BI517" s="17">
        <v>0</v>
      </c>
      <c r="BJ517">
        <v>329</v>
      </c>
      <c r="BK517">
        <v>27</v>
      </c>
      <c r="BL517" s="24">
        <v>32.476599999999998</v>
      </c>
      <c r="BM517">
        <v>0</v>
      </c>
      <c r="BN517">
        <v>0</v>
      </c>
      <c r="BO517">
        <v>0</v>
      </c>
      <c r="BP517">
        <v>0</v>
      </c>
      <c r="BQ517">
        <v>0</v>
      </c>
      <c r="BR517">
        <v>0</v>
      </c>
      <c r="BS517">
        <v>1</v>
      </c>
      <c r="BT517" s="17">
        <v>0</v>
      </c>
      <c r="BU517">
        <v>0</v>
      </c>
      <c r="BV517">
        <v>0</v>
      </c>
      <c r="BW517">
        <v>0</v>
      </c>
      <c r="BX517" s="17">
        <v>1</v>
      </c>
      <c r="BY517">
        <v>0</v>
      </c>
      <c r="BZ517">
        <v>0</v>
      </c>
      <c r="CA517">
        <v>0</v>
      </c>
      <c r="CB517">
        <v>0</v>
      </c>
      <c r="CC517" s="17">
        <v>0</v>
      </c>
      <c r="CD517">
        <v>1</v>
      </c>
      <c r="CE517">
        <v>0</v>
      </c>
      <c r="CF517">
        <v>0</v>
      </c>
      <c r="CG517">
        <v>0</v>
      </c>
      <c r="CH517">
        <v>1</v>
      </c>
      <c r="CI517">
        <v>0</v>
      </c>
      <c r="CJ517">
        <v>0</v>
      </c>
      <c r="CK517">
        <v>0</v>
      </c>
      <c r="CL517">
        <v>1</v>
      </c>
      <c r="CM517">
        <v>1</v>
      </c>
      <c r="CN517" s="17">
        <v>1</v>
      </c>
      <c r="CO517">
        <v>0.14599999999999999</v>
      </c>
      <c r="CP517">
        <v>118</v>
      </c>
      <c r="CQ517">
        <v>1</v>
      </c>
      <c r="CR517">
        <v>0</v>
      </c>
      <c r="CS517">
        <v>15</v>
      </c>
      <c r="CY517" s="33" t="s">
        <v>85</v>
      </c>
    </row>
    <row r="518" spans="1:103" x14ac:dyDescent="0.25">
      <c r="A518">
        <v>517</v>
      </c>
      <c r="B518">
        <v>34</v>
      </c>
      <c r="C518" s="24" t="s">
        <v>321</v>
      </c>
      <c r="D518" s="12">
        <v>5.09</v>
      </c>
      <c r="E518" s="13">
        <v>0.25</v>
      </c>
      <c r="F518" s="7">
        <f t="shared" si="119"/>
        <v>20.36</v>
      </c>
      <c r="G518" s="7">
        <f t="shared" si="123"/>
        <v>4.84</v>
      </c>
      <c r="H518" s="15">
        <f t="shared" si="124"/>
        <v>5.34</v>
      </c>
      <c r="I518" s="11">
        <f t="shared" si="125"/>
        <v>0.1245113704291685</v>
      </c>
      <c r="J518" s="32">
        <f t="shared" si="126"/>
        <v>6.1154897067371566E-3</v>
      </c>
      <c r="K518" s="32">
        <f t="shared" si="127"/>
        <v>163.51920254208679</v>
      </c>
      <c r="L518" s="8">
        <v>1</v>
      </c>
      <c r="M518" s="9">
        <v>0</v>
      </c>
      <c r="N518" s="8">
        <v>0</v>
      </c>
      <c r="O518" s="9">
        <v>0</v>
      </c>
      <c r="P518" s="9">
        <v>1</v>
      </c>
      <c r="Q518" s="9">
        <v>0</v>
      </c>
      <c r="R518" s="9">
        <v>0</v>
      </c>
      <c r="S518" s="8">
        <v>26398</v>
      </c>
      <c r="T518" s="9">
        <v>73</v>
      </c>
      <c r="U518" s="9">
        <f t="shared" si="128"/>
        <v>26324</v>
      </c>
      <c r="V518" s="9">
        <f t="shared" si="129"/>
        <v>24</v>
      </c>
      <c r="W518" s="7">
        <v>5</v>
      </c>
      <c r="X518" s="7">
        <f t="shared" si="115"/>
        <v>22.099899999999998</v>
      </c>
      <c r="Y518" s="9">
        <v>1</v>
      </c>
      <c r="Z518" s="9">
        <v>0</v>
      </c>
      <c r="AA518" s="9">
        <v>1</v>
      </c>
      <c r="AB518" s="9">
        <v>0</v>
      </c>
      <c r="AC518" s="9">
        <v>0</v>
      </c>
      <c r="AD518" s="29">
        <v>0</v>
      </c>
      <c r="AE518" s="9">
        <v>0</v>
      </c>
      <c r="AF518" s="9">
        <v>1</v>
      </c>
      <c r="AG518" s="29">
        <v>0</v>
      </c>
      <c r="AH518" s="9">
        <v>0</v>
      </c>
      <c r="AI518" s="29">
        <v>1</v>
      </c>
      <c r="AJ518" s="20">
        <v>1993</v>
      </c>
      <c r="AK518" s="32">
        <f t="shared" si="120"/>
        <v>0.69320000000000004</v>
      </c>
      <c r="AL518" s="32">
        <v>0.1447</v>
      </c>
      <c r="AM518" s="32">
        <v>0.1585</v>
      </c>
      <c r="AN518" s="42">
        <v>3.5999999999999999E-3</v>
      </c>
      <c r="AO518" s="41">
        <f t="shared" si="121"/>
        <v>0.52929399999999993</v>
      </c>
      <c r="AP518" s="17">
        <v>0.47070600000000001</v>
      </c>
      <c r="AQ518">
        <v>1</v>
      </c>
      <c r="AR518" s="39">
        <v>0</v>
      </c>
      <c r="AS518" t="s">
        <v>98</v>
      </c>
      <c r="AT518" s="39" t="s">
        <v>98</v>
      </c>
      <c r="AU518">
        <v>0</v>
      </c>
      <c r="AV518" s="17">
        <v>1</v>
      </c>
      <c r="AW518">
        <v>0.76400000000000001</v>
      </c>
      <c r="AX518" s="17">
        <f t="shared" si="122"/>
        <v>0.23599999999999999</v>
      </c>
      <c r="AY518" s="17" t="s">
        <v>12</v>
      </c>
      <c r="AZ518">
        <v>0</v>
      </c>
      <c r="BA518">
        <v>0</v>
      </c>
      <c r="BB518">
        <v>0</v>
      </c>
      <c r="BC518">
        <v>0</v>
      </c>
      <c r="BD518">
        <v>0</v>
      </c>
      <c r="BE518">
        <v>1</v>
      </c>
      <c r="BF518" s="17">
        <v>0</v>
      </c>
      <c r="BG518">
        <v>0</v>
      </c>
      <c r="BH518">
        <v>1</v>
      </c>
      <c r="BI518" s="17">
        <v>0</v>
      </c>
      <c r="BJ518">
        <v>386</v>
      </c>
      <c r="BK518">
        <v>221</v>
      </c>
      <c r="BL518" s="24">
        <v>33.099899999999998</v>
      </c>
      <c r="BM518">
        <v>0</v>
      </c>
      <c r="BN518">
        <v>0</v>
      </c>
      <c r="BO518">
        <v>0</v>
      </c>
      <c r="BP518">
        <v>0</v>
      </c>
      <c r="BQ518">
        <v>0</v>
      </c>
      <c r="BR518">
        <v>0</v>
      </c>
      <c r="BS518">
        <v>1</v>
      </c>
      <c r="BT518" s="17">
        <v>0</v>
      </c>
      <c r="BU518">
        <v>0</v>
      </c>
      <c r="BV518">
        <v>0</v>
      </c>
      <c r="BW518">
        <v>0</v>
      </c>
      <c r="BX518" s="17">
        <v>1</v>
      </c>
      <c r="BY518">
        <v>0</v>
      </c>
      <c r="BZ518">
        <v>0</v>
      </c>
      <c r="CA518">
        <v>0</v>
      </c>
      <c r="CB518">
        <v>0</v>
      </c>
      <c r="CC518" s="17">
        <v>0</v>
      </c>
      <c r="CD518">
        <v>1</v>
      </c>
      <c r="CE518">
        <v>0</v>
      </c>
      <c r="CF518">
        <v>0</v>
      </c>
      <c r="CG518">
        <v>0</v>
      </c>
      <c r="CH518">
        <v>1</v>
      </c>
      <c r="CI518">
        <v>0</v>
      </c>
      <c r="CJ518">
        <v>0</v>
      </c>
      <c r="CK518">
        <v>0</v>
      </c>
      <c r="CL518">
        <v>1</v>
      </c>
      <c r="CM518">
        <v>1</v>
      </c>
      <c r="CN518" s="17">
        <v>1</v>
      </c>
      <c r="CO518">
        <v>0.14599999999999999</v>
      </c>
      <c r="CP518">
        <v>118</v>
      </c>
      <c r="CQ518">
        <v>1</v>
      </c>
      <c r="CR518">
        <v>0</v>
      </c>
      <c r="CS518">
        <v>15</v>
      </c>
      <c r="CY518" s="33" t="s">
        <v>85</v>
      </c>
    </row>
    <row r="519" spans="1:103" x14ac:dyDescent="0.25">
      <c r="A519">
        <v>518</v>
      </c>
      <c r="B519">
        <v>34</v>
      </c>
      <c r="C519" s="24" t="s">
        <v>321</v>
      </c>
      <c r="D519" s="12">
        <v>5.15</v>
      </c>
      <c r="E519" s="13">
        <v>0.25</v>
      </c>
      <c r="F519" s="7">
        <f t="shared" si="119"/>
        <v>20.6</v>
      </c>
      <c r="G519" s="7">
        <f t="shared" si="123"/>
        <v>4.9000000000000004</v>
      </c>
      <c r="H519" s="15">
        <f t="shared" si="124"/>
        <v>5.4</v>
      </c>
      <c r="I519" s="11">
        <f t="shared" si="125"/>
        <v>0.11862738625856023</v>
      </c>
      <c r="J519" s="32">
        <f t="shared" si="126"/>
        <v>5.7586109834252535E-3</v>
      </c>
      <c r="K519" s="32">
        <f t="shared" si="127"/>
        <v>173.65298730514255</v>
      </c>
      <c r="L519" s="8">
        <v>1</v>
      </c>
      <c r="M519" s="9">
        <v>0</v>
      </c>
      <c r="N519" s="8">
        <v>0</v>
      </c>
      <c r="O519" s="9">
        <v>0</v>
      </c>
      <c r="P519" s="9">
        <v>1</v>
      </c>
      <c r="Q519" s="9">
        <v>0</v>
      </c>
      <c r="R519" s="9">
        <v>0</v>
      </c>
      <c r="S519" s="8">
        <v>29805</v>
      </c>
      <c r="T519" s="9">
        <v>73</v>
      </c>
      <c r="U519" s="9">
        <f t="shared" si="128"/>
        <v>29731</v>
      </c>
      <c r="V519" s="9">
        <f t="shared" si="129"/>
        <v>24</v>
      </c>
      <c r="W519" s="7">
        <v>5</v>
      </c>
      <c r="X519" s="7">
        <f t="shared" si="115"/>
        <v>22.079599999999999</v>
      </c>
      <c r="Y519" s="9">
        <v>1</v>
      </c>
      <c r="Z519" s="9">
        <v>0</v>
      </c>
      <c r="AA519" s="9">
        <v>1</v>
      </c>
      <c r="AB519" s="9">
        <v>0</v>
      </c>
      <c r="AC519" s="9">
        <v>0</v>
      </c>
      <c r="AD519" s="29">
        <v>0</v>
      </c>
      <c r="AE519" s="9">
        <v>0</v>
      </c>
      <c r="AF519" s="9">
        <v>1</v>
      </c>
      <c r="AG519" s="29">
        <v>0</v>
      </c>
      <c r="AH519" s="9">
        <v>0</v>
      </c>
      <c r="AI519" s="29">
        <v>1</v>
      </c>
      <c r="AJ519" s="20">
        <v>1999</v>
      </c>
      <c r="AK519" s="32">
        <f t="shared" si="120"/>
        <v>0.61990000000000001</v>
      </c>
      <c r="AL519" s="32">
        <v>0.14649999999999999</v>
      </c>
      <c r="AM519" s="32">
        <v>0.22819999999999999</v>
      </c>
      <c r="AN519" s="42">
        <v>5.4000000000000003E-3</v>
      </c>
      <c r="AO519" s="41">
        <f t="shared" si="121"/>
        <v>0.53514991000000001</v>
      </c>
      <c r="AP519" s="17">
        <v>0.46485008999999999</v>
      </c>
      <c r="AQ519">
        <v>1</v>
      </c>
      <c r="AR519" s="39">
        <v>0</v>
      </c>
      <c r="AS519" t="s">
        <v>98</v>
      </c>
      <c r="AT519" s="39" t="s">
        <v>98</v>
      </c>
      <c r="AU519">
        <v>0</v>
      </c>
      <c r="AV519" s="17">
        <v>1</v>
      </c>
      <c r="AW519">
        <v>0.75</v>
      </c>
      <c r="AX519" s="17">
        <f t="shared" si="122"/>
        <v>0.25</v>
      </c>
      <c r="AY519" s="17" t="s">
        <v>12</v>
      </c>
      <c r="AZ519">
        <v>0</v>
      </c>
      <c r="BA519">
        <v>0</v>
      </c>
      <c r="BB519">
        <v>0</v>
      </c>
      <c r="BC519">
        <v>0</v>
      </c>
      <c r="BD519">
        <v>0</v>
      </c>
      <c r="BE519">
        <v>1</v>
      </c>
      <c r="BF519" s="17">
        <v>0</v>
      </c>
      <c r="BG519">
        <v>0</v>
      </c>
      <c r="BH519">
        <v>1</v>
      </c>
      <c r="BI519" s="17">
        <v>0</v>
      </c>
      <c r="BJ519">
        <v>480</v>
      </c>
      <c r="BK519">
        <v>347</v>
      </c>
      <c r="BL519" s="24">
        <v>33.079599999999999</v>
      </c>
      <c r="BM519">
        <v>0</v>
      </c>
      <c r="BN519">
        <v>0</v>
      </c>
      <c r="BO519">
        <v>0</v>
      </c>
      <c r="BP519">
        <v>0</v>
      </c>
      <c r="BQ519">
        <v>0</v>
      </c>
      <c r="BR519">
        <v>0</v>
      </c>
      <c r="BS519">
        <v>1</v>
      </c>
      <c r="BT519" s="17">
        <v>0</v>
      </c>
      <c r="BU519">
        <v>0</v>
      </c>
      <c r="BV519">
        <v>0</v>
      </c>
      <c r="BW519">
        <v>0</v>
      </c>
      <c r="BX519" s="17">
        <v>1</v>
      </c>
      <c r="BY519">
        <v>0</v>
      </c>
      <c r="BZ519">
        <v>0</v>
      </c>
      <c r="CA519">
        <v>0</v>
      </c>
      <c r="CB519">
        <v>0</v>
      </c>
      <c r="CC519" s="17">
        <v>0</v>
      </c>
      <c r="CD519">
        <v>1</v>
      </c>
      <c r="CE519">
        <v>0</v>
      </c>
      <c r="CF519">
        <v>0</v>
      </c>
      <c r="CG519">
        <v>0</v>
      </c>
      <c r="CH519">
        <v>1</v>
      </c>
      <c r="CI519">
        <v>0</v>
      </c>
      <c r="CJ519">
        <v>0</v>
      </c>
      <c r="CK519">
        <v>0</v>
      </c>
      <c r="CL519">
        <v>1</v>
      </c>
      <c r="CM519">
        <v>1</v>
      </c>
      <c r="CN519" s="17">
        <v>1</v>
      </c>
      <c r="CO519">
        <v>0.14599999999999999</v>
      </c>
      <c r="CP519">
        <v>118</v>
      </c>
      <c r="CQ519">
        <v>1</v>
      </c>
      <c r="CR519">
        <v>0</v>
      </c>
      <c r="CS519">
        <v>15</v>
      </c>
      <c r="CY519" s="33" t="s">
        <v>85</v>
      </c>
    </row>
    <row r="520" spans="1:103" x14ac:dyDescent="0.25">
      <c r="A520">
        <v>519</v>
      </c>
      <c r="B520">
        <v>34</v>
      </c>
      <c r="C520" s="24" t="s">
        <v>321</v>
      </c>
      <c r="D520" s="12">
        <v>0.82</v>
      </c>
      <c r="E520" s="13">
        <v>0.26</v>
      </c>
      <c r="F520" s="7">
        <f t="shared" si="119"/>
        <v>3.1538461538461537</v>
      </c>
      <c r="G520" s="7">
        <f t="shared" si="123"/>
        <v>0.55999999999999994</v>
      </c>
      <c r="H520" s="15">
        <f t="shared" si="124"/>
        <v>1.08</v>
      </c>
      <c r="I520" s="11">
        <f t="shared" si="125"/>
        <v>1.8587138339873844E-2</v>
      </c>
      <c r="J520" s="32">
        <f t="shared" si="126"/>
        <v>5.8934828882526826E-3</v>
      </c>
      <c r="K520" s="32">
        <f t="shared" si="127"/>
        <v>169.67895198156467</v>
      </c>
      <c r="L520" s="8">
        <v>1</v>
      </c>
      <c r="M520" s="9">
        <v>0</v>
      </c>
      <c r="N520" s="8">
        <v>0</v>
      </c>
      <c r="O520" s="9">
        <v>0</v>
      </c>
      <c r="P520" s="9">
        <v>1</v>
      </c>
      <c r="Q520" s="9">
        <v>0</v>
      </c>
      <c r="R520" s="9">
        <v>0</v>
      </c>
      <c r="S520" s="8">
        <v>28855</v>
      </c>
      <c r="T520" s="9">
        <v>73</v>
      </c>
      <c r="U520" s="9">
        <f t="shared" si="128"/>
        <v>28781</v>
      </c>
      <c r="V520" s="9">
        <f t="shared" si="129"/>
        <v>24</v>
      </c>
      <c r="W520" s="7">
        <v>8</v>
      </c>
      <c r="X520" s="7">
        <f t="shared" si="115"/>
        <v>20.878999999999998</v>
      </c>
      <c r="Y520" s="9">
        <v>1</v>
      </c>
      <c r="Z520" s="9">
        <v>0</v>
      </c>
      <c r="AA520" s="9">
        <v>1</v>
      </c>
      <c r="AB520" s="9">
        <v>0</v>
      </c>
      <c r="AC520" s="9">
        <v>0</v>
      </c>
      <c r="AD520" s="29">
        <v>0</v>
      </c>
      <c r="AE520" s="9">
        <v>0</v>
      </c>
      <c r="AF520" s="9">
        <v>1</v>
      </c>
      <c r="AG520" s="29">
        <v>0</v>
      </c>
      <c r="AH520" s="9">
        <v>0</v>
      </c>
      <c r="AI520" s="29">
        <v>1</v>
      </c>
      <c r="AJ520" s="20">
        <v>1983</v>
      </c>
      <c r="AK520" s="32">
        <f t="shared" si="120"/>
        <v>0.75960000000000005</v>
      </c>
      <c r="AL520" s="32">
        <v>0.14369999999999999</v>
      </c>
      <c r="AM520" s="32">
        <v>9.5100000000000004E-2</v>
      </c>
      <c r="AN520" s="42">
        <v>1.6000000000000001E-3</v>
      </c>
      <c r="AO520" s="41">
        <f t="shared" si="121"/>
        <v>0.54134831999999999</v>
      </c>
      <c r="AP520" s="17">
        <v>0.45865168000000001</v>
      </c>
      <c r="AQ520">
        <v>1</v>
      </c>
      <c r="AR520" s="39">
        <v>0</v>
      </c>
      <c r="AS520" t="s">
        <v>98</v>
      </c>
      <c r="AT520" s="39" t="s">
        <v>98</v>
      </c>
      <c r="AU520">
        <v>0</v>
      </c>
      <c r="AV520" s="17">
        <v>1</v>
      </c>
      <c r="AW520">
        <v>0.30980000000000002</v>
      </c>
      <c r="AX520" s="17">
        <f t="shared" si="122"/>
        <v>0.69019999999999992</v>
      </c>
      <c r="AY520" s="17" t="s">
        <v>12</v>
      </c>
      <c r="AZ520">
        <v>0</v>
      </c>
      <c r="BA520">
        <v>0</v>
      </c>
      <c r="BB520">
        <v>0</v>
      </c>
      <c r="BC520">
        <v>0</v>
      </c>
      <c r="BD520">
        <v>0</v>
      </c>
      <c r="BE520">
        <v>1</v>
      </c>
      <c r="BF520" s="17">
        <v>0</v>
      </c>
      <c r="BG520">
        <v>0</v>
      </c>
      <c r="BH520">
        <v>1</v>
      </c>
      <c r="BI520" s="17">
        <v>0</v>
      </c>
      <c r="BJ520">
        <v>329</v>
      </c>
      <c r="BK520">
        <v>27</v>
      </c>
      <c r="BL520" s="24">
        <v>34.878999999999998</v>
      </c>
      <c r="BM520">
        <v>0</v>
      </c>
      <c r="BN520">
        <v>0</v>
      </c>
      <c r="BO520">
        <v>0</v>
      </c>
      <c r="BP520">
        <v>0</v>
      </c>
      <c r="BQ520">
        <v>0</v>
      </c>
      <c r="BR520">
        <v>0</v>
      </c>
      <c r="BS520">
        <v>1</v>
      </c>
      <c r="BT520" s="17">
        <v>0</v>
      </c>
      <c r="BU520">
        <v>0</v>
      </c>
      <c r="BV520">
        <v>0</v>
      </c>
      <c r="BW520">
        <v>0</v>
      </c>
      <c r="BX520" s="17">
        <v>1</v>
      </c>
      <c r="BY520">
        <v>0</v>
      </c>
      <c r="BZ520">
        <v>0</v>
      </c>
      <c r="CA520">
        <v>0</v>
      </c>
      <c r="CB520">
        <v>0</v>
      </c>
      <c r="CC520" s="17">
        <v>0</v>
      </c>
      <c r="CD520">
        <v>1</v>
      </c>
      <c r="CE520">
        <v>0</v>
      </c>
      <c r="CF520">
        <v>0</v>
      </c>
      <c r="CG520">
        <v>0</v>
      </c>
      <c r="CH520">
        <v>1</v>
      </c>
      <c r="CI520">
        <v>0</v>
      </c>
      <c r="CJ520">
        <v>0</v>
      </c>
      <c r="CK520">
        <v>0</v>
      </c>
      <c r="CL520">
        <v>1</v>
      </c>
      <c r="CM520">
        <v>1</v>
      </c>
      <c r="CN520" s="17">
        <v>1</v>
      </c>
      <c r="CO520">
        <v>0.14599999999999999</v>
      </c>
      <c r="CP520">
        <v>118</v>
      </c>
      <c r="CQ520">
        <v>1</v>
      </c>
      <c r="CR520">
        <v>0</v>
      </c>
      <c r="CS520">
        <v>15</v>
      </c>
      <c r="CY520" s="33" t="s">
        <v>85</v>
      </c>
    </row>
    <row r="521" spans="1:103" x14ac:dyDescent="0.25">
      <c r="A521">
        <v>520</v>
      </c>
      <c r="B521">
        <v>34</v>
      </c>
      <c r="C521" s="24" t="s">
        <v>321</v>
      </c>
      <c r="D521" s="12">
        <v>0.72</v>
      </c>
      <c r="E521" s="13">
        <v>0.24</v>
      </c>
      <c r="F521" s="7">
        <f t="shared" si="119"/>
        <v>3</v>
      </c>
      <c r="G521" s="7">
        <f t="shared" si="123"/>
        <v>0.48</v>
      </c>
      <c r="H521" s="15">
        <f t="shared" si="124"/>
        <v>0.96</v>
      </c>
      <c r="I521" s="11">
        <f t="shared" si="125"/>
        <v>1.8487197683350179E-2</v>
      </c>
      <c r="J521" s="32">
        <f t="shared" si="126"/>
        <v>6.1623992277833927E-3</v>
      </c>
      <c r="K521" s="32">
        <f t="shared" si="127"/>
        <v>162.27445886522005</v>
      </c>
      <c r="L521" s="8">
        <v>1</v>
      </c>
      <c r="M521" s="9">
        <v>0</v>
      </c>
      <c r="N521" s="8">
        <v>0</v>
      </c>
      <c r="O521" s="9">
        <v>0</v>
      </c>
      <c r="P521" s="9">
        <v>1</v>
      </c>
      <c r="Q521" s="9">
        <v>0</v>
      </c>
      <c r="R521" s="9">
        <v>0</v>
      </c>
      <c r="S521" s="8">
        <v>26398</v>
      </c>
      <c r="T521" s="9">
        <v>73</v>
      </c>
      <c r="U521" s="9">
        <f t="shared" si="128"/>
        <v>26324</v>
      </c>
      <c r="V521" s="9">
        <f t="shared" si="129"/>
        <v>24</v>
      </c>
      <c r="W521" s="7">
        <v>8</v>
      </c>
      <c r="X521" s="7">
        <f t="shared" si="115"/>
        <v>22.769599999999997</v>
      </c>
      <c r="Y521" s="9">
        <v>1</v>
      </c>
      <c r="Z521" s="9">
        <v>0</v>
      </c>
      <c r="AA521" s="9">
        <v>1</v>
      </c>
      <c r="AB521" s="9">
        <v>0</v>
      </c>
      <c r="AC521" s="9">
        <v>0</v>
      </c>
      <c r="AD521" s="29">
        <v>0</v>
      </c>
      <c r="AE521" s="9">
        <v>0</v>
      </c>
      <c r="AF521" s="9">
        <v>1</v>
      </c>
      <c r="AG521" s="29">
        <v>0</v>
      </c>
      <c r="AH521" s="9">
        <v>0</v>
      </c>
      <c r="AI521" s="29">
        <v>1</v>
      </c>
      <c r="AJ521" s="20">
        <v>1993</v>
      </c>
      <c r="AK521" s="32">
        <f t="shared" si="120"/>
        <v>0.69320000000000004</v>
      </c>
      <c r="AL521" s="32">
        <v>0.1447</v>
      </c>
      <c r="AM521" s="32">
        <v>0.1585</v>
      </c>
      <c r="AN521" s="42">
        <v>3.5999999999999999E-3</v>
      </c>
      <c r="AO521" s="41">
        <f t="shared" si="121"/>
        <v>0.52929399999999993</v>
      </c>
      <c r="AP521" s="17">
        <v>0.47070600000000001</v>
      </c>
      <c r="AQ521">
        <v>1</v>
      </c>
      <c r="AR521" s="39">
        <v>0</v>
      </c>
      <c r="AS521" t="s">
        <v>98</v>
      </c>
      <c r="AT521" s="39" t="s">
        <v>98</v>
      </c>
      <c r="AU521">
        <v>0</v>
      </c>
      <c r="AV521" s="17">
        <v>1</v>
      </c>
      <c r="AW521">
        <v>0.28499999999999998</v>
      </c>
      <c r="AX521" s="17">
        <f t="shared" si="122"/>
        <v>0.71500000000000008</v>
      </c>
      <c r="AY521" s="17" t="s">
        <v>12</v>
      </c>
      <c r="AZ521">
        <v>0</v>
      </c>
      <c r="BA521">
        <v>0</v>
      </c>
      <c r="BB521">
        <v>0</v>
      </c>
      <c r="BC521">
        <v>0</v>
      </c>
      <c r="BD521">
        <v>0</v>
      </c>
      <c r="BE521">
        <v>1</v>
      </c>
      <c r="BF521" s="17">
        <v>0</v>
      </c>
      <c r="BG521">
        <v>0</v>
      </c>
      <c r="BH521">
        <v>1</v>
      </c>
      <c r="BI521" s="17">
        <v>0</v>
      </c>
      <c r="BJ521">
        <v>386</v>
      </c>
      <c r="BK521">
        <v>221</v>
      </c>
      <c r="BL521" s="24">
        <v>36.769599999999997</v>
      </c>
      <c r="BM521">
        <v>0</v>
      </c>
      <c r="BN521">
        <v>0</v>
      </c>
      <c r="BO521">
        <v>0</v>
      </c>
      <c r="BP521">
        <v>0</v>
      </c>
      <c r="BQ521">
        <v>0</v>
      </c>
      <c r="BR521">
        <v>0</v>
      </c>
      <c r="BS521">
        <v>1</v>
      </c>
      <c r="BT521" s="17">
        <v>0</v>
      </c>
      <c r="BU521">
        <v>0</v>
      </c>
      <c r="BV521">
        <v>0</v>
      </c>
      <c r="BW521">
        <v>0</v>
      </c>
      <c r="BX521" s="17">
        <v>1</v>
      </c>
      <c r="BY521">
        <v>0</v>
      </c>
      <c r="BZ521">
        <v>0</v>
      </c>
      <c r="CA521">
        <v>0</v>
      </c>
      <c r="CB521">
        <v>0</v>
      </c>
      <c r="CC521" s="17">
        <v>0</v>
      </c>
      <c r="CD521">
        <v>1</v>
      </c>
      <c r="CE521">
        <v>0</v>
      </c>
      <c r="CF521">
        <v>0</v>
      </c>
      <c r="CG521">
        <v>0</v>
      </c>
      <c r="CH521">
        <v>1</v>
      </c>
      <c r="CI521">
        <v>0</v>
      </c>
      <c r="CJ521">
        <v>0</v>
      </c>
      <c r="CK521">
        <v>0</v>
      </c>
      <c r="CL521">
        <v>1</v>
      </c>
      <c r="CM521">
        <v>1</v>
      </c>
      <c r="CN521" s="17">
        <v>1</v>
      </c>
      <c r="CO521">
        <v>0.14599999999999999</v>
      </c>
      <c r="CP521">
        <v>118</v>
      </c>
      <c r="CQ521">
        <v>1</v>
      </c>
      <c r="CR521">
        <v>0</v>
      </c>
      <c r="CS521">
        <v>15</v>
      </c>
      <c r="CY521" s="33" t="s">
        <v>85</v>
      </c>
    </row>
    <row r="522" spans="1:103" x14ac:dyDescent="0.25">
      <c r="A522">
        <v>521</v>
      </c>
      <c r="B522">
        <v>34</v>
      </c>
      <c r="C522" s="24" t="s">
        <v>321</v>
      </c>
      <c r="D522" s="12">
        <v>0.72</v>
      </c>
      <c r="E522" s="13">
        <v>0.22</v>
      </c>
      <c r="F522" s="7">
        <f t="shared" si="119"/>
        <v>3.2727272727272725</v>
      </c>
      <c r="G522" s="7">
        <f t="shared" si="123"/>
        <v>0.5</v>
      </c>
      <c r="H522" s="15">
        <f t="shared" si="124"/>
        <v>0.94</v>
      </c>
      <c r="I522" s="11">
        <f t="shared" si="125"/>
        <v>1.8976968768129054E-2</v>
      </c>
      <c r="J522" s="32">
        <f t="shared" si="126"/>
        <v>5.7985182347060999E-3</v>
      </c>
      <c r="K522" s="32">
        <f t="shared" si="127"/>
        <v>172.45785207928822</v>
      </c>
      <c r="L522" s="8">
        <v>1</v>
      </c>
      <c r="M522" s="9">
        <v>0</v>
      </c>
      <c r="N522" s="8">
        <v>0</v>
      </c>
      <c r="O522" s="9">
        <v>0</v>
      </c>
      <c r="P522" s="9">
        <v>1</v>
      </c>
      <c r="Q522" s="9">
        <v>0</v>
      </c>
      <c r="R522" s="9">
        <v>0</v>
      </c>
      <c r="S522" s="8">
        <v>29805</v>
      </c>
      <c r="T522" s="9">
        <v>73</v>
      </c>
      <c r="U522" s="9">
        <f t="shared" si="128"/>
        <v>29731</v>
      </c>
      <c r="V522" s="9">
        <f t="shared" si="129"/>
        <v>24</v>
      </c>
      <c r="W522" s="7">
        <v>8</v>
      </c>
      <c r="X522" s="7">
        <f t="shared" si="115"/>
        <v>23.110999999999997</v>
      </c>
      <c r="Y522" s="9">
        <v>1</v>
      </c>
      <c r="Z522" s="9">
        <v>0</v>
      </c>
      <c r="AA522" s="9">
        <v>1</v>
      </c>
      <c r="AB522" s="9">
        <v>0</v>
      </c>
      <c r="AC522" s="9">
        <v>0</v>
      </c>
      <c r="AD522" s="29">
        <v>0</v>
      </c>
      <c r="AE522" s="9">
        <v>0</v>
      </c>
      <c r="AF522" s="9">
        <v>1</v>
      </c>
      <c r="AG522" s="29">
        <v>0</v>
      </c>
      <c r="AH522" s="9">
        <v>0</v>
      </c>
      <c r="AI522" s="29">
        <v>1</v>
      </c>
      <c r="AJ522" s="20">
        <v>1999</v>
      </c>
      <c r="AK522" s="32">
        <f t="shared" si="120"/>
        <v>0.61990000000000001</v>
      </c>
      <c r="AL522" s="32">
        <v>0.14649999999999999</v>
      </c>
      <c r="AM522" s="32">
        <v>0.22819999999999999</v>
      </c>
      <c r="AN522" s="42">
        <v>5.4000000000000003E-3</v>
      </c>
      <c r="AO522" s="41">
        <f t="shared" si="121"/>
        <v>0.53514991000000001</v>
      </c>
      <c r="AP522" s="17">
        <v>0.46485008999999999</v>
      </c>
      <c r="AQ522">
        <v>1</v>
      </c>
      <c r="AR522" s="39">
        <v>0</v>
      </c>
      <c r="AS522" t="s">
        <v>98</v>
      </c>
      <c r="AT522" s="39" t="s">
        <v>98</v>
      </c>
      <c r="AU522">
        <v>0</v>
      </c>
      <c r="AV522" s="17">
        <v>1</v>
      </c>
      <c r="AW522">
        <v>0.28489999999999999</v>
      </c>
      <c r="AX522" s="17">
        <f t="shared" si="122"/>
        <v>0.71510000000000007</v>
      </c>
      <c r="AY522" s="17" t="s">
        <v>12</v>
      </c>
      <c r="AZ522">
        <v>0</v>
      </c>
      <c r="BA522">
        <v>0</v>
      </c>
      <c r="BB522">
        <v>0</v>
      </c>
      <c r="BC522">
        <v>0</v>
      </c>
      <c r="BD522">
        <v>0</v>
      </c>
      <c r="BE522">
        <v>1</v>
      </c>
      <c r="BF522" s="17">
        <v>0</v>
      </c>
      <c r="BG522">
        <v>0</v>
      </c>
      <c r="BH522">
        <v>1</v>
      </c>
      <c r="BI522" s="17">
        <v>0</v>
      </c>
      <c r="BJ522">
        <v>480</v>
      </c>
      <c r="BK522">
        <v>347</v>
      </c>
      <c r="BL522" s="24">
        <v>37.110999999999997</v>
      </c>
      <c r="BM522">
        <v>0</v>
      </c>
      <c r="BN522">
        <v>0</v>
      </c>
      <c r="BO522">
        <v>0</v>
      </c>
      <c r="BP522">
        <v>0</v>
      </c>
      <c r="BQ522">
        <v>0</v>
      </c>
      <c r="BR522">
        <v>0</v>
      </c>
      <c r="BS522">
        <v>1</v>
      </c>
      <c r="BT522" s="17">
        <v>0</v>
      </c>
      <c r="BU522">
        <v>0</v>
      </c>
      <c r="BV522">
        <v>0</v>
      </c>
      <c r="BW522">
        <v>0</v>
      </c>
      <c r="BX522" s="17">
        <v>1</v>
      </c>
      <c r="BY522">
        <v>0</v>
      </c>
      <c r="BZ522">
        <v>0</v>
      </c>
      <c r="CA522">
        <v>0</v>
      </c>
      <c r="CB522">
        <v>0</v>
      </c>
      <c r="CC522" s="17">
        <v>0</v>
      </c>
      <c r="CD522">
        <v>1</v>
      </c>
      <c r="CE522">
        <v>0</v>
      </c>
      <c r="CF522">
        <v>0</v>
      </c>
      <c r="CG522">
        <v>0</v>
      </c>
      <c r="CH522">
        <v>1</v>
      </c>
      <c r="CI522">
        <v>0</v>
      </c>
      <c r="CJ522">
        <v>0</v>
      </c>
      <c r="CK522">
        <v>0</v>
      </c>
      <c r="CL522">
        <v>1</v>
      </c>
      <c r="CM522">
        <v>1</v>
      </c>
      <c r="CN522" s="17">
        <v>1</v>
      </c>
      <c r="CO522">
        <v>0.14599999999999999</v>
      </c>
      <c r="CP522">
        <v>118</v>
      </c>
      <c r="CQ522">
        <v>1</v>
      </c>
      <c r="CR522">
        <v>0</v>
      </c>
      <c r="CS522">
        <v>15</v>
      </c>
      <c r="CY522" s="33" t="s">
        <v>85</v>
      </c>
    </row>
    <row r="523" spans="1:103" x14ac:dyDescent="0.25">
      <c r="A523">
        <v>522</v>
      </c>
      <c r="B523">
        <v>34</v>
      </c>
      <c r="C523" s="24" t="s">
        <v>321</v>
      </c>
      <c r="D523" s="12">
        <v>0.69</v>
      </c>
      <c r="E523" s="13">
        <v>0.36</v>
      </c>
      <c r="F523" s="7">
        <f t="shared" si="119"/>
        <v>1.9166666666666665</v>
      </c>
      <c r="G523" s="7">
        <f t="shared" si="123"/>
        <v>0.32999999999999996</v>
      </c>
      <c r="H523" s="15">
        <f t="shared" si="124"/>
        <v>1.0499999999999998</v>
      </c>
      <c r="I523" s="11">
        <f t="shared" si="125"/>
        <v>1.1297073004638739E-2</v>
      </c>
      <c r="J523" s="32">
        <f t="shared" si="126"/>
        <v>5.8941250458984726E-3</v>
      </c>
      <c r="K523" s="32">
        <f t="shared" si="127"/>
        <v>169.66046566926283</v>
      </c>
      <c r="L523" s="8">
        <v>1</v>
      </c>
      <c r="M523" s="9">
        <v>0</v>
      </c>
      <c r="N523" s="8">
        <v>0</v>
      </c>
      <c r="O523" s="9">
        <v>0</v>
      </c>
      <c r="P523" s="9">
        <v>1</v>
      </c>
      <c r="Q523" s="9">
        <v>0</v>
      </c>
      <c r="R523" s="9">
        <v>0</v>
      </c>
      <c r="S523" s="8">
        <v>28855</v>
      </c>
      <c r="T523" s="9">
        <v>73</v>
      </c>
      <c r="U523" s="9">
        <f t="shared" si="128"/>
        <v>28781</v>
      </c>
      <c r="V523" s="9">
        <f t="shared" si="129"/>
        <v>24</v>
      </c>
      <c r="W523" s="7">
        <v>12</v>
      </c>
      <c r="X523" s="7">
        <f t="shared" si="115"/>
        <v>16.878999999999998</v>
      </c>
      <c r="Y523" s="9">
        <v>1</v>
      </c>
      <c r="Z523" s="9">
        <v>0</v>
      </c>
      <c r="AA523" s="9">
        <v>1</v>
      </c>
      <c r="AB523" s="9">
        <v>0</v>
      </c>
      <c r="AC523" s="9">
        <v>0</v>
      </c>
      <c r="AD523" s="29">
        <v>0</v>
      </c>
      <c r="AE523" s="9">
        <v>0</v>
      </c>
      <c r="AF523" s="9">
        <v>1</v>
      </c>
      <c r="AG523" s="29">
        <v>0</v>
      </c>
      <c r="AH523" s="9">
        <v>0</v>
      </c>
      <c r="AI523" s="29">
        <v>1</v>
      </c>
      <c r="AJ523" s="20">
        <v>1983</v>
      </c>
      <c r="AK523" s="32">
        <f t="shared" si="120"/>
        <v>0.75960000000000005</v>
      </c>
      <c r="AL523" s="32">
        <v>0.14369999999999999</v>
      </c>
      <c r="AM523" s="32">
        <v>9.5100000000000004E-2</v>
      </c>
      <c r="AN523" s="42">
        <v>1.6000000000000001E-3</v>
      </c>
      <c r="AO523" s="41">
        <f t="shared" si="121"/>
        <v>0.54134831999999999</v>
      </c>
      <c r="AP523" s="17">
        <v>0.45865168000000001</v>
      </c>
      <c r="AQ523">
        <v>1</v>
      </c>
      <c r="AR523" s="39">
        <v>0</v>
      </c>
      <c r="AS523" t="s">
        <v>98</v>
      </c>
      <c r="AT523" s="39" t="s">
        <v>98</v>
      </c>
      <c r="AU523">
        <v>0</v>
      </c>
      <c r="AV523" s="17">
        <v>1</v>
      </c>
      <c r="AW523">
        <v>0.30980000000000002</v>
      </c>
      <c r="AX523" s="17">
        <f t="shared" si="122"/>
        <v>0.69019999999999992</v>
      </c>
      <c r="AY523" s="17" t="s">
        <v>12</v>
      </c>
      <c r="AZ523">
        <v>0</v>
      </c>
      <c r="BA523">
        <v>0</v>
      </c>
      <c r="BB523">
        <v>0</v>
      </c>
      <c r="BC523">
        <v>0</v>
      </c>
      <c r="BD523">
        <v>0</v>
      </c>
      <c r="BE523">
        <v>1</v>
      </c>
      <c r="BF523" s="17">
        <v>0</v>
      </c>
      <c r="BG523">
        <v>0</v>
      </c>
      <c r="BH523">
        <v>1</v>
      </c>
      <c r="BI523" s="17">
        <v>0</v>
      </c>
      <c r="BJ523">
        <v>329</v>
      </c>
      <c r="BK523">
        <v>27</v>
      </c>
      <c r="BL523" s="24">
        <v>34.878999999999998</v>
      </c>
      <c r="BM523">
        <v>0</v>
      </c>
      <c r="BN523">
        <v>0</v>
      </c>
      <c r="BO523">
        <v>0</v>
      </c>
      <c r="BP523">
        <v>0</v>
      </c>
      <c r="BQ523">
        <v>0</v>
      </c>
      <c r="BR523">
        <v>0</v>
      </c>
      <c r="BS523">
        <v>1</v>
      </c>
      <c r="BT523" s="17">
        <v>0</v>
      </c>
      <c r="BU523">
        <v>0</v>
      </c>
      <c r="BV523">
        <v>0</v>
      </c>
      <c r="BW523">
        <v>0</v>
      </c>
      <c r="BX523" s="17">
        <v>1</v>
      </c>
      <c r="BY523">
        <v>0</v>
      </c>
      <c r="BZ523">
        <v>0</v>
      </c>
      <c r="CA523">
        <v>0</v>
      </c>
      <c r="CB523">
        <v>0</v>
      </c>
      <c r="CC523" s="17">
        <v>0</v>
      </c>
      <c r="CD523">
        <v>1</v>
      </c>
      <c r="CE523">
        <v>0</v>
      </c>
      <c r="CF523">
        <v>0</v>
      </c>
      <c r="CG523">
        <v>0</v>
      </c>
      <c r="CH523">
        <v>1</v>
      </c>
      <c r="CI523">
        <v>0</v>
      </c>
      <c r="CJ523">
        <v>0</v>
      </c>
      <c r="CK523">
        <v>0</v>
      </c>
      <c r="CL523">
        <v>1</v>
      </c>
      <c r="CM523">
        <v>1</v>
      </c>
      <c r="CN523" s="17">
        <v>1</v>
      </c>
      <c r="CO523">
        <v>0.14599999999999999</v>
      </c>
      <c r="CP523">
        <v>118</v>
      </c>
      <c r="CQ523">
        <v>1</v>
      </c>
      <c r="CR523">
        <v>0</v>
      </c>
      <c r="CS523">
        <v>15</v>
      </c>
      <c r="CY523" s="33" t="s">
        <v>85</v>
      </c>
    </row>
    <row r="524" spans="1:103" x14ac:dyDescent="0.25">
      <c r="A524">
        <v>523</v>
      </c>
      <c r="B524">
        <v>34</v>
      </c>
      <c r="C524" s="24" t="s">
        <v>321</v>
      </c>
      <c r="D524" s="12">
        <f>0.47</f>
        <v>0.47</v>
      </c>
      <c r="E524" s="13">
        <v>0.26</v>
      </c>
      <c r="F524" s="7">
        <f t="shared" si="119"/>
        <v>1.8076923076923075</v>
      </c>
      <c r="G524" s="7">
        <f t="shared" si="123"/>
        <v>0.20999999999999996</v>
      </c>
      <c r="H524" s="15">
        <f t="shared" si="124"/>
        <v>0.73</v>
      </c>
      <c r="I524" s="11">
        <f t="shared" si="125"/>
        <v>1.1140934343436375E-2</v>
      </c>
      <c r="J524" s="32">
        <f t="shared" si="126"/>
        <v>6.1630700623265056E-3</v>
      </c>
      <c r="K524" s="32">
        <f t="shared" si="127"/>
        <v>162.25679570199608</v>
      </c>
      <c r="L524" s="8">
        <v>1</v>
      </c>
      <c r="M524" s="9">
        <v>0</v>
      </c>
      <c r="N524" s="8">
        <v>0</v>
      </c>
      <c r="O524" s="9">
        <v>0</v>
      </c>
      <c r="P524" s="9">
        <v>1</v>
      </c>
      <c r="Q524" s="9">
        <v>0</v>
      </c>
      <c r="R524" s="9">
        <v>0</v>
      </c>
      <c r="S524" s="8">
        <v>26398</v>
      </c>
      <c r="T524" s="9">
        <v>73</v>
      </c>
      <c r="U524" s="9">
        <f t="shared" si="128"/>
        <v>26324</v>
      </c>
      <c r="V524" s="9">
        <f t="shared" si="129"/>
        <v>24</v>
      </c>
      <c r="W524" s="7">
        <v>12</v>
      </c>
      <c r="X524" s="7">
        <f t="shared" si="115"/>
        <v>18.769599999999997</v>
      </c>
      <c r="Y524" s="9">
        <v>1</v>
      </c>
      <c r="Z524" s="9">
        <v>0</v>
      </c>
      <c r="AA524" s="9">
        <v>1</v>
      </c>
      <c r="AB524" s="9">
        <v>0</v>
      </c>
      <c r="AC524" s="9">
        <v>0</v>
      </c>
      <c r="AD524" s="29">
        <v>0</v>
      </c>
      <c r="AE524" s="9">
        <v>0</v>
      </c>
      <c r="AF524" s="9">
        <v>1</v>
      </c>
      <c r="AG524" s="29">
        <v>0</v>
      </c>
      <c r="AH524" s="9">
        <v>0</v>
      </c>
      <c r="AI524" s="29">
        <v>1</v>
      </c>
      <c r="AJ524" s="20">
        <v>1993</v>
      </c>
      <c r="AK524" s="32">
        <f t="shared" si="120"/>
        <v>0.69320000000000004</v>
      </c>
      <c r="AL524" s="32">
        <v>0.1447</v>
      </c>
      <c r="AM524" s="32">
        <v>0.1585</v>
      </c>
      <c r="AN524" s="42">
        <v>3.5999999999999999E-3</v>
      </c>
      <c r="AO524" s="41">
        <f t="shared" si="121"/>
        <v>0.52929399999999993</v>
      </c>
      <c r="AP524" s="17">
        <v>0.47070600000000001</v>
      </c>
      <c r="AQ524">
        <v>1</v>
      </c>
      <c r="AR524" s="39">
        <v>0</v>
      </c>
      <c r="AS524" t="s">
        <v>98</v>
      </c>
      <c r="AT524" s="39" t="s">
        <v>98</v>
      </c>
      <c r="AU524">
        <v>0</v>
      </c>
      <c r="AV524" s="17">
        <v>1</v>
      </c>
      <c r="AW524">
        <v>0.28499999999999998</v>
      </c>
      <c r="AX524" s="17">
        <f t="shared" si="122"/>
        <v>0.71500000000000008</v>
      </c>
      <c r="AY524" s="17" t="s">
        <v>12</v>
      </c>
      <c r="AZ524">
        <v>0</v>
      </c>
      <c r="BA524">
        <v>0</v>
      </c>
      <c r="BB524">
        <v>0</v>
      </c>
      <c r="BC524">
        <v>0</v>
      </c>
      <c r="BD524">
        <v>0</v>
      </c>
      <c r="BE524">
        <v>1</v>
      </c>
      <c r="BF524" s="17">
        <v>0</v>
      </c>
      <c r="BG524">
        <v>0</v>
      </c>
      <c r="BH524">
        <v>1</v>
      </c>
      <c r="BI524" s="17">
        <v>0</v>
      </c>
      <c r="BJ524">
        <v>386</v>
      </c>
      <c r="BK524">
        <v>221</v>
      </c>
      <c r="BL524" s="24">
        <v>36.769599999999997</v>
      </c>
      <c r="BM524">
        <v>0</v>
      </c>
      <c r="BN524">
        <v>0</v>
      </c>
      <c r="BO524">
        <v>0</v>
      </c>
      <c r="BP524">
        <v>0</v>
      </c>
      <c r="BQ524">
        <v>0</v>
      </c>
      <c r="BR524">
        <v>0</v>
      </c>
      <c r="BS524">
        <v>1</v>
      </c>
      <c r="BT524" s="17">
        <v>0</v>
      </c>
      <c r="BU524">
        <v>0</v>
      </c>
      <c r="BV524">
        <v>0</v>
      </c>
      <c r="BW524">
        <v>0</v>
      </c>
      <c r="BX524" s="17">
        <v>1</v>
      </c>
      <c r="BY524">
        <v>0</v>
      </c>
      <c r="BZ524">
        <v>0</v>
      </c>
      <c r="CA524">
        <v>0</v>
      </c>
      <c r="CB524">
        <v>0</v>
      </c>
      <c r="CC524" s="17">
        <v>0</v>
      </c>
      <c r="CD524">
        <v>1</v>
      </c>
      <c r="CE524">
        <v>0</v>
      </c>
      <c r="CF524">
        <v>0</v>
      </c>
      <c r="CG524">
        <v>0</v>
      </c>
      <c r="CH524">
        <v>1</v>
      </c>
      <c r="CI524">
        <v>0</v>
      </c>
      <c r="CJ524">
        <v>0</v>
      </c>
      <c r="CK524">
        <v>0</v>
      </c>
      <c r="CL524">
        <v>1</v>
      </c>
      <c r="CM524">
        <v>1</v>
      </c>
      <c r="CN524" s="17">
        <v>1</v>
      </c>
      <c r="CO524">
        <v>0.14599999999999999</v>
      </c>
      <c r="CP524">
        <v>118</v>
      </c>
      <c r="CQ524">
        <v>1</v>
      </c>
      <c r="CR524">
        <v>0</v>
      </c>
      <c r="CS524">
        <v>15</v>
      </c>
      <c r="CY524" s="33" t="s">
        <v>85</v>
      </c>
    </row>
    <row r="525" spans="1:103" x14ac:dyDescent="0.25">
      <c r="A525">
        <v>524</v>
      </c>
      <c r="B525">
        <v>34</v>
      </c>
      <c r="C525" s="24" t="s">
        <v>321</v>
      </c>
      <c r="D525" s="12">
        <v>0.16</v>
      </c>
      <c r="E525" s="13">
        <v>0.21</v>
      </c>
      <c r="F525" s="7">
        <f t="shared" si="119"/>
        <v>0.76190476190476197</v>
      </c>
      <c r="G525" s="7">
        <f t="shared" si="123"/>
        <v>-4.9999999999999989E-2</v>
      </c>
      <c r="H525" s="15">
        <f t="shared" si="124"/>
        <v>0.37</v>
      </c>
      <c r="I525" s="11">
        <f t="shared" si="125"/>
        <v>4.4186712350274774E-3</v>
      </c>
      <c r="J525" s="32">
        <f t="shared" si="126"/>
        <v>5.799505995973564E-3</v>
      </c>
      <c r="K525" s="32">
        <f t="shared" si="127"/>
        <v>172.42847937294525</v>
      </c>
      <c r="L525" s="8">
        <v>1</v>
      </c>
      <c r="M525" s="9">
        <v>0</v>
      </c>
      <c r="N525" s="8">
        <v>0</v>
      </c>
      <c r="O525" s="9">
        <v>0</v>
      </c>
      <c r="P525" s="9">
        <v>1</v>
      </c>
      <c r="Q525" s="9">
        <v>0</v>
      </c>
      <c r="R525" s="9">
        <v>0</v>
      </c>
      <c r="S525" s="8">
        <v>29805</v>
      </c>
      <c r="T525" s="9">
        <v>73</v>
      </c>
      <c r="U525" s="9">
        <f t="shared" si="128"/>
        <v>29731</v>
      </c>
      <c r="V525" s="9">
        <f t="shared" si="129"/>
        <v>24</v>
      </c>
      <c r="W525" s="7">
        <v>12</v>
      </c>
      <c r="X525" s="7">
        <f t="shared" si="115"/>
        <v>19.110999999999997</v>
      </c>
      <c r="Y525" s="9">
        <v>1</v>
      </c>
      <c r="Z525" s="9">
        <v>0</v>
      </c>
      <c r="AA525" s="9">
        <v>1</v>
      </c>
      <c r="AB525" s="9">
        <v>0</v>
      </c>
      <c r="AC525" s="9">
        <v>0</v>
      </c>
      <c r="AD525" s="29">
        <v>0</v>
      </c>
      <c r="AE525" s="9">
        <v>0</v>
      </c>
      <c r="AF525" s="9">
        <v>1</v>
      </c>
      <c r="AG525" s="29">
        <v>0</v>
      </c>
      <c r="AH525" s="9">
        <v>0</v>
      </c>
      <c r="AI525" s="29">
        <v>1</v>
      </c>
      <c r="AJ525" s="20">
        <v>1999</v>
      </c>
      <c r="AK525" s="32">
        <f t="shared" si="120"/>
        <v>0.61990000000000001</v>
      </c>
      <c r="AL525" s="32">
        <v>0.14649999999999999</v>
      </c>
      <c r="AM525" s="32">
        <v>0.22819999999999999</v>
      </c>
      <c r="AN525" s="42">
        <v>5.4000000000000003E-3</v>
      </c>
      <c r="AO525" s="41">
        <f t="shared" si="121"/>
        <v>0.53514991000000001</v>
      </c>
      <c r="AP525" s="17">
        <v>0.46485008999999999</v>
      </c>
      <c r="AQ525">
        <v>1</v>
      </c>
      <c r="AR525" s="39">
        <v>0</v>
      </c>
      <c r="AS525" t="s">
        <v>98</v>
      </c>
      <c r="AT525" s="39" t="s">
        <v>98</v>
      </c>
      <c r="AU525">
        <v>0</v>
      </c>
      <c r="AV525" s="17">
        <v>1</v>
      </c>
      <c r="AW525">
        <v>0.28489999999999999</v>
      </c>
      <c r="AX525" s="17">
        <f t="shared" si="122"/>
        <v>0.71510000000000007</v>
      </c>
      <c r="AY525" s="17" t="s">
        <v>12</v>
      </c>
      <c r="AZ525">
        <v>0</v>
      </c>
      <c r="BA525">
        <v>0</v>
      </c>
      <c r="BB525">
        <v>0</v>
      </c>
      <c r="BC525">
        <v>0</v>
      </c>
      <c r="BD525">
        <v>0</v>
      </c>
      <c r="BE525">
        <v>1</v>
      </c>
      <c r="BF525" s="17">
        <v>0</v>
      </c>
      <c r="BG525">
        <v>0</v>
      </c>
      <c r="BH525">
        <v>1</v>
      </c>
      <c r="BI525" s="17">
        <v>0</v>
      </c>
      <c r="BJ525">
        <v>480</v>
      </c>
      <c r="BK525">
        <v>347</v>
      </c>
      <c r="BL525" s="24">
        <v>37.110999999999997</v>
      </c>
      <c r="BM525">
        <v>0</v>
      </c>
      <c r="BN525">
        <v>0</v>
      </c>
      <c r="BO525">
        <v>0</v>
      </c>
      <c r="BP525">
        <v>0</v>
      </c>
      <c r="BQ525">
        <v>0</v>
      </c>
      <c r="BR525">
        <v>0</v>
      </c>
      <c r="BS525">
        <v>1</v>
      </c>
      <c r="BT525" s="17">
        <v>0</v>
      </c>
      <c r="BU525">
        <v>0</v>
      </c>
      <c r="BV525">
        <v>0</v>
      </c>
      <c r="BW525">
        <v>0</v>
      </c>
      <c r="BX525" s="17">
        <v>1</v>
      </c>
      <c r="BY525">
        <v>0</v>
      </c>
      <c r="BZ525">
        <v>0</v>
      </c>
      <c r="CA525">
        <v>0</v>
      </c>
      <c r="CB525">
        <v>0</v>
      </c>
      <c r="CC525" s="17">
        <v>0</v>
      </c>
      <c r="CD525">
        <v>1</v>
      </c>
      <c r="CE525">
        <v>0</v>
      </c>
      <c r="CF525">
        <v>0</v>
      </c>
      <c r="CG525">
        <v>0</v>
      </c>
      <c r="CH525">
        <v>1</v>
      </c>
      <c r="CI525">
        <v>0</v>
      </c>
      <c r="CJ525">
        <v>0</v>
      </c>
      <c r="CK525">
        <v>0</v>
      </c>
      <c r="CL525">
        <v>1</v>
      </c>
      <c r="CM525">
        <v>1</v>
      </c>
      <c r="CN525" s="17">
        <v>1</v>
      </c>
      <c r="CO525">
        <v>0.14599999999999999</v>
      </c>
      <c r="CP525">
        <v>118</v>
      </c>
      <c r="CQ525">
        <v>1</v>
      </c>
      <c r="CR525">
        <v>0</v>
      </c>
      <c r="CS525">
        <v>15</v>
      </c>
      <c r="CY525" s="33" t="s">
        <v>85</v>
      </c>
    </row>
    <row r="526" spans="1:103" x14ac:dyDescent="0.25">
      <c r="A526">
        <v>525</v>
      </c>
      <c r="B526">
        <v>34</v>
      </c>
      <c r="C526" s="24" t="s">
        <v>321</v>
      </c>
      <c r="D526" s="12">
        <v>2.1800000000000002</v>
      </c>
      <c r="E526" s="13">
        <v>1.84</v>
      </c>
      <c r="F526" s="7">
        <f t="shared" si="119"/>
        <v>1.1847826086956521</v>
      </c>
      <c r="G526" s="7">
        <f t="shared" si="123"/>
        <v>0.34000000000000008</v>
      </c>
      <c r="H526" s="15">
        <f t="shared" si="124"/>
        <v>4.0200000000000005</v>
      </c>
      <c r="I526" s="11">
        <f t="shared" si="125"/>
        <v>6.9835322069161185E-3</v>
      </c>
      <c r="J526" s="32">
        <f t="shared" si="126"/>
        <v>5.8943574590484679E-3</v>
      </c>
      <c r="K526" s="32">
        <f t="shared" si="127"/>
        <v>169.65377599637995</v>
      </c>
      <c r="L526" s="8">
        <v>1</v>
      </c>
      <c r="M526" s="9">
        <v>0</v>
      </c>
      <c r="N526" s="8">
        <v>0</v>
      </c>
      <c r="O526" s="9">
        <v>0</v>
      </c>
      <c r="P526" s="9">
        <v>1</v>
      </c>
      <c r="Q526" s="9">
        <v>0</v>
      </c>
      <c r="R526" s="9">
        <v>0</v>
      </c>
      <c r="S526" s="8">
        <v>28855</v>
      </c>
      <c r="T526" s="9">
        <v>73</v>
      </c>
      <c r="U526" s="9">
        <f t="shared" si="128"/>
        <v>28781</v>
      </c>
      <c r="V526" s="9">
        <f t="shared" si="129"/>
        <v>24</v>
      </c>
      <c r="W526" s="7">
        <v>15.5</v>
      </c>
      <c r="X526" s="7">
        <f t="shared" si="115"/>
        <v>13.378999999999998</v>
      </c>
      <c r="Y526" s="9">
        <v>1</v>
      </c>
      <c r="Z526" s="9">
        <v>0</v>
      </c>
      <c r="AA526" s="9">
        <v>1</v>
      </c>
      <c r="AB526" s="9">
        <v>0</v>
      </c>
      <c r="AC526" s="9">
        <v>0</v>
      </c>
      <c r="AD526" s="29">
        <v>0</v>
      </c>
      <c r="AE526" s="9">
        <v>0</v>
      </c>
      <c r="AF526" s="9">
        <v>1</v>
      </c>
      <c r="AG526" s="29">
        <v>0</v>
      </c>
      <c r="AH526" s="9">
        <v>0</v>
      </c>
      <c r="AI526" s="29">
        <v>1</v>
      </c>
      <c r="AJ526" s="20">
        <v>1983</v>
      </c>
      <c r="AK526" s="32">
        <f t="shared" si="120"/>
        <v>0.75960000000000005</v>
      </c>
      <c r="AL526" s="32">
        <v>0.14369999999999999</v>
      </c>
      <c r="AM526" s="32">
        <v>9.5100000000000004E-2</v>
      </c>
      <c r="AN526" s="42">
        <v>1.6000000000000001E-3</v>
      </c>
      <c r="AO526" s="41">
        <f t="shared" si="121"/>
        <v>0.54134831999999999</v>
      </c>
      <c r="AP526" s="17">
        <v>0.45865168000000001</v>
      </c>
      <c r="AQ526">
        <v>1</v>
      </c>
      <c r="AR526" s="39">
        <v>0</v>
      </c>
      <c r="AS526" t="s">
        <v>98</v>
      </c>
      <c r="AT526" s="39" t="s">
        <v>98</v>
      </c>
      <c r="AU526">
        <v>0</v>
      </c>
      <c r="AV526" s="17">
        <v>1</v>
      </c>
      <c r="AW526">
        <v>0.30980000000000002</v>
      </c>
      <c r="AX526" s="17">
        <f t="shared" si="122"/>
        <v>0.69019999999999992</v>
      </c>
      <c r="AY526" s="17" t="s">
        <v>12</v>
      </c>
      <c r="AZ526">
        <v>0</v>
      </c>
      <c r="BA526">
        <v>0</v>
      </c>
      <c r="BB526">
        <v>0</v>
      </c>
      <c r="BC526">
        <v>0</v>
      </c>
      <c r="BD526">
        <v>0</v>
      </c>
      <c r="BE526">
        <v>1</v>
      </c>
      <c r="BF526" s="17">
        <v>0</v>
      </c>
      <c r="BG526">
        <v>0</v>
      </c>
      <c r="BH526">
        <v>1</v>
      </c>
      <c r="BI526" s="17">
        <v>0</v>
      </c>
      <c r="BJ526">
        <v>329</v>
      </c>
      <c r="BK526">
        <v>27</v>
      </c>
      <c r="BL526" s="24">
        <v>34.878999999999998</v>
      </c>
      <c r="BM526">
        <v>0</v>
      </c>
      <c r="BN526">
        <v>0</v>
      </c>
      <c r="BO526">
        <v>0</v>
      </c>
      <c r="BP526">
        <v>0</v>
      </c>
      <c r="BQ526">
        <v>0</v>
      </c>
      <c r="BR526">
        <v>0</v>
      </c>
      <c r="BS526">
        <v>1</v>
      </c>
      <c r="BT526" s="17">
        <v>0</v>
      </c>
      <c r="BU526">
        <v>0</v>
      </c>
      <c r="BV526">
        <v>0</v>
      </c>
      <c r="BW526">
        <v>0</v>
      </c>
      <c r="BX526" s="17">
        <v>1</v>
      </c>
      <c r="BY526">
        <v>0</v>
      </c>
      <c r="BZ526">
        <v>0</v>
      </c>
      <c r="CA526">
        <v>0</v>
      </c>
      <c r="CB526">
        <v>0</v>
      </c>
      <c r="CC526" s="17">
        <v>0</v>
      </c>
      <c r="CD526">
        <v>1</v>
      </c>
      <c r="CE526">
        <v>0</v>
      </c>
      <c r="CF526">
        <v>0</v>
      </c>
      <c r="CG526">
        <v>0</v>
      </c>
      <c r="CH526">
        <v>1</v>
      </c>
      <c r="CI526">
        <v>0</v>
      </c>
      <c r="CJ526">
        <v>0</v>
      </c>
      <c r="CK526">
        <v>0</v>
      </c>
      <c r="CL526">
        <v>1</v>
      </c>
      <c r="CM526">
        <v>1</v>
      </c>
      <c r="CN526" s="17">
        <v>1</v>
      </c>
      <c r="CO526">
        <v>0.14599999999999999</v>
      </c>
      <c r="CP526">
        <v>118</v>
      </c>
      <c r="CQ526">
        <v>1</v>
      </c>
      <c r="CR526">
        <v>0</v>
      </c>
      <c r="CS526">
        <v>15</v>
      </c>
      <c r="CY526" s="33" t="s">
        <v>85</v>
      </c>
    </row>
    <row r="527" spans="1:103" x14ac:dyDescent="0.25">
      <c r="A527">
        <v>526</v>
      </c>
      <c r="B527">
        <v>34</v>
      </c>
      <c r="C527" s="24" t="s">
        <v>321</v>
      </c>
      <c r="D527" s="12">
        <v>-2.11</v>
      </c>
      <c r="E527" s="13">
        <v>1.1499999999999999</v>
      </c>
      <c r="F527" s="7">
        <f t="shared" si="119"/>
        <v>-1.8347826086956522</v>
      </c>
      <c r="G527" s="7">
        <f t="shared" si="123"/>
        <v>-3.26</v>
      </c>
      <c r="H527" s="15">
        <f t="shared" si="124"/>
        <v>-0.96</v>
      </c>
      <c r="I527" s="11">
        <f t="shared" si="125"/>
        <v>-1.1307872575350824E-2</v>
      </c>
      <c r="J527" s="32">
        <f t="shared" si="126"/>
        <v>6.1630585126319663E-3</v>
      </c>
      <c r="K527" s="32">
        <f t="shared" si="127"/>
        <v>162.2570997744665</v>
      </c>
      <c r="L527" s="8">
        <v>1</v>
      </c>
      <c r="M527" s="9">
        <v>0</v>
      </c>
      <c r="N527" s="8">
        <v>0</v>
      </c>
      <c r="O527" s="9">
        <v>0</v>
      </c>
      <c r="P527" s="9">
        <v>1</v>
      </c>
      <c r="Q527" s="9">
        <v>0</v>
      </c>
      <c r="R527" s="9">
        <v>0</v>
      </c>
      <c r="S527" s="8">
        <v>26398</v>
      </c>
      <c r="T527" s="9">
        <v>73</v>
      </c>
      <c r="U527" s="9">
        <f t="shared" si="128"/>
        <v>26324</v>
      </c>
      <c r="V527" s="9">
        <f t="shared" si="129"/>
        <v>24</v>
      </c>
      <c r="W527" s="7">
        <v>15.5</v>
      </c>
      <c r="X527" s="7">
        <f t="shared" si="115"/>
        <v>15.269599999999997</v>
      </c>
      <c r="Y527" s="9">
        <v>1</v>
      </c>
      <c r="Z527" s="9">
        <v>0</v>
      </c>
      <c r="AA527" s="9">
        <v>1</v>
      </c>
      <c r="AB527" s="9">
        <v>0</v>
      </c>
      <c r="AC527" s="9">
        <v>0</v>
      </c>
      <c r="AD527" s="29">
        <v>0</v>
      </c>
      <c r="AE527" s="9">
        <v>0</v>
      </c>
      <c r="AF527" s="9">
        <v>1</v>
      </c>
      <c r="AG527" s="29">
        <v>0</v>
      </c>
      <c r="AH527" s="9">
        <v>0</v>
      </c>
      <c r="AI527" s="29">
        <v>1</v>
      </c>
      <c r="AJ527" s="20">
        <v>1993</v>
      </c>
      <c r="AK527" s="32">
        <f t="shared" si="120"/>
        <v>0.69320000000000004</v>
      </c>
      <c r="AL527" s="32">
        <v>0.1447</v>
      </c>
      <c r="AM527" s="32">
        <v>0.1585</v>
      </c>
      <c r="AN527" s="42">
        <v>3.5999999999999999E-3</v>
      </c>
      <c r="AO527" s="41">
        <f t="shared" si="121"/>
        <v>0.52929399999999993</v>
      </c>
      <c r="AP527" s="17">
        <v>0.47070600000000001</v>
      </c>
      <c r="AQ527">
        <v>1</v>
      </c>
      <c r="AR527" s="39">
        <v>0</v>
      </c>
      <c r="AS527" t="s">
        <v>98</v>
      </c>
      <c r="AT527" s="39" t="s">
        <v>98</v>
      </c>
      <c r="AU527">
        <v>0</v>
      </c>
      <c r="AV527" s="17">
        <v>1</v>
      </c>
      <c r="AW527">
        <v>0.28499999999999998</v>
      </c>
      <c r="AX527" s="17">
        <f t="shared" si="122"/>
        <v>0.71500000000000008</v>
      </c>
      <c r="AY527" s="17" t="s">
        <v>12</v>
      </c>
      <c r="AZ527">
        <v>0</v>
      </c>
      <c r="BA527">
        <v>0</v>
      </c>
      <c r="BB527">
        <v>0</v>
      </c>
      <c r="BC527">
        <v>0</v>
      </c>
      <c r="BD527">
        <v>0</v>
      </c>
      <c r="BE527">
        <v>1</v>
      </c>
      <c r="BF527" s="17">
        <v>0</v>
      </c>
      <c r="BG527">
        <v>0</v>
      </c>
      <c r="BH527">
        <v>1</v>
      </c>
      <c r="BI527" s="17">
        <v>0</v>
      </c>
      <c r="BJ527">
        <v>386</v>
      </c>
      <c r="BK527">
        <v>221</v>
      </c>
      <c r="BL527" s="24">
        <v>36.769599999999997</v>
      </c>
      <c r="BM527">
        <v>0</v>
      </c>
      <c r="BN527">
        <v>0</v>
      </c>
      <c r="BO527">
        <v>0</v>
      </c>
      <c r="BP527">
        <v>0</v>
      </c>
      <c r="BQ527">
        <v>0</v>
      </c>
      <c r="BR527">
        <v>0</v>
      </c>
      <c r="BS527">
        <v>1</v>
      </c>
      <c r="BT527" s="17">
        <v>0</v>
      </c>
      <c r="BU527">
        <v>0</v>
      </c>
      <c r="BV527">
        <v>0</v>
      </c>
      <c r="BW527">
        <v>0</v>
      </c>
      <c r="BX527" s="17">
        <v>1</v>
      </c>
      <c r="BY527">
        <v>0</v>
      </c>
      <c r="BZ527">
        <v>0</v>
      </c>
      <c r="CA527">
        <v>0</v>
      </c>
      <c r="CB527">
        <v>0</v>
      </c>
      <c r="CC527" s="17">
        <v>0</v>
      </c>
      <c r="CD527">
        <v>1</v>
      </c>
      <c r="CE527">
        <v>0</v>
      </c>
      <c r="CF527">
        <v>0</v>
      </c>
      <c r="CG527">
        <v>0</v>
      </c>
      <c r="CH527">
        <v>1</v>
      </c>
      <c r="CI527">
        <v>0</v>
      </c>
      <c r="CJ527">
        <v>0</v>
      </c>
      <c r="CK527">
        <v>0</v>
      </c>
      <c r="CL527">
        <v>1</v>
      </c>
      <c r="CM527">
        <v>1</v>
      </c>
      <c r="CN527" s="17">
        <v>1</v>
      </c>
      <c r="CO527">
        <v>0.14599999999999999</v>
      </c>
      <c r="CP527">
        <v>118</v>
      </c>
      <c r="CQ527">
        <v>1</v>
      </c>
      <c r="CR527">
        <v>0</v>
      </c>
      <c r="CS527">
        <v>15</v>
      </c>
      <c r="CY527" s="33" t="s">
        <v>85</v>
      </c>
    </row>
    <row r="528" spans="1:103" x14ac:dyDescent="0.25">
      <c r="A528">
        <v>527</v>
      </c>
      <c r="B528">
        <v>34</v>
      </c>
      <c r="C528" s="24" t="s">
        <v>321</v>
      </c>
      <c r="D528" s="12">
        <v>-7.0000000000000007E-2</v>
      </c>
      <c r="E528" s="13">
        <v>0.95</v>
      </c>
      <c r="F528" s="7">
        <f t="shared" si="119"/>
        <v>-7.3684210526315796E-2</v>
      </c>
      <c r="G528" s="7">
        <f t="shared" si="123"/>
        <v>-1.02</v>
      </c>
      <c r="H528" s="15">
        <f t="shared" si="124"/>
        <v>0.87999999999999989</v>
      </c>
      <c r="I528" s="11">
        <f t="shared" si="125"/>
        <v>-4.2733615355302289E-4</v>
      </c>
      <c r="J528" s="32">
        <f t="shared" si="126"/>
        <v>5.7995620839338818E-3</v>
      </c>
      <c r="K528" s="32">
        <f t="shared" si="127"/>
        <v>172.42681180536536</v>
      </c>
      <c r="L528" s="8">
        <v>1</v>
      </c>
      <c r="M528" s="9">
        <v>0</v>
      </c>
      <c r="N528" s="8">
        <v>0</v>
      </c>
      <c r="O528" s="9">
        <v>0</v>
      </c>
      <c r="P528" s="9">
        <v>1</v>
      </c>
      <c r="Q528" s="9">
        <v>0</v>
      </c>
      <c r="R528" s="9">
        <v>0</v>
      </c>
      <c r="S528" s="8">
        <v>29805</v>
      </c>
      <c r="T528" s="9">
        <v>73</v>
      </c>
      <c r="U528" s="9">
        <f t="shared" si="128"/>
        <v>29731</v>
      </c>
      <c r="V528" s="9">
        <f t="shared" si="129"/>
        <v>24</v>
      </c>
      <c r="W528" s="7">
        <v>15.5</v>
      </c>
      <c r="X528" s="7">
        <f t="shared" si="115"/>
        <v>15.610999999999997</v>
      </c>
      <c r="Y528" s="9">
        <v>1</v>
      </c>
      <c r="Z528" s="9">
        <v>0</v>
      </c>
      <c r="AA528" s="9">
        <v>1</v>
      </c>
      <c r="AB528" s="9">
        <v>0</v>
      </c>
      <c r="AC528" s="9">
        <v>0</v>
      </c>
      <c r="AD528" s="29">
        <v>0</v>
      </c>
      <c r="AE528" s="9">
        <v>0</v>
      </c>
      <c r="AF528" s="9">
        <v>1</v>
      </c>
      <c r="AG528" s="29">
        <v>0</v>
      </c>
      <c r="AH528" s="9">
        <v>0</v>
      </c>
      <c r="AI528" s="29">
        <v>1</v>
      </c>
      <c r="AJ528" s="20">
        <v>1999</v>
      </c>
      <c r="AK528" s="32">
        <f t="shared" si="120"/>
        <v>0.61990000000000001</v>
      </c>
      <c r="AL528" s="32">
        <v>0.14649999999999999</v>
      </c>
      <c r="AM528" s="32">
        <v>0.22819999999999999</v>
      </c>
      <c r="AN528" s="42">
        <v>5.4000000000000003E-3</v>
      </c>
      <c r="AO528" s="41">
        <f t="shared" si="121"/>
        <v>0.53514991000000001</v>
      </c>
      <c r="AP528" s="17">
        <v>0.46485008999999999</v>
      </c>
      <c r="AQ528">
        <v>1</v>
      </c>
      <c r="AR528" s="39">
        <v>0</v>
      </c>
      <c r="AS528" t="s">
        <v>98</v>
      </c>
      <c r="AT528" s="39" t="s">
        <v>98</v>
      </c>
      <c r="AU528">
        <v>0</v>
      </c>
      <c r="AV528" s="17">
        <v>1</v>
      </c>
      <c r="AW528">
        <v>0.28489999999999999</v>
      </c>
      <c r="AX528" s="17">
        <f t="shared" si="122"/>
        <v>0.71510000000000007</v>
      </c>
      <c r="AY528" s="17" t="s">
        <v>12</v>
      </c>
      <c r="AZ528">
        <v>0</v>
      </c>
      <c r="BA528">
        <v>0</v>
      </c>
      <c r="BB528">
        <v>0</v>
      </c>
      <c r="BC528">
        <v>0</v>
      </c>
      <c r="BD528">
        <v>0</v>
      </c>
      <c r="BE528">
        <v>1</v>
      </c>
      <c r="BF528" s="17">
        <v>0</v>
      </c>
      <c r="BG528">
        <v>0</v>
      </c>
      <c r="BH528">
        <v>1</v>
      </c>
      <c r="BI528" s="17">
        <v>0</v>
      </c>
      <c r="BJ528">
        <v>480</v>
      </c>
      <c r="BK528">
        <v>347</v>
      </c>
      <c r="BL528" s="24">
        <v>37.110999999999997</v>
      </c>
      <c r="BM528">
        <v>0</v>
      </c>
      <c r="BN528">
        <v>0</v>
      </c>
      <c r="BO528">
        <v>0</v>
      </c>
      <c r="BP528">
        <v>0</v>
      </c>
      <c r="BQ528">
        <v>0</v>
      </c>
      <c r="BR528">
        <v>0</v>
      </c>
      <c r="BS528">
        <v>1</v>
      </c>
      <c r="BT528" s="17">
        <v>0</v>
      </c>
      <c r="BU528">
        <v>0</v>
      </c>
      <c r="BV528">
        <v>0</v>
      </c>
      <c r="BW528">
        <v>0</v>
      </c>
      <c r="BX528" s="17">
        <v>1</v>
      </c>
      <c r="BY528">
        <v>0</v>
      </c>
      <c r="BZ528">
        <v>0</v>
      </c>
      <c r="CA528">
        <v>0</v>
      </c>
      <c r="CB528">
        <v>0</v>
      </c>
      <c r="CC528" s="17">
        <v>0</v>
      </c>
      <c r="CD528">
        <v>1</v>
      </c>
      <c r="CE528">
        <v>0</v>
      </c>
      <c r="CF528">
        <v>0</v>
      </c>
      <c r="CG528">
        <v>0</v>
      </c>
      <c r="CH528">
        <v>1</v>
      </c>
      <c r="CI528">
        <v>0</v>
      </c>
      <c r="CJ528">
        <v>0</v>
      </c>
      <c r="CK528">
        <v>0</v>
      </c>
      <c r="CL528">
        <v>1</v>
      </c>
      <c r="CM528">
        <v>1</v>
      </c>
      <c r="CN528" s="17">
        <v>1</v>
      </c>
      <c r="CO528">
        <v>0.14599999999999999</v>
      </c>
      <c r="CP528">
        <v>118</v>
      </c>
      <c r="CQ528">
        <v>1</v>
      </c>
      <c r="CR528">
        <v>0</v>
      </c>
      <c r="CS528">
        <v>15</v>
      </c>
      <c r="CY528" s="33" t="s">
        <v>85</v>
      </c>
    </row>
    <row r="529" spans="1:103" s="93" customFormat="1" x14ac:dyDescent="0.25">
      <c r="A529" s="93">
        <v>528</v>
      </c>
      <c r="B529" s="93">
        <v>35</v>
      </c>
      <c r="C529" s="94" t="s">
        <v>325</v>
      </c>
      <c r="D529" s="95">
        <v>11.1</v>
      </c>
      <c r="E529" s="96">
        <f t="shared" ref="E529:E543" si="130">D529/F529</f>
        <v>0.44758064516129031</v>
      </c>
      <c r="F529" s="97">
        <v>24.8</v>
      </c>
      <c r="G529" s="97">
        <f t="shared" si="123"/>
        <v>10.65241935483871</v>
      </c>
      <c r="H529" s="98">
        <f t="shared" si="124"/>
        <v>11.54758064516129</v>
      </c>
      <c r="I529" s="99">
        <f t="shared" si="125"/>
        <v>0.53861649976244053</v>
      </c>
      <c r="J529" s="100">
        <f t="shared" si="126"/>
        <v>2.1718407248485505E-2</v>
      </c>
      <c r="K529" s="100">
        <f t="shared" si="127"/>
        <v>46.043892103079209</v>
      </c>
      <c r="L529" s="101">
        <v>1</v>
      </c>
      <c r="M529" s="102">
        <v>0</v>
      </c>
      <c r="N529" s="101">
        <v>0</v>
      </c>
      <c r="O529" s="102">
        <v>0</v>
      </c>
      <c r="P529" s="102">
        <v>0</v>
      </c>
      <c r="Q529" s="102">
        <v>1</v>
      </c>
      <c r="R529" s="102">
        <v>0</v>
      </c>
      <c r="S529" s="101">
        <v>1510</v>
      </c>
      <c r="T529" s="102">
        <v>4</v>
      </c>
      <c r="U529" s="102">
        <f t="shared" si="128"/>
        <v>1505</v>
      </c>
      <c r="V529" s="102">
        <f t="shared" si="129"/>
        <v>15</v>
      </c>
      <c r="W529" s="97">
        <f>(7.477*$AQ529+9.003*$AR529)</f>
        <v>7.66012</v>
      </c>
      <c r="X529" s="97">
        <f t="shared" ref="X529:X543" si="131">(17.561*$AQ529+11.448*$AR529)</f>
        <v>16.827439999999999</v>
      </c>
      <c r="Y529" s="102">
        <v>1</v>
      </c>
      <c r="Z529" s="102">
        <v>0</v>
      </c>
      <c r="AA529" s="102">
        <v>1</v>
      </c>
      <c r="AB529" s="102">
        <v>0</v>
      </c>
      <c r="AC529" s="102">
        <v>0</v>
      </c>
      <c r="AD529" s="103">
        <v>0</v>
      </c>
      <c r="AE529" s="102">
        <v>1</v>
      </c>
      <c r="AF529" s="102">
        <v>0</v>
      </c>
      <c r="AG529" s="103">
        <v>0</v>
      </c>
      <c r="AH529" s="102">
        <v>0</v>
      </c>
      <c r="AI529" s="103">
        <v>1</v>
      </c>
      <c r="AJ529" s="104">
        <v>1986</v>
      </c>
      <c r="AK529" s="100">
        <v>0.36</v>
      </c>
      <c r="AL529" s="100">
        <v>0.49</v>
      </c>
      <c r="AM529" s="100">
        <v>0.13</v>
      </c>
      <c r="AN529" s="105">
        <v>0.02</v>
      </c>
      <c r="AO529" s="106">
        <v>1</v>
      </c>
      <c r="AP529" s="107">
        <v>0</v>
      </c>
      <c r="AQ529" s="93">
        <v>0.88</v>
      </c>
      <c r="AR529" s="108">
        <f>1-AQ529</f>
        <v>0.12</v>
      </c>
      <c r="AS529" s="110">
        <f t="shared" ref="AS529:AS543" si="132">1-AT529</f>
        <v>0.54400000000000004</v>
      </c>
      <c r="AT529" s="108">
        <f t="shared" ref="AT529:AT543" si="133">(0.45*$AQ529+0.5*$AR529)</f>
        <v>0.45600000000000002</v>
      </c>
      <c r="AU529">
        <v>0</v>
      </c>
      <c r="AV529" s="107">
        <v>1</v>
      </c>
      <c r="AW529" s="93">
        <v>0</v>
      </c>
      <c r="AX529" s="107">
        <v>1</v>
      </c>
      <c r="AY529" s="107" t="s">
        <v>21</v>
      </c>
      <c r="AZ529">
        <v>0</v>
      </c>
      <c r="BA529">
        <v>1</v>
      </c>
      <c r="BB529">
        <v>0</v>
      </c>
      <c r="BC529">
        <v>0</v>
      </c>
      <c r="BD529">
        <v>0</v>
      </c>
      <c r="BE529">
        <v>0</v>
      </c>
      <c r="BF529" s="107">
        <v>0</v>
      </c>
      <c r="BG529">
        <v>0</v>
      </c>
      <c r="BH529">
        <v>1</v>
      </c>
      <c r="BI529" s="107">
        <v>0</v>
      </c>
      <c r="BJ529" t="s">
        <v>98</v>
      </c>
      <c r="BK529" t="s">
        <v>98</v>
      </c>
      <c r="BL529" s="111">
        <f t="shared" ref="BL529:BL543" si="134">X529+W529+7</f>
        <v>31.487559999999998</v>
      </c>
      <c r="BM529" s="93">
        <v>1</v>
      </c>
      <c r="BN529" s="93">
        <v>0</v>
      </c>
      <c r="BO529" s="93">
        <v>0</v>
      </c>
      <c r="BP529" s="93">
        <v>0</v>
      </c>
      <c r="BQ529" s="93">
        <v>0</v>
      </c>
      <c r="BR529" s="93">
        <v>0</v>
      </c>
      <c r="BS529" s="93">
        <v>0</v>
      </c>
      <c r="BT529" s="107">
        <v>0</v>
      </c>
      <c r="BU529" s="93">
        <v>0</v>
      </c>
      <c r="BV529" s="93">
        <v>0</v>
      </c>
      <c r="BW529" s="93">
        <v>0</v>
      </c>
      <c r="BX529" s="107">
        <v>1</v>
      </c>
      <c r="BY529" s="93">
        <v>0</v>
      </c>
      <c r="BZ529" s="93">
        <v>0</v>
      </c>
      <c r="CA529" s="93">
        <v>0</v>
      </c>
      <c r="CB529" s="93">
        <v>0</v>
      </c>
      <c r="CC529" s="107">
        <v>0</v>
      </c>
      <c r="CD529" s="93">
        <v>0</v>
      </c>
      <c r="CE529" s="93">
        <v>0</v>
      </c>
      <c r="CF529" s="93">
        <v>0</v>
      </c>
      <c r="CG529" s="93">
        <v>1</v>
      </c>
      <c r="CH529" s="93">
        <v>0</v>
      </c>
      <c r="CI529" s="93">
        <v>0</v>
      </c>
      <c r="CJ529" s="93">
        <v>1</v>
      </c>
      <c r="CK529" s="93">
        <v>0</v>
      </c>
      <c r="CL529" s="93">
        <v>0</v>
      </c>
      <c r="CM529" s="93">
        <v>0</v>
      </c>
      <c r="CN529" s="107">
        <v>0</v>
      </c>
      <c r="CO529">
        <v>0.29799999999999999</v>
      </c>
      <c r="CP529">
        <v>18</v>
      </c>
      <c r="CQ529">
        <v>1</v>
      </c>
      <c r="CR529">
        <v>0</v>
      </c>
      <c r="CS529">
        <v>15</v>
      </c>
      <c r="CT529" s="109"/>
      <c r="CY529" s="33" t="s">
        <v>85</v>
      </c>
    </row>
    <row r="530" spans="1:103" x14ac:dyDescent="0.25">
      <c r="A530">
        <v>529</v>
      </c>
      <c r="B530">
        <v>35</v>
      </c>
      <c r="C530" s="24" t="s">
        <v>325</v>
      </c>
      <c r="D530" s="12">
        <v>10.9</v>
      </c>
      <c r="E530" s="13">
        <f t="shared" si="130"/>
        <v>0.47996477322765302</v>
      </c>
      <c r="F530" s="7">
        <v>22.71</v>
      </c>
      <c r="G530" s="7">
        <f t="shared" si="123"/>
        <v>10.420035226772347</v>
      </c>
      <c r="H530" s="15">
        <f t="shared" si="124"/>
        <v>11.379964773227654</v>
      </c>
      <c r="I530" s="11">
        <f t="shared" si="125"/>
        <v>0.54588442624056877</v>
      </c>
      <c r="J530" s="32">
        <f t="shared" si="126"/>
        <v>2.4037183013675419E-2</v>
      </c>
      <c r="K530" s="32">
        <f t="shared" si="127"/>
        <v>41.602212681538944</v>
      </c>
      <c r="L530" s="8">
        <v>1</v>
      </c>
      <c r="M530" s="9">
        <v>0</v>
      </c>
      <c r="N530" s="8">
        <v>0</v>
      </c>
      <c r="O530" s="9">
        <v>0</v>
      </c>
      <c r="P530" s="9">
        <v>0</v>
      </c>
      <c r="Q530" s="9">
        <v>1</v>
      </c>
      <c r="R530" s="9">
        <v>0</v>
      </c>
      <c r="S530" s="8">
        <v>1220</v>
      </c>
      <c r="T530" s="9">
        <v>4</v>
      </c>
      <c r="U530" s="9">
        <f t="shared" si="128"/>
        <v>1215</v>
      </c>
      <c r="V530" s="9">
        <f t="shared" si="129"/>
        <v>15</v>
      </c>
      <c r="W530" s="7">
        <f t="shared" ref="W530:W543" si="135">(7.477*AQ530+9.003*AR530)</f>
        <v>7.4770000000000003</v>
      </c>
      <c r="X530" s="7">
        <f t="shared" si="131"/>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2"/>
        <v>0.55000000000000004</v>
      </c>
      <c r="AT530" s="39">
        <f t="shared" si="133"/>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2">
        <f t="shared" si="134"/>
        <v>32.037999999999997</v>
      </c>
      <c r="BM530">
        <v>1</v>
      </c>
      <c r="BN530">
        <v>0</v>
      </c>
      <c r="BO530">
        <v>0</v>
      </c>
      <c r="BP530">
        <v>0</v>
      </c>
      <c r="BQ530">
        <v>0</v>
      </c>
      <c r="BR530">
        <v>0</v>
      </c>
      <c r="BS530">
        <v>0</v>
      </c>
      <c r="BT530" s="17">
        <v>0</v>
      </c>
      <c r="BU530">
        <v>0</v>
      </c>
      <c r="BV530">
        <v>0</v>
      </c>
      <c r="BW530">
        <v>0</v>
      </c>
      <c r="BX530" s="17">
        <v>1</v>
      </c>
      <c r="BY530">
        <v>0</v>
      </c>
      <c r="BZ530">
        <v>0</v>
      </c>
      <c r="CA530">
        <v>0</v>
      </c>
      <c r="CB530">
        <v>0</v>
      </c>
      <c r="CC530" s="17">
        <v>0</v>
      </c>
      <c r="CD530">
        <v>0</v>
      </c>
      <c r="CE530">
        <v>0</v>
      </c>
      <c r="CF530">
        <v>0</v>
      </c>
      <c r="CG530">
        <v>1</v>
      </c>
      <c r="CH530">
        <v>0</v>
      </c>
      <c r="CI530">
        <v>0</v>
      </c>
      <c r="CJ530">
        <v>0</v>
      </c>
      <c r="CK530">
        <v>0</v>
      </c>
      <c r="CL530">
        <v>0</v>
      </c>
      <c r="CM530">
        <v>0</v>
      </c>
      <c r="CN530" s="17">
        <v>0</v>
      </c>
      <c r="CO530">
        <v>0.29799999999999999</v>
      </c>
      <c r="CP530">
        <v>18</v>
      </c>
      <c r="CQ530">
        <v>1</v>
      </c>
      <c r="CR530">
        <v>0</v>
      </c>
      <c r="CS530">
        <v>15</v>
      </c>
      <c r="CY530" s="33" t="s">
        <v>85</v>
      </c>
    </row>
    <row r="531" spans="1:103" x14ac:dyDescent="0.25">
      <c r="A531">
        <v>530</v>
      </c>
      <c r="B531">
        <v>35</v>
      </c>
      <c r="C531" s="24" t="s">
        <v>325</v>
      </c>
      <c r="D531" s="12">
        <v>12.8</v>
      </c>
      <c r="E531" s="13">
        <f t="shared" si="130"/>
        <v>1.2598425196850394</v>
      </c>
      <c r="F531" s="7">
        <v>10.16</v>
      </c>
      <c r="G531" s="7">
        <f t="shared" si="123"/>
        <v>11.540157480314962</v>
      </c>
      <c r="H531" s="15">
        <f t="shared" si="124"/>
        <v>14.05984251968504</v>
      </c>
      <c r="I531" s="11">
        <f t="shared" si="125"/>
        <v>0.51564596422723608</v>
      </c>
      <c r="J531" s="32">
        <f t="shared" si="126"/>
        <v>5.0752555534176777E-2</v>
      </c>
      <c r="K531" s="32">
        <f t="shared" si="127"/>
        <v>19.703441323789104</v>
      </c>
      <c r="L531" s="8">
        <v>1</v>
      </c>
      <c r="M531" s="9">
        <v>0</v>
      </c>
      <c r="N531" s="8">
        <v>0</v>
      </c>
      <c r="O531" s="9">
        <v>0</v>
      </c>
      <c r="P531" s="9">
        <v>0</v>
      </c>
      <c r="Q531" s="9">
        <v>1</v>
      </c>
      <c r="R531" s="9">
        <v>0</v>
      </c>
      <c r="S531" s="8">
        <v>290</v>
      </c>
      <c r="T531" s="9">
        <v>4</v>
      </c>
      <c r="U531" s="9">
        <f t="shared" si="128"/>
        <v>285</v>
      </c>
      <c r="V531" s="9">
        <f t="shared" si="129"/>
        <v>15</v>
      </c>
      <c r="W531" s="7">
        <f t="shared" si="135"/>
        <v>9.0030000000000001</v>
      </c>
      <c r="X531" s="7">
        <f t="shared" si="131"/>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2"/>
        <v>0.5</v>
      </c>
      <c r="AT531" s="39">
        <f t="shared" si="133"/>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2">
        <f t="shared" si="134"/>
        <v>27.451000000000001</v>
      </c>
      <c r="BM531">
        <v>1</v>
      </c>
      <c r="BN531">
        <v>0</v>
      </c>
      <c r="BO531">
        <v>0</v>
      </c>
      <c r="BP531">
        <v>0</v>
      </c>
      <c r="BQ531">
        <v>0</v>
      </c>
      <c r="BR531">
        <v>0</v>
      </c>
      <c r="BS531">
        <v>0</v>
      </c>
      <c r="BT531" s="17">
        <v>0</v>
      </c>
      <c r="BU531">
        <v>0</v>
      </c>
      <c r="BV531">
        <v>0</v>
      </c>
      <c r="BW531">
        <v>0</v>
      </c>
      <c r="BX531" s="17">
        <v>1</v>
      </c>
      <c r="BY531">
        <v>0</v>
      </c>
      <c r="BZ531">
        <v>0</v>
      </c>
      <c r="CA531">
        <v>0</v>
      </c>
      <c r="CB531">
        <v>0</v>
      </c>
      <c r="CC531" s="17">
        <v>0</v>
      </c>
      <c r="CD531">
        <v>0</v>
      </c>
      <c r="CE531">
        <v>0</v>
      </c>
      <c r="CF531">
        <v>0</v>
      </c>
      <c r="CG531">
        <v>1</v>
      </c>
      <c r="CH531">
        <v>0</v>
      </c>
      <c r="CI531">
        <v>0</v>
      </c>
      <c r="CJ531">
        <v>0</v>
      </c>
      <c r="CK531">
        <v>0</v>
      </c>
      <c r="CL531">
        <v>0</v>
      </c>
      <c r="CM531">
        <v>0</v>
      </c>
      <c r="CN531" s="17">
        <v>0</v>
      </c>
      <c r="CO531">
        <v>0.29799999999999999</v>
      </c>
      <c r="CP531">
        <v>18</v>
      </c>
      <c r="CQ531">
        <v>1</v>
      </c>
      <c r="CR531">
        <v>0</v>
      </c>
      <c r="CS531">
        <v>15</v>
      </c>
      <c r="CY531" s="33" t="s">
        <v>85</v>
      </c>
    </row>
    <row r="532" spans="1:103" x14ac:dyDescent="0.25">
      <c r="A532">
        <v>531</v>
      </c>
      <c r="B532">
        <v>35</v>
      </c>
      <c r="C532" s="24" t="s">
        <v>325</v>
      </c>
      <c r="D532" s="12">
        <v>6.5</v>
      </c>
      <c r="E532" s="13">
        <f t="shared" si="130"/>
        <v>0.93525179856115104</v>
      </c>
      <c r="F532" s="7">
        <v>6.95</v>
      </c>
      <c r="G532" s="7">
        <f t="shared" si="123"/>
        <v>5.5647482014388494</v>
      </c>
      <c r="H532" s="15">
        <f t="shared" si="124"/>
        <v>7.4352517985611506</v>
      </c>
      <c r="I532" s="11">
        <f t="shared" si="125"/>
        <v>0.17651295312271437</v>
      </c>
      <c r="J532" s="32">
        <f t="shared" si="126"/>
        <v>2.5397547211901347E-2</v>
      </c>
      <c r="K532" s="32">
        <f t="shared" si="127"/>
        <v>39.373880936478692</v>
      </c>
      <c r="L532" s="8">
        <v>1</v>
      </c>
      <c r="M532" s="9">
        <v>0</v>
      </c>
      <c r="N532" s="8">
        <v>0</v>
      </c>
      <c r="O532" s="9">
        <v>0</v>
      </c>
      <c r="P532" s="9">
        <v>0</v>
      </c>
      <c r="Q532" s="9">
        <v>1</v>
      </c>
      <c r="R532" s="9">
        <v>0</v>
      </c>
      <c r="S532" s="8">
        <v>1510</v>
      </c>
      <c r="T532" s="9">
        <v>7</v>
      </c>
      <c r="U532" s="9">
        <f t="shared" si="128"/>
        <v>1502</v>
      </c>
      <c r="V532" s="9">
        <f t="shared" si="129"/>
        <v>15</v>
      </c>
      <c r="W532" s="7">
        <f t="shared" si="135"/>
        <v>7.66012</v>
      </c>
      <c r="X532" s="7">
        <f t="shared" si="131"/>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6">1-AQ532</f>
        <v>0.12</v>
      </c>
      <c r="AS532" s="38">
        <f t="shared" si="132"/>
        <v>0.54400000000000004</v>
      </c>
      <c r="AT532" s="39">
        <f t="shared" si="133"/>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2">
        <f t="shared" si="134"/>
        <v>31.487559999999998</v>
      </c>
      <c r="BM532">
        <v>1</v>
      </c>
      <c r="BN532">
        <v>0</v>
      </c>
      <c r="BO532">
        <v>0</v>
      </c>
      <c r="BP532">
        <v>0</v>
      </c>
      <c r="BQ532">
        <v>0</v>
      </c>
      <c r="BR532">
        <v>0</v>
      </c>
      <c r="BS532">
        <v>0</v>
      </c>
      <c r="BT532" s="17">
        <v>0</v>
      </c>
      <c r="BU532">
        <v>0</v>
      </c>
      <c r="BV532">
        <v>0</v>
      </c>
      <c r="BW532">
        <v>0</v>
      </c>
      <c r="BX532" s="17">
        <v>1</v>
      </c>
      <c r="BY532">
        <v>0</v>
      </c>
      <c r="BZ532">
        <v>0</v>
      </c>
      <c r="CA532">
        <v>0</v>
      </c>
      <c r="CB532">
        <v>0</v>
      </c>
      <c r="CC532" s="17">
        <v>0</v>
      </c>
      <c r="CD532">
        <v>0</v>
      </c>
      <c r="CE532">
        <v>0</v>
      </c>
      <c r="CF532">
        <v>0</v>
      </c>
      <c r="CG532">
        <v>1</v>
      </c>
      <c r="CH532">
        <v>0</v>
      </c>
      <c r="CI532">
        <v>0</v>
      </c>
      <c r="CJ532">
        <v>0</v>
      </c>
      <c r="CK532">
        <v>0</v>
      </c>
      <c r="CL532">
        <v>0</v>
      </c>
      <c r="CM532">
        <v>0</v>
      </c>
      <c r="CN532" s="17">
        <v>0</v>
      </c>
      <c r="CO532">
        <v>0.29799999999999999</v>
      </c>
      <c r="CP532">
        <v>18</v>
      </c>
      <c r="CQ532">
        <v>1</v>
      </c>
      <c r="CR532">
        <v>0</v>
      </c>
      <c r="CS532">
        <v>15</v>
      </c>
      <c r="CY532" s="33" t="s">
        <v>85</v>
      </c>
    </row>
    <row r="533" spans="1:103" x14ac:dyDescent="0.25">
      <c r="A533">
        <v>532</v>
      </c>
      <c r="B533">
        <v>35</v>
      </c>
      <c r="C533" s="24" t="s">
        <v>325</v>
      </c>
      <c r="D533" s="12">
        <v>7.4</v>
      </c>
      <c r="E533" s="13">
        <f t="shared" si="130"/>
        <v>0.95238095238095244</v>
      </c>
      <c r="F533" s="7">
        <v>7.77</v>
      </c>
      <c r="G533" s="7">
        <f t="shared" si="123"/>
        <v>6.4476190476190478</v>
      </c>
      <c r="H533" s="15">
        <f t="shared" si="124"/>
        <v>8.3523809523809529</v>
      </c>
      <c r="I533" s="11">
        <f t="shared" si="125"/>
        <v>0.19657517462416382</v>
      </c>
      <c r="J533" s="32">
        <f t="shared" si="126"/>
        <v>2.5299250273380161E-2</v>
      </c>
      <c r="K533" s="32">
        <f t="shared" si="127"/>
        <v>39.526863017446757</v>
      </c>
      <c r="L533" s="8">
        <v>1</v>
      </c>
      <c r="M533" s="9">
        <v>0</v>
      </c>
      <c r="N533" s="8">
        <v>0</v>
      </c>
      <c r="O533" s="9">
        <v>0</v>
      </c>
      <c r="P533" s="9">
        <v>0</v>
      </c>
      <c r="Q533" s="9">
        <v>1</v>
      </c>
      <c r="R533" s="9">
        <v>0</v>
      </c>
      <c r="S533" s="8">
        <v>1510</v>
      </c>
      <c r="T533" s="9">
        <v>7</v>
      </c>
      <c r="U533" s="9">
        <f t="shared" si="128"/>
        <v>1502</v>
      </c>
      <c r="V533" s="9">
        <f t="shared" si="129"/>
        <v>15</v>
      </c>
      <c r="W533" s="7">
        <f t="shared" si="135"/>
        <v>7.66012</v>
      </c>
      <c r="X533" s="7">
        <f t="shared" si="131"/>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6"/>
        <v>0.12</v>
      </c>
      <c r="AS533" s="38">
        <f t="shared" si="132"/>
        <v>0.54400000000000004</v>
      </c>
      <c r="AT533" s="39">
        <f t="shared" si="133"/>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2">
        <f t="shared" si="134"/>
        <v>31.487559999999998</v>
      </c>
      <c r="BM533">
        <v>1</v>
      </c>
      <c r="BN533">
        <v>0</v>
      </c>
      <c r="BO533">
        <v>0</v>
      </c>
      <c r="BP533">
        <v>0</v>
      </c>
      <c r="BQ533">
        <v>0</v>
      </c>
      <c r="BR533">
        <v>0</v>
      </c>
      <c r="BS533">
        <v>0</v>
      </c>
      <c r="BT533" s="17">
        <v>0</v>
      </c>
      <c r="BU533">
        <v>0</v>
      </c>
      <c r="BV533">
        <v>0</v>
      </c>
      <c r="BW533">
        <v>0</v>
      </c>
      <c r="BX533" s="17">
        <v>1</v>
      </c>
      <c r="BY533">
        <v>0</v>
      </c>
      <c r="BZ533">
        <v>0</v>
      </c>
      <c r="CA533">
        <v>0</v>
      </c>
      <c r="CB533">
        <v>0</v>
      </c>
      <c r="CC533" s="17">
        <v>0</v>
      </c>
      <c r="CD533">
        <v>0</v>
      </c>
      <c r="CE533">
        <v>0</v>
      </c>
      <c r="CF533">
        <v>0</v>
      </c>
      <c r="CG533">
        <v>1</v>
      </c>
      <c r="CH533">
        <v>0</v>
      </c>
      <c r="CI533">
        <v>0</v>
      </c>
      <c r="CJ533">
        <v>0</v>
      </c>
      <c r="CK533">
        <v>0</v>
      </c>
      <c r="CL533">
        <v>0</v>
      </c>
      <c r="CM533">
        <v>0</v>
      </c>
      <c r="CN533" s="17">
        <v>0</v>
      </c>
      <c r="CO533">
        <v>0.29799999999999999</v>
      </c>
      <c r="CP533">
        <v>18</v>
      </c>
      <c r="CQ533">
        <v>1</v>
      </c>
      <c r="CR533">
        <v>0</v>
      </c>
      <c r="CS533">
        <v>15</v>
      </c>
      <c r="CY533" s="33" t="s">
        <v>85</v>
      </c>
    </row>
    <row r="534" spans="1:103" x14ac:dyDescent="0.25">
      <c r="A534">
        <v>533</v>
      </c>
      <c r="B534">
        <v>35</v>
      </c>
      <c r="C534" s="24" t="s">
        <v>325</v>
      </c>
      <c r="D534" s="12">
        <v>7.5</v>
      </c>
      <c r="E534" s="13">
        <f t="shared" si="130"/>
        <v>0.96030729833546735</v>
      </c>
      <c r="F534" s="7">
        <v>7.81</v>
      </c>
      <c r="G534" s="7">
        <f t="shared" si="123"/>
        <v>6.5396927016645323</v>
      </c>
      <c r="H534" s="15">
        <f t="shared" si="124"/>
        <v>8.4603072983354668</v>
      </c>
      <c r="I534" s="11">
        <f t="shared" si="125"/>
        <v>0.1975477495959001</v>
      </c>
      <c r="J534" s="32">
        <f t="shared" si="126"/>
        <v>2.5294206094225363E-2</v>
      </c>
      <c r="K534" s="32">
        <f t="shared" si="127"/>
        <v>39.534745477870473</v>
      </c>
      <c r="L534" s="8">
        <v>1</v>
      </c>
      <c r="M534" s="9">
        <v>0</v>
      </c>
      <c r="N534" s="8">
        <v>0</v>
      </c>
      <c r="O534" s="9">
        <v>0</v>
      </c>
      <c r="P534" s="9">
        <v>0</v>
      </c>
      <c r="Q534" s="9">
        <v>1</v>
      </c>
      <c r="R534" s="9">
        <v>0</v>
      </c>
      <c r="S534" s="8">
        <v>1510</v>
      </c>
      <c r="T534" s="9">
        <v>7</v>
      </c>
      <c r="U534" s="9">
        <f t="shared" si="128"/>
        <v>1502</v>
      </c>
      <c r="V534" s="9">
        <f t="shared" si="129"/>
        <v>15</v>
      </c>
      <c r="W534" s="7">
        <f t="shared" si="135"/>
        <v>7.66012</v>
      </c>
      <c r="X534" s="7">
        <f t="shared" si="131"/>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6"/>
        <v>0.12</v>
      </c>
      <c r="AS534" s="38">
        <f t="shared" si="132"/>
        <v>0.54400000000000004</v>
      </c>
      <c r="AT534" s="39">
        <f t="shared" si="133"/>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2">
        <f t="shared" si="134"/>
        <v>31.487559999999998</v>
      </c>
      <c r="BM534">
        <v>1</v>
      </c>
      <c r="BN534">
        <v>0</v>
      </c>
      <c r="BO534">
        <v>0</v>
      </c>
      <c r="BP534">
        <v>0</v>
      </c>
      <c r="BQ534">
        <v>0</v>
      </c>
      <c r="BR534">
        <v>0</v>
      </c>
      <c r="BS534">
        <v>0</v>
      </c>
      <c r="BT534" s="17">
        <v>0</v>
      </c>
      <c r="BU534">
        <v>0</v>
      </c>
      <c r="BV534">
        <v>0</v>
      </c>
      <c r="BW534">
        <v>0</v>
      </c>
      <c r="BX534" s="17">
        <v>1</v>
      </c>
      <c r="BY534">
        <v>0</v>
      </c>
      <c r="BZ534">
        <v>0</v>
      </c>
      <c r="CA534">
        <v>0</v>
      </c>
      <c r="CB534">
        <v>0</v>
      </c>
      <c r="CC534" s="17">
        <v>0</v>
      </c>
      <c r="CD534">
        <v>0</v>
      </c>
      <c r="CE534">
        <v>0</v>
      </c>
      <c r="CF534">
        <v>0</v>
      </c>
      <c r="CG534">
        <v>1</v>
      </c>
      <c r="CH534">
        <v>0</v>
      </c>
      <c r="CI534">
        <v>0</v>
      </c>
      <c r="CJ534">
        <v>0</v>
      </c>
      <c r="CK534">
        <v>0</v>
      </c>
      <c r="CL534">
        <v>0</v>
      </c>
      <c r="CM534">
        <v>0</v>
      </c>
      <c r="CN534" s="17">
        <v>0</v>
      </c>
      <c r="CO534">
        <v>0.29799999999999999</v>
      </c>
      <c r="CP534">
        <v>18</v>
      </c>
      <c r="CQ534">
        <v>1</v>
      </c>
      <c r="CR534">
        <v>0</v>
      </c>
      <c r="CS534">
        <v>15</v>
      </c>
      <c r="CY534" s="33" t="s">
        <v>85</v>
      </c>
    </row>
    <row r="535" spans="1:103" x14ac:dyDescent="0.25">
      <c r="A535">
        <v>534</v>
      </c>
      <c r="B535">
        <v>35</v>
      </c>
      <c r="C535" s="24" t="s">
        <v>325</v>
      </c>
      <c r="D535" s="12">
        <v>7.3</v>
      </c>
      <c r="E535" s="13">
        <f t="shared" si="130"/>
        <v>0.96052631578947367</v>
      </c>
      <c r="F535" s="7">
        <v>7.6</v>
      </c>
      <c r="G535" s="7">
        <f t="shared" si="123"/>
        <v>6.3394736842105264</v>
      </c>
      <c r="H535" s="15">
        <f t="shared" si="124"/>
        <v>8.2605263157894733</v>
      </c>
      <c r="I535" s="11">
        <f t="shared" si="125"/>
        <v>0.19243528302935478</v>
      </c>
      <c r="J535" s="32">
        <f t="shared" si="126"/>
        <v>2.5320431977546683E-2</v>
      </c>
      <c r="K535" s="32">
        <f t="shared" si="127"/>
        <v>39.493796981298217</v>
      </c>
      <c r="L535" s="8">
        <v>1</v>
      </c>
      <c r="M535" s="9">
        <v>0</v>
      </c>
      <c r="N535" s="8">
        <v>0</v>
      </c>
      <c r="O535" s="9">
        <v>0</v>
      </c>
      <c r="P535" s="9">
        <v>0</v>
      </c>
      <c r="Q535" s="9">
        <v>1</v>
      </c>
      <c r="R535" s="9">
        <v>0</v>
      </c>
      <c r="S535" s="8">
        <v>1510</v>
      </c>
      <c r="T535" s="9">
        <v>7</v>
      </c>
      <c r="U535" s="9">
        <f t="shared" si="128"/>
        <v>1502</v>
      </c>
      <c r="V535" s="9">
        <f t="shared" si="129"/>
        <v>15</v>
      </c>
      <c r="W535" s="7">
        <f t="shared" si="135"/>
        <v>7.66012</v>
      </c>
      <c r="X535" s="7">
        <f t="shared" si="131"/>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6"/>
        <v>0.12</v>
      </c>
      <c r="AS535" s="38">
        <f t="shared" si="132"/>
        <v>0.54400000000000004</v>
      </c>
      <c r="AT535" s="39">
        <f t="shared" si="133"/>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2">
        <f t="shared" si="134"/>
        <v>31.487559999999998</v>
      </c>
      <c r="BM535">
        <v>1</v>
      </c>
      <c r="BN535">
        <v>0</v>
      </c>
      <c r="BO535">
        <v>0</v>
      </c>
      <c r="BP535">
        <v>0</v>
      </c>
      <c r="BQ535">
        <v>0</v>
      </c>
      <c r="BR535">
        <v>0</v>
      </c>
      <c r="BS535">
        <v>0</v>
      </c>
      <c r="BT535" s="17">
        <v>0</v>
      </c>
      <c r="BU535">
        <v>0</v>
      </c>
      <c r="BV535">
        <v>0</v>
      </c>
      <c r="BW535">
        <v>0</v>
      </c>
      <c r="BX535" s="17">
        <v>1</v>
      </c>
      <c r="BY535">
        <v>0</v>
      </c>
      <c r="BZ535">
        <v>0</v>
      </c>
      <c r="CA535">
        <v>0</v>
      </c>
      <c r="CB535">
        <v>0</v>
      </c>
      <c r="CC535" s="17">
        <v>0</v>
      </c>
      <c r="CD535">
        <v>0</v>
      </c>
      <c r="CE535">
        <v>0</v>
      </c>
      <c r="CF535">
        <v>0</v>
      </c>
      <c r="CG535">
        <v>1</v>
      </c>
      <c r="CH535">
        <v>0</v>
      </c>
      <c r="CI535">
        <v>0</v>
      </c>
      <c r="CJ535">
        <v>0</v>
      </c>
      <c r="CK535">
        <v>0</v>
      </c>
      <c r="CL535">
        <v>0</v>
      </c>
      <c r="CM535">
        <v>0</v>
      </c>
      <c r="CN535" s="17">
        <v>1</v>
      </c>
      <c r="CO535">
        <v>0.29799999999999999</v>
      </c>
      <c r="CP535">
        <v>18</v>
      </c>
      <c r="CQ535">
        <v>1</v>
      </c>
      <c r="CR535">
        <v>0</v>
      </c>
      <c r="CS535">
        <v>15</v>
      </c>
      <c r="CY535" s="33" t="s">
        <v>85</v>
      </c>
    </row>
    <row r="536" spans="1:103" x14ac:dyDescent="0.25">
      <c r="A536">
        <v>535</v>
      </c>
      <c r="B536">
        <v>35</v>
      </c>
      <c r="C536" s="24" t="s">
        <v>325</v>
      </c>
      <c r="D536" s="12">
        <v>7.1</v>
      </c>
      <c r="E536" s="13">
        <f t="shared" si="130"/>
        <v>0.94164456233421745</v>
      </c>
      <c r="F536" s="7">
        <v>7.54</v>
      </c>
      <c r="G536" s="7">
        <f t="shared" si="123"/>
        <v>6.1583554376657821</v>
      </c>
      <c r="H536" s="15">
        <f t="shared" si="124"/>
        <v>8.0416445623342163</v>
      </c>
      <c r="I536" s="11">
        <f t="shared" si="125"/>
        <v>0.19097167590337699</v>
      </c>
      <c r="J536" s="32">
        <f t="shared" si="126"/>
        <v>2.5327808475248934E-2</v>
      </c>
      <c r="K536" s="32">
        <f t="shared" si="127"/>
        <v>39.482294766135368</v>
      </c>
      <c r="L536" s="8">
        <v>1</v>
      </c>
      <c r="M536" s="9">
        <v>0</v>
      </c>
      <c r="N536" s="8">
        <v>0</v>
      </c>
      <c r="O536" s="9">
        <v>0</v>
      </c>
      <c r="P536" s="9">
        <v>0</v>
      </c>
      <c r="Q536" s="9">
        <v>1</v>
      </c>
      <c r="R536" s="9">
        <v>0</v>
      </c>
      <c r="S536" s="8">
        <v>1510</v>
      </c>
      <c r="T536" s="9">
        <v>7</v>
      </c>
      <c r="U536" s="9">
        <f t="shared" si="128"/>
        <v>1502</v>
      </c>
      <c r="V536" s="9">
        <f t="shared" si="129"/>
        <v>15</v>
      </c>
      <c r="W536" s="7">
        <f t="shared" si="135"/>
        <v>7.66012</v>
      </c>
      <c r="X536" s="7">
        <f t="shared" si="131"/>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6"/>
        <v>0.12</v>
      </c>
      <c r="AS536" s="38">
        <f t="shared" si="132"/>
        <v>0.54400000000000004</v>
      </c>
      <c r="AT536" s="39">
        <f t="shared" si="133"/>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2">
        <f t="shared" si="134"/>
        <v>31.487559999999998</v>
      </c>
      <c r="BM536">
        <v>1</v>
      </c>
      <c r="BN536">
        <v>0</v>
      </c>
      <c r="BO536">
        <v>0</v>
      </c>
      <c r="BP536">
        <v>0</v>
      </c>
      <c r="BQ536">
        <v>0</v>
      </c>
      <c r="BR536">
        <v>0</v>
      </c>
      <c r="BS536">
        <v>0</v>
      </c>
      <c r="BT536" s="17">
        <v>0</v>
      </c>
      <c r="BU536">
        <v>0</v>
      </c>
      <c r="BV536">
        <v>0</v>
      </c>
      <c r="BW536">
        <v>0</v>
      </c>
      <c r="BX536" s="17">
        <v>1</v>
      </c>
      <c r="BY536">
        <v>0</v>
      </c>
      <c r="BZ536">
        <v>0</v>
      </c>
      <c r="CA536">
        <v>0</v>
      </c>
      <c r="CB536">
        <v>0</v>
      </c>
      <c r="CC536" s="17">
        <v>0</v>
      </c>
      <c r="CD536">
        <v>0</v>
      </c>
      <c r="CE536">
        <v>0</v>
      </c>
      <c r="CF536">
        <v>0</v>
      </c>
      <c r="CG536">
        <v>1</v>
      </c>
      <c r="CH536">
        <v>0</v>
      </c>
      <c r="CI536">
        <v>0</v>
      </c>
      <c r="CJ536">
        <v>0</v>
      </c>
      <c r="CK536">
        <v>0</v>
      </c>
      <c r="CL536">
        <v>0</v>
      </c>
      <c r="CM536">
        <v>0</v>
      </c>
      <c r="CN536" s="17">
        <v>1</v>
      </c>
      <c r="CO536">
        <v>0.29799999999999999</v>
      </c>
      <c r="CP536">
        <v>18</v>
      </c>
      <c r="CQ536">
        <v>1</v>
      </c>
      <c r="CR536">
        <v>0</v>
      </c>
      <c r="CS536">
        <v>15</v>
      </c>
      <c r="CY536" s="33" t="s">
        <v>85</v>
      </c>
    </row>
    <row r="537" spans="1:103" x14ac:dyDescent="0.25">
      <c r="A537">
        <v>536</v>
      </c>
      <c r="B537">
        <v>35</v>
      </c>
      <c r="C537" s="24" t="s">
        <v>325</v>
      </c>
      <c r="D537" s="12">
        <v>6</v>
      </c>
      <c r="E537" s="13">
        <f t="shared" si="130"/>
        <v>0.90361445783132532</v>
      </c>
      <c r="F537" s="7">
        <v>6.64</v>
      </c>
      <c r="G537" s="7">
        <f t="shared" si="123"/>
        <v>5.096385542168675</v>
      </c>
      <c r="H537" s="15">
        <f t="shared" si="124"/>
        <v>6.903614457831325</v>
      </c>
      <c r="I537" s="11">
        <f t="shared" si="125"/>
        <v>0.16886931820305151</v>
      </c>
      <c r="J537" s="32">
        <f t="shared" si="126"/>
        <v>2.5432126235399324E-2</v>
      </c>
      <c r="K537" s="32">
        <f t="shared" si="127"/>
        <v>39.320345878438047</v>
      </c>
      <c r="L537" s="8">
        <v>1</v>
      </c>
      <c r="M537" s="9">
        <v>0</v>
      </c>
      <c r="N537" s="8">
        <v>0</v>
      </c>
      <c r="O537" s="9">
        <v>0</v>
      </c>
      <c r="P537" s="9">
        <v>0</v>
      </c>
      <c r="Q537" s="9">
        <v>1</v>
      </c>
      <c r="R537" s="9">
        <v>0</v>
      </c>
      <c r="S537" s="8">
        <v>1510</v>
      </c>
      <c r="T537" s="9">
        <v>7</v>
      </c>
      <c r="U537" s="9">
        <f t="shared" si="128"/>
        <v>1502</v>
      </c>
      <c r="V537" s="9">
        <f t="shared" si="129"/>
        <v>15</v>
      </c>
      <c r="W537" s="7">
        <f t="shared" si="135"/>
        <v>7.66012</v>
      </c>
      <c r="X537" s="7">
        <f t="shared" si="131"/>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6"/>
        <v>0.12</v>
      </c>
      <c r="AS537" s="38">
        <f t="shared" si="132"/>
        <v>0.54400000000000004</v>
      </c>
      <c r="AT537" s="39">
        <f t="shared" si="133"/>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2">
        <f t="shared" si="134"/>
        <v>31.487559999999998</v>
      </c>
      <c r="BM537">
        <v>1</v>
      </c>
      <c r="BN537">
        <v>0</v>
      </c>
      <c r="BO537">
        <v>0</v>
      </c>
      <c r="BP537">
        <v>0</v>
      </c>
      <c r="BQ537">
        <v>0</v>
      </c>
      <c r="BR537">
        <v>0</v>
      </c>
      <c r="BS537">
        <v>0</v>
      </c>
      <c r="BT537" s="17">
        <v>0</v>
      </c>
      <c r="BU537">
        <v>0</v>
      </c>
      <c r="BV537">
        <v>0</v>
      </c>
      <c r="BW537">
        <v>0</v>
      </c>
      <c r="BX537" s="17">
        <v>1</v>
      </c>
      <c r="BY537">
        <v>0</v>
      </c>
      <c r="BZ537">
        <v>0</v>
      </c>
      <c r="CA537">
        <v>0</v>
      </c>
      <c r="CB537">
        <v>0</v>
      </c>
      <c r="CC537" s="17">
        <v>0</v>
      </c>
      <c r="CD537">
        <v>0</v>
      </c>
      <c r="CE537">
        <v>0</v>
      </c>
      <c r="CF537">
        <v>0</v>
      </c>
      <c r="CG537">
        <v>1</v>
      </c>
      <c r="CH537">
        <v>0</v>
      </c>
      <c r="CI537">
        <v>0</v>
      </c>
      <c r="CJ537">
        <v>0</v>
      </c>
      <c r="CK537">
        <v>0</v>
      </c>
      <c r="CL537">
        <v>1</v>
      </c>
      <c r="CM537">
        <v>0</v>
      </c>
      <c r="CN537" s="17">
        <v>0</v>
      </c>
      <c r="CO537">
        <v>0.29799999999999999</v>
      </c>
      <c r="CP537">
        <v>18</v>
      </c>
      <c r="CQ537">
        <v>1</v>
      </c>
      <c r="CR537">
        <v>0</v>
      </c>
      <c r="CS537">
        <v>15</v>
      </c>
      <c r="CY537" s="33" t="s">
        <v>85</v>
      </c>
    </row>
    <row r="538" spans="1:103" x14ac:dyDescent="0.25">
      <c r="A538">
        <v>537</v>
      </c>
      <c r="B538">
        <v>35</v>
      </c>
      <c r="C538" s="24" t="s">
        <v>325</v>
      </c>
      <c r="D538" s="12">
        <v>8.4</v>
      </c>
      <c r="E538" s="13">
        <f t="shared" si="130"/>
        <v>0.98707403055229148</v>
      </c>
      <c r="F538" s="7">
        <v>8.51</v>
      </c>
      <c r="G538" s="7">
        <f t="shared" si="123"/>
        <v>7.4129259694477092</v>
      </c>
      <c r="H538" s="15">
        <f t="shared" si="124"/>
        <v>9.3870740305522915</v>
      </c>
      <c r="I538" s="11">
        <f t="shared" si="125"/>
        <v>0.21440325235359536</v>
      </c>
      <c r="J538" s="32">
        <f t="shared" si="126"/>
        <v>2.5194271721926603E-2</v>
      </c>
      <c r="K538" s="32">
        <f t="shared" si="127"/>
        <v>39.691562075584777</v>
      </c>
      <c r="L538" s="8">
        <v>1</v>
      </c>
      <c r="M538" s="9">
        <v>0</v>
      </c>
      <c r="N538" s="8">
        <v>0</v>
      </c>
      <c r="O538" s="9">
        <v>0</v>
      </c>
      <c r="P538" s="9">
        <v>0</v>
      </c>
      <c r="Q538" s="9">
        <v>1</v>
      </c>
      <c r="R538" s="9">
        <v>0</v>
      </c>
      <c r="S538" s="8">
        <v>1510</v>
      </c>
      <c r="T538" s="9">
        <v>6</v>
      </c>
      <c r="U538" s="9">
        <f t="shared" si="128"/>
        <v>1503</v>
      </c>
      <c r="V538" s="9">
        <f t="shared" si="129"/>
        <v>15</v>
      </c>
      <c r="W538" s="7">
        <f t="shared" si="135"/>
        <v>7.66012</v>
      </c>
      <c r="X538" s="7">
        <f t="shared" si="131"/>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6"/>
        <v>0.12</v>
      </c>
      <c r="AS538" s="38">
        <f t="shared" si="132"/>
        <v>0.54400000000000004</v>
      </c>
      <c r="AT538" s="39">
        <f t="shared" si="133"/>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2">
        <f t="shared" si="134"/>
        <v>31.487559999999998</v>
      </c>
      <c r="BM538">
        <v>0</v>
      </c>
      <c r="BN538">
        <v>0</v>
      </c>
      <c r="BO538">
        <v>0</v>
      </c>
      <c r="BP538">
        <v>0</v>
      </c>
      <c r="BQ538">
        <v>0</v>
      </c>
      <c r="BR538">
        <v>0</v>
      </c>
      <c r="BS538">
        <v>1</v>
      </c>
      <c r="BT538" s="17">
        <v>0</v>
      </c>
      <c r="BU538">
        <v>0</v>
      </c>
      <c r="BV538">
        <v>0</v>
      </c>
      <c r="BW538">
        <v>0</v>
      </c>
      <c r="BX538" s="17">
        <v>1</v>
      </c>
      <c r="BY538">
        <v>0</v>
      </c>
      <c r="BZ538">
        <v>0</v>
      </c>
      <c r="CA538">
        <v>0</v>
      </c>
      <c r="CB538">
        <v>0</v>
      </c>
      <c r="CC538" s="17">
        <v>0</v>
      </c>
      <c r="CD538">
        <v>0</v>
      </c>
      <c r="CE538">
        <v>0</v>
      </c>
      <c r="CF538">
        <v>0</v>
      </c>
      <c r="CG538">
        <v>1</v>
      </c>
      <c r="CH538">
        <v>0</v>
      </c>
      <c r="CI538">
        <v>0</v>
      </c>
      <c r="CJ538">
        <v>1</v>
      </c>
      <c r="CK538">
        <v>0</v>
      </c>
      <c r="CL538">
        <v>0</v>
      </c>
      <c r="CM538">
        <v>0</v>
      </c>
      <c r="CN538" s="17">
        <v>0</v>
      </c>
      <c r="CO538">
        <v>0.29799999999999999</v>
      </c>
      <c r="CP538">
        <v>18</v>
      </c>
      <c r="CQ538">
        <v>1</v>
      </c>
      <c r="CR538">
        <v>0</v>
      </c>
      <c r="CS538">
        <v>15</v>
      </c>
      <c r="CY538" s="33" t="s">
        <v>85</v>
      </c>
    </row>
    <row r="539" spans="1:103" x14ac:dyDescent="0.25">
      <c r="A539">
        <v>538</v>
      </c>
      <c r="B539">
        <v>35</v>
      </c>
      <c r="C539" s="24" t="s">
        <v>325</v>
      </c>
      <c r="D539" s="12">
        <v>7.4</v>
      </c>
      <c r="E539" s="13">
        <f t="shared" si="130"/>
        <v>1.0407876230661042</v>
      </c>
      <c r="F539" s="7">
        <v>7.11</v>
      </c>
      <c r="G539" s="7">
        <f t="shared" si="123"/>
        <v>6.359212376933896</v>
      </c>
      <c r="H539" s="15">
        <f t="shared" si="124"/>
        <v>8.4407876230661039</v>
      </c>
      <c r="I539" s="11">
        <f t="shared" si="125"/>
        <v>0.19994071330712809</v>
      </c>
      <c r="J539" s="32">
        <f t="shared" si="126"/>
        <v>2.8121056723928003E-2</v>
      </c>
      <c r="K539" s="32">
        <f t="shared" si="127"/>
        <v>35.560541334462272</v>
      </c>
      <c r="L539" s="8">
        <v>1</v>
      </c>
      <c r="M539" s="9">
        <v>0</v>
      </c>
      <c r="N539" s="8">
        <v>0</v>
      </c>
      <c r="O539" s="9">
        <v>0</v>
      </c>
      <c r="P539" s="9">
        <v>0</v>
      </c>
      <c r="Q539" s="9">
        <v>1</v>
      </c>
      <c r="R539" s="9">
        <v>0</v>
      </c>
      <c r="S539" s="8">
        <v>1220</v>
      </c>
      <c r="T539" s="9">
        <v>5</v>
      </c>
      <c r="U539" s="9">
        <f t="shared" si="128"/>
        <v>1214</v>
      </c>
      <c r="V539" s="9">
        <f t="shared" si="129"/>
        <v>15</v>
      </c>
      <c r="W539" s="7">
        <f t="shared" si="135"/>
        <v>7.4770000000000003</v>
      </c>
      <c r="X539" s="7">
        <f t="shared" si="131"/>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2"/>
        <v>0.55000000000000004</v>
      </c>
      <c r="AT539" s="39">
        <f t="shared" si="133"/>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2">
        <f t="shared" si="134"/>
        <v>32.037999999999997</v>
      </c>
      <c r="BM539">
        <v>0</v>
      </c>
      <c r="BN539">
        <v>0</v>
      </c>
      <c r="BO539">
        <v>0</v>
      </c>
      <c r="BP539">
        <v>0</v>
      </c>
      <c r="BQ539">
        <v>0</v>
      </c>
      <c r="BR539">
        <v>0</v>
      </c>
      <c r="BS539">
        <v>1</v>
      </c>
      <c r="BT539" s="17">
        <v>0</v>
      </c>
      <c r="BU539">
        <v>0</v>
      </c>
      <c r="BV539">
        <v>0</v>
      </c>
      <c r="BW539">
        <v>0</v>
      </c>
      <c r="BX539" s="17">
        <v>1</v>
      </c>
      <c r="BY539">
        <v>0</v>
      </c>
      <c r="BZ539">
        <v>0</v>
      </c>
      <c r="CA539">
        <v>0</v>
      </c>
      <c r="CB539">
        <v>0</v>
      </c>
      <c r="CC539" s="17">
        <v>0</v>
      </c>
      <c r="CD539">
        <v>0</v>
      </c>
      <c r="CE539">
        <v>0</v>
      </c>
      <c r="CF539">
        <v>0</v>
      </c>
      <c r="CG539">
        <v>1</v>
      </c>
      <c r="CH539">
        <v>0</v>
      </c>
      <c r="CI539">
        <v>0</v>
      </c>
      <c r="CJ539">
        <v>0</v>
      </c>
      <c r="CK539">
        <v>0</v>
      </c>
      <c r="CL539">
        <v>0</v>
      </c>
      <c r="CM539">
        <v>0</v>
      </c>
      <c r="CN539" s="17">
        <v>0</v>
      </c>
      <c r="CO539">
        <v>0.29799999999999999</v>
      </c>
      <c r="CP539">
        <v>18</v>
      </c>
      <c r="CQ539">
        <v>1</v>
      </c>
      <c r="CR539">
        <v>0</v>
      </c>
      <c r="CS539">
        <v>15</v>
      </c>
      <c r="CY539" s="33" t="s">
        <v>85</v>
      </c>
    </row>
    <row r="540" spans="1:103" x14ac:dyDescent="0.25">
      <c r="A540">
        <v>539</v>
      </c>
      <c r="B540">
        <v>35</v>
      </c>
      <c r="C540" s="24" t="s">
        <v>325</v>
      </c>
      <c r="D540" s="12">
        <v>7.6</v>
      </c>
      <c r="E540" s="13">
        <f t="shared" si="130"/>
        <v>3.1275720164609049</v>
      </c>
      <c r="F540" s="7">
        <v>2.4300000000000002</v>
      </c>
      <c r="G540" s="7">
        <f t="shared" si="123"/>
        <v>4.4724279835390952</v>
      </c>
      <c r="H540" s="15">
        <f t="shared" si="124"/>
        <v>10.727572016460904</v>
      </c>
      <c r="I540" s="11">
        <f t="shared" si="125"/>
        <v>6.11932504058443E-2</v>
      </c>
      <c r="J540" s="32">
        <f t="shared" si="126"/>
        <v>2.5182407574421521E-2</v>
      </c>
      <c r="K540" s="32">
        <f t="shared" si="127"/>
        <v>39.710261897902413</v>
      </c>
      <c r="L540" s="8">
        <v>1</v>
      </c>
      <c r="M540" s="9">
        <v>0</v>
      </c>
      <c r="N540" s="8">
        <v>0</v>
      </c>
      <c r="O540" s="9">
        <v>0</v>
      </c>
      <c r="P540" s="9">
        <v>0</v>
      </c>
      <c r="Q540" s="9">
        <v>1</v>
      </c>
      <c r="R540" s="9">
        <v>0</v>
      </c>
      <c r="S540" s="8">
        <v>1577</v>
      </c>
      <c r="T540" s="9">
        <v>5</v>
      </c>
      <c r="U540" s="9">
        <f t="shared" si="128"/>
        <v>1571</v>
      </c>
      <c r="V540" s="9">
        <f t="shared" si="129"/>
        <v>15</v>
      </c>
      <c r="W540" s="7">
        <f t="shared" si="135"/>
        <v>9.0030000000000001</v>
      </c>
      <c r="X540" s="7">
        <f t="shared" si="131"/>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2"/>
        <v>0.5</v>
      </c>
      <c r="AT540" s="39">
        <f t="shared" si="133"/>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2">
        <f t="shared" si="134"/>
        <v>27.451000000000001</v>
      </c>
      <c r="BM540">
        <v>0</v>
      </c>
      <c r="BN540">
        <v>0</v>
      </c>
      <c r="BO540">
        <v>0</v>
      </c>
      <c r="BP540">
        <v>0</v>
      </c>
      <c r="BQ540">
        <v>0</v>
      </c>
      <c r="BR540">
        <v>0</v>
      </c>
      <c r="BS540">
        <v>1</v>
      </c>
      <c r="BT540" s="17">
        <v>0</v>
      </c>
      <c r="BU540">
        <v>0</v>
      </c>
      <c r="BV540">
        <v>0</v>
      </c>
      <c r="BW540">
        <v>0</v>
      </c>
      <c r="BX540" s="17">
        <v>1</v>
      </c>
      <c r="BY540">
        <v>0</v>
      </c>
      <c r="BZ540">
        <v>0</v>
      </c>
      <c r="CA540">
        <v>0</v>
      </c>
      <c r="CB540">
        <v>0</v>
      </c>
      <c r="CC540" s="17">
        <v>0</v>
      </c>
      <c r="CD540">
        <v>0</v>
      </c>
      <c r="CE540">
        <v>0</v>
      </c>
      <c r="CF540">
        <v>0</v>
      </c>
      <c r="CG540">
        <v>1</v>
      </c>
      <c r="CH540">
        <v>0</v>
      </c>
      <c r="CI540">
        <v>0</v>
      </c>
      <c r="CJ540">
        <v>0</v>
      </c>
      <c r="CK540">
        <v>0</v>
      </c>
      <c r="CL540">
        <v>0</v>
      </c>
      <c r="CM540">
        <v>0</v>
      </c>
      <c r="CN540" s="17">
        <v>0</v>
      </c>
      <c r="CO540">
        <v>0.29799999999999999</v>
      </c>
      <c r="CP540">
        <v>18</v>
      </c>
      <c r="CQ540">
        <v>1</v>
      </c>
      <c r="CR540">
        <v>0</v>
      </c>
      <c r="CS540">
        <v>15</v>
      </c>
      <c r="CY540" s="33" t="s">
        <v>85</v>
      </c>
    </row>
    <row r="541" spans="1:103" x14ac:dyDescent="0.25">
      <c r="A541">
        <v>540</v>
      </c>
      <c r="B541">
        <v>35</v>
      </c>
      <c r="C541" s="24" t="s">
        <v>325</v>
      </c>
      <c r="D541" s="12">
        <v>6.7</v>
      </c>
      <c r="E541" s="13">
        <f t="shared" si="130"/>
        <v>0.93314763231197773</v>
      </c>
      <c r="F541" s="7">
        <v>7.18</v>
      </c>
      <c r="G541" s="7">
        <f t="shared" si="123"/>
        <v>5.7668523676880223</v>
      </c>
      <c r="H541" s="15">
        <f t="shared" si="124"/>
        <v>7.633147632311978</v>
      </c>
      <c r="I541" s="11">
        <f t="shared" si="125"/>
        <v>0.18239852026663411</v>
      </c>
      <c r="J541" s="32">
        <f t="shared" si="126"/>
        <v>2.5403693630450433E-2</v>
      </c>
      <c r="K541" s="32">
        <f t="shared" si="127"/>
        <v>39.364354433929179</v>
      </c>
      <c r="L541" s="8">
        <v>1</v>
      </c>
      <c r="M541" s="9">
        <v>0</v>
      </c>
      <c r="N541" s="8">
        <v>0</v>
      </c>
      <c r="O541" s="9">
        <v>0</v>
      </c>
      <c r="P541" s="9">
        <v>0</v>
      </c>
      <c r="Q541" s="9">
        <v>1</v>
      </c>
      <c r="R541" s="9">
        <v>0</v>
      </c>
      <c r="S541" s="8">
        <v>1510</v>
      </c>
      <c r="T541" s="9">
        <v>11</v>
      </c>
      <c r="U541" s="9">
        <f t="shared" si="128"/>
        <v>1498</v>
      </c>
      <c r="V541" s="9">
        <f t="shared" si="129"/>
        <v>15</v>
      </c>
      <c r="W541" s="7">
        <f t="shared" si="135"/>
        <v>7.66012</v>
      </c>
      <c r="X541" s="7">
        <f t="shared" si="131"/>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2"/>
        <v>0.54400000000000004</v>
      </c>
      <c r="AT541" s="39">
        <f t="shared" si="133"/>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2">
        <f t="shared" si="134"/>
        <v>31.487559999999998</v>
      </c>
      <c r="BM541">
        <v>0</v>
      </c>
      <c r="BN541">
        <v>0</v>
      </c>
      <c r="BO541">
        <v>0</v>
      </c>
      <c r="BP541">
        <v>0</v>
      </c>
      <c r="BQ541">
        <v>0</v>
      </c>
      <c r="BR541">
        <v>0</v>
      </c>
      <c r="BS541">
        <v>1</v>
      </c>
      <c r="BT541" s="17">
        <v>0</v>
      </c>
      <c r="BU541">
        <v>0</v>
      </c>
      <c r="BV541">
        <v>0</v>
      </c>
      <c r="BW541">
        <v>0</v>
      </c>
      <c r="BX541" s="17">
        <v>1</v>
      </c>
      <c r="BY541">
        <v>0</v>
      </c>
      <c r="BZ541">
        <v>0</v>
      </c>
      <c r="CA541">
        <v>0</v>
      </c>
      <c r="CB541">
        <v>0</v>
      </c>
      <c r="CC541" s="17">
        <v>0</v>
      </c>
      <c r="CD541">
        <v>0</v>
      </c>
      <c r="CE541">
        <v>0</v>
      </c>
      <c r="CF541">
        <v>0</v>
      </c>
      <c r="CG541">
        <v>1</v>
      </c>
      <c r="CH541">
        <v>0</v>
      </c>
      <c r="CI541">
        <v>0</v>
      </c>
      <c r="CJ541">
        <v>1</v>
      </c>
      <c r="CK541">
        <v>0</v>
      </c>
      <c r="CL541">
        <v>1</v>
      </c>
      <c r="CM541">
        <v>0</v>
      </c>
      <c r="CN541" s="17">
        <v>1</v>
      </c>
      <c r="CO541">
        <v>0.29799999999999999</v>
      </c>
      <c r="CP541">
        <v>18</v>
      </c>
      <c r="CQ541">
        <v>1</v>
      </c>
      <c r="CR541">
        <v>0</v>
      </c>
      <c r="CS541">
        <v>15</v>
      </c>
      <c r="CY541" s="33" t="s">
        <v>85</v>
      </c>
    </row>
    <row r="542" spans="1:103" x14ac:dyDescent="0.25">
      <c r="A542">
        <v>541</v>
      </c>
      <c r="B542">
        <v>35</v>
      </c>
      <c r="C542" s="24" t="s">
        <v>325</v>
      </c>
      <c r="D542" s="12">
        <v>5.9</v>
      </c>
      <c r="E542" s="13">
        <f t="shared" si="130"/>
        <v>0.94855305466237949</v>
      </c>
      <c r="F542" s="7">
        <v>6.22</v>
      </c>
      <c r="G542" s="7">
        <f t="shared" si="123"/>
        <v>4.9514469453376204</v>
      </c>
      <c r="H542" s="15">
        <f t="shared" si="124"/>
        <v>6.8485530546623803</v>
      </c>
      <c r="I542" s="11">
        <f t="shared" si="125"/>
        <v>0.17609106334503863</v>
      </c>
      <c r="J542" s="32">
        <f t="shared" si="126"/>
        <v>2.8310460344861517E-2</v>
      </c>
      <c r="K542" s="32">
        <f t="shared" si="127"/>
        <v>35.322632970943715</v>
      </c>
      <c r="L542" s="8">
        <v>1</v>
      </c>
      <c r="M542" s="9">
        <v>0</v>
      </c>
      <c r="N542" s="8">
        <v>0</v>
      </c>
      <c r="O542" s="9">
        <v>0</v>
      </c>
      <c r="P542" s="9">
        <v>0</v>
      </c>
      <c r="Q542" s="9">
        <v>1</v>
      </c>
      <c r="R542" s="9">
        <v>0</v>
      </c>
      <c r="S542" s="8">
        <v>1220</v>
      </c>
      <c r="T542" s="9">
        <v>10</v>
      </c>
      <c r="U542" s="9">
        <f t="shared" si="128"/>
        <v>1209</v>
      </c>
      <c r="V542" s="9">
        <f t="shared" si="129"/>
        <v>15</v>
      </c>
      <c r="W542" s="7">
        <f t="shared" si="135"/>
        <v>7.4770000000000003</v>
      </c>
      <c r="X542" s="7">
        <f t="shared" si="131"/>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2"/>
        <v>0.55000000000000004</v>
      </c>
      <c r="AT542" s="39">
        <f t="shared" si="133"/>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2">
        <f t="shared" si="134"/>
        <v>32.037999999999997</v>
      </c>
      <c r="BM542">
        <v>0</v>
      </c>
      <c r="BN542">
        <v>0</v>
      </c>
      <c r="BO542">
        <v>0</v>
      </c>
      <c r="BP542">
        <v>0</v>
      </c>
      <c r="BQ542">
        <v>0</v>
      </c>
      <c r="BR542">
        <v>0</v>
      </c>
      <c r="BS542">
        <v>1</v>
      </c>
      <c r="BT542" s="17">
        <v>0</v>
      </c>
      <c r="BU542">
        <v>0</v>
      </c>
      <c r="BV542">
        <v>0</v>
      </c>
      <c r="BW542">
        <v>0</v>
      </c>
      <c r="BX542" s="17">
        <v>1</v>
      </c>
      <c r="BY542">
        <v>0</v>
      </c>
      <c r="BZ542">
        <v>0</v>
      </c>
      <c r="CA542">
        <v>0</v>
      </c>
      <c r="CB542">
        <v>0</v>
      </c>
      <c r="CC542" s="17">
        <v>0</v>
      </c>
      <c r="CD542">
        <v>0</v>
      </c>
      <c r="CE542">
        <v>0</v>
      </c>
      <c r="CF542">
        <v>0</v>
      </c>
      <c r="CG542">
        <v>1</v>
      </c>
      <c r="CH542">
        <v>0</v>
      </c>
      <c r="CI542">
        <v>0</v>
      </c>
      <c r="CJ542">
        <v>0</v>
      </c>
      <c r="CK542">
        <v>0</v>
      </c>
      <c r="CL542">
        <v>1</v>
      </c>
      <c r="CM542">
        <v>0</v>
      </c>
      <c r="CN542" s="17">
        <v>1</v>
      </c>
      <c r="CO542">
        <v>0.29799999999999999</v>
      </c>
      <c r="CP542">
        <v>18</v>
      </c>
      <c r="CQ542">
        <v>1</v>
      </c>
      <c r="CR542">
        <v>0</v>
      </c>
      <c r="CS542">
        <v>15</v>
      </c>
      <c r="CY542" s="33" t="s">
        <v>85</v>
      </c>
    </row>
    <row r="543" spans="1:103" x14ac:dyDescent="0.25">
      <c r="A543">
        <v>542</v>
      </c>
      <c r="B543">
        <v>35</v>
      </c>
      <c r="C543" s="24" t="s">
        <v>325</v>
      </c>
      <c r="D543" s="12">
        <v>6.6</v>
      </c>
      <c r="E543" s="13">
        <f t="shared" si="130"/>
        <v>3.1132075471698109</v>
      </c>
      <c r="F543" s="7">
        <v>2.12</v>
      </c>
      <c r="G543" s="7">
        <f t="shared" si="123"/>
        <v>3.4867924528301888</v>
      </c>
      <c r="H543" s="15">
        <f t="shared" si="124"/>
        <v>9.7132075471698105</v>
      </c>
      <c r="I543" s="11">
        <f t="shared" si="125"/>
        <v>0.12591098420571495</v>
      </c>
      <c r="J543" s="32">
        <f t="shared" si="126"/>
        <v>5.9391973681941011E-2</v>
      </c>
      <c r="K543" s="32">
        <f t="shared" si="127"/>
        <v>16.837291943777657</v>
      </c>
      <c r="L543" s="8">
        <v>1</v>
      </c>
      <c r="M543" s="9">
        <v>0</v>
      </c>
      <c r="N543" s="8">
        <v>0</v>
      </c>
      <c r="O543" s="9">
        <v>0</v>
      </c>
      <c r="P543" s="9">
        <v>0</v>
      </c>
      <c r="Q543" s="9">
        <v>1</v>
      </c>
      <c r="R543" s="9">
        <v>0</v>
      </c>
      <c r="S543" s="8">
        <v>290</v>
      </c>
      <c r="T543" s="9">
        <v>10</v>
      </c>
      <c r="U543" s="9">
        <f t="shared" si="128"/>
        <v>279</v>
      </c>
      <c r="V543" s="9">
        <f t="shared" si="129"/>
        <v>15</v>
      </c>
      <c r="W543" s="7">
        <f t="shared" si="135"/>
        <v>9.0030000000000001</v>
      </c>
      <c r="X543" s="7">
        <f t="shared" si="131"/>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2"/>
        <v>0.5</v>
      </c>
      <c r="AT543" s="39">
        <f t="shared" si="133"/>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2">
        <f t="shared" si="134"/>
        <v>27.451000000000001</v>
      </c>
      <c r="BM543">
        <v>0</v>
      </c>
      <c r="BN543">
        <v>0</v>
      </c>
      <c r="BO543">
        <v>0</v>
      </c>
      <c r="BP543">
        <v>0</v>
      </c>
      <c r="BQ543">
        <v>0</v>
      </c>
      <c r="BR543">
        <v>0</v>
      </c>
      <c r="BS543">
        <v>1</v>
      </c>
      <c r="BT543" s="17">
        <v>0</v>
      </c>
      <c r="BU543">
        <v>0</v>
      </c>
      <c r="BV543">
        <v>0</v>
      </c>
      <c r="BW543">
        <v>0</v>
      </c>
      <c r="BX543" s="17">
        <v>1</v>
      </c>
      <c r="BY543">
        <v>0</v>
      </c>
      <c r="BZ543">
        <v>0</v>
      </c>
      <c r="CA543">
        <v>0</v>
      </c>
      <c r="CB543">
        <v>0</v>
      </c>
      <c r="CC543" s="17">
        <v>0</v>
      </c>
      <c r="CD543">
        <v>0</v>
      </c>
      <c r="CE543">
        <v>0</v>
      </c>
      <c r="CF543">
        <v>0</v>
      </c>
      <c r="CG543">
        <v>1</v>
      </c>
      <c r="CH543">
        <v>0</v>
      </c>
      <c r="CI543">
        <v>0</v>
      </c>
      <c r="CJ543">
        <v>0</v>
      </c>
      <c r="CK543">
        <v>0</v>
      </c>
      <c r="CL543">
        <v>1</v>
      </c>
      <c r="CM543">
        <v>0</v>
      </c>
      <c r="CN543" s="17">
        <v>1</v>
      </c>
      <c r="CO543">
        <v>0.29799999999999999</v>
      </c>
      <c r="CP543">
        <v>18</v>
      </c>
      <c r="CQ543">
        <v>1</v>
      </c>
      <c r="CR543">
        <v>0</v>
      </c>
      <c r="CS543">
        <v>15</v>
      </c>
      <c r="CY543" s="33" t="s">
        <v>85</v>
      </c>
    </row>
    <row r="544" spans="1:103" s="93" customFormat="1" x14ac:dyDescent="0.25">
      <c r="A544" s="93">
        <v>543</v>
      </c>
      <c r="B544" s="93">
        <v>36</v>
      </c>
      <c r="C544" s="94" t="s">
        <v>326</v>
      </c>
      <c r="D544" s="95">
        <v>11.1</v>
      </c>
      <c r="E544" s="96">
        <v>0.5</v>
      </c>
      <c r="F544" s="97">
        <f t="shared" ref="F544:F607" si="137">D544/E544</f>
        <v>22.2</v>
      </c>
      <c r="G544" s="97">
        <f t="shared" si="123"/>
        <v>10.6</v>
      </c>
      <c r="H544" s="98">
        <f t="shared" si="124"/>
        <v>11.6</v>
      </c>
      <c r="I544" s="99">
        <f t="shared" si="125"/>
        <v>0.39245407503305468</v>
      </c>
      <c r="J544" s="100">
        <f t="shared" si="126"/>
        <v>1.7678111487975434E-2</v>
      </c>
      <c r="K544" s="100">
        <f t="shared" si="127"/>
        <v>56.567128263683323</v>
      </c>
      <c r="L544" s="101">
        <v>1</v>
      </c>
      <c r="M544" s="102">
        <v>0</v>
      </c>
      <c r="N544" s="101">
        <v>0</v>
      </c>
      <c r="O544" s="102">
        <v>0</v>
      </c>
      <c r="P544" s="102">
        <v>1</v>
      </c>
      <c r="Q544" s="102">
        <v>0</v>
      </c>
      <c r="R544" s="102">
        <v>0</v>
      </c>
      <c r="S544" s="101">
        <v>2717</v>
      </c>
      <c r="T544" s="102">
        <v>9</v>
      </c>
      <c r="U544" s="102">
        <f t="shared" si="128"/>
        <v>2707</v>
      </c>
      <c r="V544" s="102">
        <f t="shared" si="129"/>
        <v>6</v>
      </c>
      <c r="W544" s="97">
        <v>8.49</v>
      </c>
      <c r="X544" s="97">
        <v>14.73</v>
      </c>
      <c r="Y544" s="102">
        <v>1</v>
      </c>
      <c r="Z544" s="102">
        <v>0</v>
      </c>
      <c r="AA544" s="102">
        <v>0</v>
      </c>
      <c r="AB544" s="102">
        <v>0</v>
      </c>
      <c r="AC544" s="102">
        <v>1</v>
      </c>
      <c r="AD544" s="103">
        <v>0</v>
      </c>
      <c r="AE544" s="102">
        <v>0</v>
      </c>
      <c r="AF544" s="102">
        <v>1</v>
      </c>
      <c r="AG544" s="103">
        <v>0</v>
      </c>
      <c r="AH544" s="102">
        <v>0</v>
      </c>
      <c r="AI544" s="103">
        <v>1</v>
      </c>
      <c r="AJ544" s="104">
        <v>1985</v>
      </c>
      <c r="AK544" s="100">
        <v>0.01</v>
      </c>
      <c r="AL544" s="100">
        <v>0.47</v>
      </c>
      <c r="AM544" s="100">
        <v>0.28999999999999998</v>
      </c>
      <c r="AN544" s="105">
        <v>0.23</v>
      </c>
      <c r="AO544" s="106">
        <v>1</v>
      </c>
      <c r="AP544" s="107">
        <v>0</v>
      </c>
      <c r="AQ544" s="93">
        <v>1</v>
      </c>
      <c r="AR544" s="108">
        <v>0</v>
      </c>
      <c r="AS544" s="110">
        <v>0.63</v>
      </c>
      <c r="AT544" s="108">
        <f t="shared" ref="AT544:AT549" si="138">1-AS544</f>
        <v>0.37</v>
      </c>
      <c r="AU544">
        <v>0</v>
      </c>
      <c r="AV544" s="107">
        <v>1</v>
      </c>
      <c r="AW544" s="110">
        <v>0.15</v>
      </c>
      <c r="AX544" s="108">
        <f t="shared" ref="AX544:AX549" si="139">1-AW544</f>
        <v>0.85</v>
      </c>
      <c r="AY544" s="107" t="s">
        <v>28</v>
      </c>
      <c r="AZ544">
        <v>0</v>
      </c>
      <c r="BA544">
        <v>1</v>
      </c>
      <c r="BB544">
        <v>0</v>
      </c>
      <c r="BC544">
        <v>0</v>
      </c>
      <c r="BD544">
        <v>0</v>
      </c>
      <c r="BE544">
        <v>0</v>
      </c>
      <c r="BF544" s="107">
        <v>0</v>
      </c>
      <c r="BG544">
        <v>0</v>
      </c>
      <c r="BH544">
        <v>1</v>
      </c>
      <c r="BI544" s="107">
        <v>0</v>
      </c>
      <c r="BJ544">
        <v>1025</v>
      </c>
      <c r="BK544">
        <v>689</v>
      </c>
      <c r="BL544" s="111">
        <f t="shared" ref="BL544:BL564" si="140">X544+W544+6</f>
        <v>29.22</v>
      </c>
      <c r="BM544" s="93">
        <v>1</v>
      </c>
      <c r="BN544" s="93">
        <v>0</v>
      </c>
      <c r="BO544" s="93">
        <v>0</v>
      </c>
      <c r="BP544" s="93">
        <v>0</v>
      </c>
      <c r="BQ544" s="93">
        <v>0</v>
      </c>
      <c r="BR544" s="93">
        <v>0</v>
      </c>
      <c r="BS544" s="93">
        <v>0</v>
      </c>
      <c r="BT544" s="107">
        <v>0</v>
      </c>
      <c r="BU544" s="93">
        <v>0</v>
      </c>
      <c r="BV544" s="93">
        <v>0</v>
      </c>
      <c r="BW544" s="93">
        <v>0</v>
      </c>
      <c r="BX544" s="107">
        <v>1</v>
      </c>
      <c r="BY544" s="93">
        <v>0</v>
      </c>
      <c r="BZ544" s="93">
        <v>0</v>
      </c>
      <c r="CA544" s="93">
        <v>0</v>
      </c>
      <c r="CB544" s="93">
        <v>0</v>
      </c>
      <c r="CC544" s="107">
        <v>0</v>
      </c>
      <c r="CD544" s="93">
        <v>0</v>
      </c>
      <c r="CE544" s="93">
        <v>0</v>
      </c>
      <c r="CF544" s="93">
        <v>1</v>
      </c>
      <c r="CG544" s="93">
        <v>1</v>
      </c>
      <c r="CH544" s="93">
        <v>0</v>
      </c>
      <c r="CI544" s="93">
        <v>0</v>
      </c>
      <c r="CJ544" s="93">
        <v>0</v>
      </c>
      <c r="CK544" s="93">
        <v>0</v>
      </c>
      <c r="CL544" s="93">
        <v>0</v>
      </c>
      <c r="CM544" s="93">
        <v>1</v>
      </c>
      <c r="CN544" s="107">
        <v>1</v>
      </c>
      <c r="CO544">
        <v>0.29799999999999999</v>
      </c>
      <c r="CP544">
        <v>72</v>
      </c>
      <c r="CQ544">
        <v>1</v>
      </c>
      <c r="CR544">
        <v>0</v>
      </c>
      <c r="CS544">
        <v>13</v>
      </c>
      <c r="CT544" s="109"/>
      <c r="CY544" s="33" t="s">
        <v>85</v>
      </c>
    </row>
    <row r="545" spans="1:103" x14ac:dyDescent="0.25">
      <c r="A545">
        <v>544</v>
      </c>
      <c r="B545">
        <v>36</v>
      </c>
      <c r="C545" s="24" t="s">
        <v>326</v>
      </c>
      <c r="D545" s="12">
        <v>10.3</v>
      </c>
      <c r="E545" s="13">
        <v>0.8</v>
      </c>
      <c r="F545" s="7">
        <f t="shared" si="137"/>
        <v>12.875</v>
      </c>
      <c r="G545" s="7">
        <f t="shared" si="123"/>
        <v>9.5</v>
      </c>
      <c r="H545" s="15">
        <f t="shared" si="124"/>
        <v>11.100000000000001</v>
      </c>
      <c r="I545" s="11">
        <f t="shared" si="125"/>
        <v>0.14568016832067471</v>
      </c>
      <c r="J545" s="32">
        <f t="shared" si="126"/>
        <v>1.1314964529761141E-2</v>
      </c>
      <c r="K545" s="32">
        <f t="shared" si="127"/>
        <v>88.378535997152611</v>
      </c>
      <c r="L545" s="8">
        <v>1</v>
      </c>
      <c r="M545" s="9">
        <v>0</v>
      </c>
      <c r="N545" s="8">
        <v>0</v>
      </c>
      <c r="O545" s="9">
        <v>0</v>
      </c>
      <c r="P545" s="9">
        <v>1</v>
      </c>
      <c r="Q545" s="9">
        <v>0</v>
      </c>
      <c r="R545" s="9">
        <v>0</v>
      </c>
      <c r="S545" s="8">
        <v>7655</v>
      </c>
      <c r="T545" s="9">
        <v>9</v>
      </c>
      <c r="U545" s="9">
        <f t="shared" si="128"/>
        <v>7645</v>
      </c>
      <c r="V545" s="9">
        <f t="shared" si="129"/>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8"/>
        <v>0.29000000000000004</v>
      </c>
      <c r="AU545">
        <v>0</v>
      </c>
      <c r="AV545" s="17">
        <v>1</v>
      </c>
      <c r="AW545" s="38">
        <v>0.25</v>
      </c>
      <c r="AX545" s="39">
        <f t="shared" si="139"/>
        <v>0.75</v>
      </c>
      <c r="AY545" s="17" t="s">
        <v>28</v>
      </c>
      <c r="AZ545">
        <v>0</v>
      </c>
      <c r="BA545">
        <v>1</v>
      </c>
      <c r="BB545">
        <v>0</v>
      </c>
      <c r="BC545">
        <v>0</v>
      </c>
      <c r="BD545">
        <v>0</v>
      </c>
      <c r="BE545">
        <v>0</v>
      </c>
      <c r="BF545" s="17">
        <v>0</v>
      </c>
      <c r="BG545">
        <v>0</v>
      </c>
      <c r="BH545">
        <v>1</v>
      </c>
      <c r="BI545" s="17">
        <v>0</v>
      </c>
      <c r="BJ545">
        <v>1946</v>
      </c>
      <c r="BK545">
        <v>427</v>
      </c>
      <c r="BL545" s="92">
        <f t="shared" si="140"/>
        <v>29.47</v>
      </c>
      <c r="BM545">
        <v>1</v>
      </c>
      <c r="BN545">
        <v>0</v>
      </c>
      <c r="BO545">
        <v>0</v>
      </c>
      <c r="BP545">
        <v>0</v>
      </c>
      <c r="BQ545">
        <v>0</v>
      </c>
      <c r="BR545">
        <v>0</v>
      </c>
      <c r="BS545">
        <v>0</v>
      </c>
      <c r="BT545" s="17">
        <v>0</v>
      </c>
      <c r="BU545">
        <v>0</v>
      </c>
      <c r="BV545">
        <v>0</v>
      </c>
      <c r="BW545">
        <v>0</v>
      </c>
      <c r="BX545" s="17">
        <v>1</v>
      </c>
      <c r="BY545">
        <v>0</v>
      </c>
      <c r="BZ545">
        <v>0</v>
      </c>
      <c r="CA545">
        <v>0</v>
      </c>
      <c r="CB545">
        <v>0</v>
      </c>
      <c r="CC545" s="17">
        <v>0</v>
      </c>
      <c r="CD545">
        <v>0</v>
      </c>
      <c r="CE545">
        <v>0</v>
      </c>
      <c r="CF545">
        <v>1</v>
      </c>
      <c r="CG545">
        <v>1</v>
      </c>
      <c r="CH545">
        <v>0</v>
      </c>
      <c r="CI545">
        <v>0</v>
      </c>
      <c r="CJ545">
        <v>0</v>
      </c>
      <c r="CK545">
        <v>0</v>
      </c>
      <c r="CL545">
        <v>0</v>
      </c>
      <c r="CM545">
        <v>1</v>
      </c>
      <c r="CN545" s="17">
        <v>1</v>
      </c>
      <c r="CO545">
        <v>0.29799999999999999</v>
      </c>
      <c r="CP545">
        <v>72</v>
      </c>
      <c r="CQ545">
        <v>1</v>
      </c>
      <c r="CR545">
        <v>0</v>
      </c>
      <c r="CS545">
        <v>13</v>
      </c>
      <c r="CY545" s="33" t="s">
        <v>85</v>
      </c>
    </row>
    <row r="546" spans="1:103" x14ac:dyDescent="0.25">
      <c r="A546">
        <v>545</v>
      </c>
      <c r="B546">
        <v>36</v>
      </c>
      <c r="C546" s="24" t="s">
        <v>326</v>
      </c>
      <c r="D546" s="12">
        <v>10.3</v>
      </c>
      <c r="E546" s="13">
        <v>0.4</v>
      </c>
      <c r="F546" s="7">
        <f t="shared" si="137"/>
        <v>25.75</v>
      </c>
      <c r="G546" s="7">
        <f t="shared" si="123"/>
        <v>9.9</v>
      </c>
      <c r="H546" s="15">
        <f t="shared" si="124"/>
        <v>10.700000000000001</v>
      </c>
      <c r="I546" s="11">
        <f t="shared" si="125"/>
        <v>0.30460976967849723</v>
      </c>
      <c r="J546" s="32">
        <f t="shared" si="126"/>
        <v>1.1829505618582415E-2</v>
      </c>
      <c r="K546" s="32">
        <f t="shared" si="127"/>
        <v>84.534386494491116</v>
      </c>
      <c r="L546" s="8">
        <v>1</v>
      </c>
      <c r="M546" s="9">
        <v>0</v>
      </c>
      <c r="N546" s="8">
        <v>0</v>
      </c>
      <c r="O546" s="9">
        <v>0</v>
      </c>
      <c r="P546" s="9">
        <v>1</v>
      </c>
      <c r="Q546" s="9">
        <v>0</v>
      </c>
      <c r="R546" s="9">
        <v>0</v>
      </c>
      <c r="S546" s="8">
        <v>6493</v>
      </c>
      <c r="T546" s="9">
        <v>9</v>
      </c>
      <c r="U546" s="9">
        <f t="shared" si="128"/>
        <v>6483</v>
      </c>
      <c r="V546" s="9">
        <f t="shared" si="129"/>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8"/>
        <v>0.31000000000000005</v>
      </c>
      <c r="AU546">
        <v>0</v>
      </c>
      <c r="AV546" s="17">
        <v>1</v>
      </c>
      <c r="AW546" s="38">
        <v>0.25</v>
      </c>
      <c r="AX546" s="39">
        <f t="shared" si="139"/>
        <v>0.75</v>
      </c>
      <c r="AY546" s="17" t="s">
        <v>28</v>
      </c>
      <c r="AZ546">
        <v>0</v>
      </c>
      <c r="BA546">
        <v>1</v>
      </c>
      <c r="BB546">
        <v>0</v>
      </c>
      <c r="BC546">
        <v>0</v>
      </c>
      <c r="BD546">
        <v>0</v>
      </c>
      <c r="BE546">
        <v>0</v>
      </c>
      <c r="BF546" s="17">
        <v>0</v>
      </c>
      <c r="BG546">
        <v>0</v>
      </c>
      <c r="BH546">
        <v>1</v>
      </c>
      <c r="BI546" s="17">
        <v>0</v>
      </c>
      <c r="BJ546">
        <v>1741</v>
      </c>
      <c r="BK546">
        <v>500</v>
      </c>
      <c r="BL546" s="92">
        <f t="shared" si="140"/>
        <v>29.509999999999998</v>
      </c>
      <c r="BM546">
        <v>1</v>
      </c>
      <c r="BN546">
        <v>0</v>
      </c>
      <c r="BO546">
        <v>0</v>
      </c>
      <c r="BP546">
        <v>0</v>
      </c>
      <c r="BQ546">
        <v>0</v>
      </c>
      <c r="BR546">
        <v>0</v>
      </c>
      <c r="BS546">
        <v>0</v>
      </c>
      <c r="BT546" s="17">
        <v>0</v>
      </c>
      <c r="BU546">
        <v>0</v>
      </c>
      <c r="BV546">
        <v>0</v>
      </c>
      <c r="BW546">
        <v>0</v>
      </c>
      <c r="BX546" s="17">
        <v>1</v>
      </c>
      <c r="BY546">
        <v>0</v>
      </c>
      <c r="BZ546">
        <v>0</v>
      </c>
      <c r="CA546">
        <v>0</v>
      </c>
      <c r="CB546">
        <v>0</v>
      </c>
      <c r="CC546" s="17">
        <v>0</v>
      </c>
      <c r="CD546">
        <v>0</v>
      </c>
      <c r="CE546">
        <v>0</v>
      </c>
      <c r="CF546">
        <v>1</v>
      </c>
      <c r="CG546">
        <v>1</v>
      </c>
      <c r="CH546">
        <v>0</v>
      </c>
      <c r="CI546">
        <v>0</v>
      </c>
      <c r="CJ546">
        <v>0</v>
      </c>
      <c r="CK546">
        <v>0</v>
      </c>
      <c r="CL546">
        <v>0</v>
      </c>
      <c r="CM546">
        <v>1</v>
      </c>
      <c r="CN546" s="17">
        <v>1</v>
      </c>
      <c r="CO546">
        <v>0.29799999999999999</v>
      </c>
      <c r="CP546">
        <v>72</v>
      </c>
      <c r="CQ546">
        <v>1</v>
      </c>
      <c r="CR546">
        <v>0</v>
      </c>
      <c r="CS546">
        <v>13</v>
      </c>
      <c r="CY546" s="33" t="s">
        <v>85</v>
      </c>
    </row>
    <row r="547" spans="1:103" x14ac:dyDescent="0.25">
      <c r="A547">
        <v>546</v>
      </c>
      <c r="B547">
        <v>36</v>
      </c>
      <c r="C547" s="24" t="s">
        <v>326</v>
      </c>
      <c r="D547" s="12">
        <v>10.8</v>
      </c>
      <c r="E547" s="13">
        <v>0.8</v>
      </c>
      <c r="F547" s="7">
        <f t="shared" si="137"/>
        <v>13.5</v>
      </c>
      <c r="G547" s="7">
        <f t="shared" si="123"/>
        <v>10</v>
      </c>
      <c r="H547" s="15">
        <f t="shared" si="124"/>
        <v>11.600000000000001</v>
      </c>
      <c r="I547" s="11">
        <f t="shared" si="125"/>
        <v>0.27960140146238877</v>
      </c>
      <c r="J547" s="32">
        <f t="shared" si="126"/>
        <v>2.071121492313991E-2</v>
      </c>
      <c r="K547" s="32">
        <f t="shared" si="127"/>
        <v>48.283019789569913</v>
      </c>
      <c r="L547" s="8">
        <v>1</v>
      </c>
      <c r="M547" s="9">
        <v>0</v>
      </c>
      <c r="N547" s="8">
        <v>0</v>
      </c>
      <c r="O547" s="9">
        <v>0</v>
      </c>
      <c r="P547" s="9">
        <v>1</v>
      </c>
      <c r="Q547" s="9">
        <v>0</v>
      </c>
      <c r="R547" s="9">
        <v>0</v>
      </c>
      <c r="S547" s="8">
        <v>2159</v>
      </c>
      <c r="T547" s="9">
        <v>9</v>
      </c>
      <c r="U547" s="9">
        <f t="shared" si="128"/>
        <v>2149</v>
      </c>
      <c r="V547" s="9">
        <f t="shared" si="129"/>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8"/>
        <v>0.36</v>
      </c>
      <c r="AU547">
        <v>0</v>
      </c>
      <c r="AV547" s="17">
        <v>1</v>
      </c>
      <c r="AW547" s="38">
        <v>0.12</v>
      </c>
      <c r="AX547" s="39">
        <f t="shared" si="139"/>
        <v>0.88</v>
      </c>
      <c r="AY547" s="17" t="s">
        <v>28</v>
      </c>
      <c r="AZ547">
        <v>0</v>
      </c>
      <c r="BA547">
        <v>1</v>
      </c>
      <c r="BB547">
        <v>0</v>
      </c>
      <c r="BC547">
        <v>0</v>
      </c>
      <c r="BD547">
        <v>0</v>
      </c>
      <c r="BE547">
        <v>0</v>
      </c>
      <c r="BF547" s="17">
        <v>0</v>
      </c>
      <c r="BG547">
        <v>0</v>
      </c>
      <c r="BH547">
        <v>1</v>
      </c>
      <c r="BI547" s="17">
        <v>0</v>
      </c>
      <c r="BJ547">
        <v>1025</v>
      </c>
      <c r="BK547">
        <v>689</v>
      </c>
      <c r="BL547" s="92">
        <f t="shared" si="140"/>
        <v>28.62</v>
      </c>
      <c r="BM547">
        <v>1</v>
      </c>
      <c r="BN547">
        <v>0</v>
      </c>
      <c r="BO547">
        <v>0</v>
      </c>
      <c r="BP547">
        <v>0</v>
      </c>
      <c r="BQ547">
        <v>0</v>
      </c>
      <c r="BR547">
        <v>0</v>
      </c>
      <c r="BS547">
        <v>0</v>
      </c>
      <c r="BT547" s="17">
        <v>0</v>
      </c>
      <c r="BU547">
        <v>0</v>
      </c>
      <c r="BV547">
        <v>0</v>
      </c>
      <c r="BW547">
        <v>0</v>
      </c>
      <c r="BX547" s="17">
        <v>1</v>
      </c>
      <c r="BY547">
        <v>0</v>
      </c>
      <c r="BZ547">
        <v>0</v>
      </c>
      <c r="CA547">
        <v>0</v>
      </c>
      <c r="CB547">
        <v>0</v>
      </c>
      <c r="CC547" s="17">
        <v>0</v>
      </c>
      <c r="CD547">
        <v>0</v>
      </c>
      <c r="CE547">
        <v>0</v>
      </c>
      <c r="CF547">
        <v>1</v>
      </c>
      <c r="CG547">
        <v>1</v>
      </c>
      <c r="CH547">
        <v>0</v>
      </c>
      <c r="CI547">
        <v>0</v>
      </c>
      <c r="CJ547">
        <v>0</v>
      </c>
      <c r="CK547">
        <v>0</v>
      </c>
      <c r="CL547">
        <v>0</v>
      </c>
      <c r="CM547">
        <v>1</v>
      </c>
      <c r="CN547" s="17">
        <v>1</v>
      </c>
      <c r="CO547">
        <v>0.29799999999999999</v>
      </c>
      <c r="CP547">
        <v>72</v>
      </c>
      <c r="CQ547">
        <v>1</v>
      </c>
      <c r="CR547">
        <v>0</v>
      </c>
      <c r="CS547">
        <v>13</v>
      </c>
      <c r="CY547" s="33" t="s">
        <v>85</v>
      </c>
    </row>
    <row r="548" spans="1:103" x14ac:dyDescent="0.25">
      <c r="A548">
        <v>547</v>
      </c>
      <c r="B548">
        <v>36</v>
      </c>
      <c r="C548" s="24" t="s">
        <v>326</v>
      </c>
      <c r="D548" s="12">
        <v>10.3</v>
      </c>
      <c r="E548" s="13">
        <v>0.4</v>
      </c>
      <c r="F548" s="7">
        <f t="shared" si="137"/>
        <v>25.75</v>
      </c>
      <c r="G548" s="7">
        <f t="shared" si="123"/>
        <v>9.9</v>
      </c>
      <c r="H548" s="15">
        <f t="shared" si="124"/>
        <v>10.700000000000001</v>
      </c>
      <c r="I548" s="11">
        <f t="shared" si="125"/>
        <v>0.30144160977152851</v>
      </c>
      <c r="J548" s="32">
        <f t="shared" si="126"/>
        <v>1.1706470282389457E-2</v>
      </c>
      <c r="K548" s="32">
        <f t="shared" si="127"/>
        <v>85.422845304988527</v>
      </c>
      <c r="L548" s="8">
        <v>1</v>
      </c>
      <c r="M548" s="9">
        <v>0</v>
      </c>
      <c r="N548" s="8">
        <v>0</v>
      </c>
      <c r="O548" s="9">
        <v>0</v>
      </c>
      <c r="P548" s="9">
        <v>1</v>
      </c>
      <c r="Q548" s="9">
        <v>0</v>
      </c>
      <c r="R548" s="9">
        <v>0</v>
      </c>
      <c r="S548" s="8">
        <v>6644</v>
      </c>
      <c r="T548" s="9">
        <v>9</v>
      </c>
      <c r="U548" s="9">
        <f t="shared" si="128"/>
        <v>6634</v>
      </c>
      <c r="V548" s="9">
        <f t="shared" si="129"/>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8"/>
        <v>0.31999999999999995</v>
      </c>
      <c r="AU548">
        <v>0</v>
      </c>
      <c r="AV548" s="17">
        <v>1</v>
      </c>
      <c r="AW548" s="38">
        <v>0.22</v>
      </c>
      <c r="AX548" s="39">
        <f t="shared" si="139"/>
        <v>0.78</v>
      </c>
      <c r="AY548" s="17" t="s">
        <v>28</v>
      </c>
      <c r="AZ548">
        <v>0</v>
      </c>
      <c r="BA548">
        <v>1</v>
      </c>
      <c r="BB548">
        <v>0</v>
      </c>
      <c r="BC548">
        <v>0</v>
      </c>
      <c r="BD548">
        <v>0</v>
      </c>
      <c r="BE548">
        <v>0</v>
      </c>
      <c r="BF548" s="17">
        <v>0</v>
      </c>
      <c r="BG548">
        <v>0</v>
      </c>
      <c r="BH548">
        <v>1</v>
      </c>
      <c r="BI548" s="17">
        <v>0</v>
      </c>
      <c r="BJ548">
        <v>1946</v>
      </c>
      <c r="BK548">
        <v>427</v>
      </c>
      <c r="BL548" s="92">
        <f t="shared" si="140"/>
        <v>29.299999999999997</v>
      </c>
      <c r="BM548">
        <v>1</v>
      </c>
      <c r="BN548">
        <v>0</v>
      </c>
      <c r="BO548">
        <v>0</v>
      </c>
      <c r="BP548">
        <v>0</v>
      </c>
      <c r="BQ548">
        <v>0</v>
      </c>
      <c r="BR548">
        <v>0</v>
      </c>
      <c r="BS548">
        <v>0</v>
      </c>
      <c r="BT548" s="17">
        <v>0</v>
      </c>
      <c r="BU548">
        <v>0</v>
      </c>
      <c r="BV548">
        <v>0</v>
      </c>
      <c r="BW548">
        <v>0</v>
      </c>
      <c r="BX548" s="17">
        <v>1</v>
      </c>
      <c r="BY548">
        <v>0</v>
      </c>
      <c r="BZ548">
        <v>0</v>
      </c>
      <c r="CA548">
        <v>0</v>
      </c>
      <c r="CB548">
        <v>0</v>
      </c>
      <c r="CC548" s="17">
        <v>0</v>
      </c>
      <c r="CD548">
        <v>0</v>
      </c>
      <c r="CE548">
        <v>0</v>
      </c>
      <c r="CF548">
        <v>1</v>
      </c>
      <c r="CG548">
        <v>1</v>
      </c>
      <c r="CH548">
        <v>0</v>
      </c>
      <c r="CI548">
        <v>0</v>
      </c>
      <c r="CJ548">
        <v>0</v>
      </c>
      <c r="CK548">
        <v>0</v>
      </c>
      <c r="CL548">
        <v>0</v>
      </c>
      <c r="CM548">
        <v>1</v>
      </c>
      <c r="CN548" s="17">
        <v>1</v>
      </c>
      <c r="CO548">
        <v>0.29799999999999999</v>
      </c>
      <c r="CP548">
        <v>72</v>
      </c>
      <c r="CQ548">
        <v>1</v>
      </c>
      <c r="CR548">
        <v>0</v>
      </c>
      <c r="CS548">
        <v>13</v>
      </c>
      <c r="CY548" s="33" t="s">
        <v>85</v>
      </c>
    </row>
    <row r="549" spans="1:103" x14ac:dyDescent="0.25">
      <c r="A549">
        <v>548</v>
      </c>
      <c r="B549">
        <v>36</v>
      </c>
      <c r="C549" s="24" t="s">
        <v>326</v>
      </c>
      <c r="D549" s="12">
        <v>10.7</v>
      </c>
      <c r="E549" s="13">
        <v>0.4</v>
      </c>
      <c r="F549" s="7">
        <f t="shared" si="137"/>
        <v>26.749999999999996</v>
      </c>
      <c r="G549" s="7">
        <f t="shared" si="123"/>
        <v>10.299999999999999</v>
      </c>
      <c r="H549" s="15">
        <f t="shared" si="124"/>
        <v>11.1</v>
      </c>
      <c r="I549" s="11">
        <f t="shared" si="125"/>
        <v>0.32404460614450042</v>
      </c>
      <c r="J549" s="32">
        <f t="shared" si="126"/>
        <v>1.2113817052130859E-2</v>
      </c>
      <c r="K549" s="32">
        <f t="shared" si="127"/>
        <v>82.550363415311509</v>
      </c>
      <c r="L549" s="8">
        <v>1</v>
      </c>
      <c r="M549" s="9">
        <v>0</v>
      </c>
      <c r="N549" s="8">
        <v>0</v>
      </c>
      <c r="O549" s="9">
        <v>0</v>
      </c>
      <c r="P549" s="9">
        <v>1</v>
      </c>
      <c r="Q549" s="9">
        <v>0</v>
      </c>
      <c r="R549" s="9">
        <v>0</v>
      </c>
      <c r="S549" s="8">
        <v>6109</v>
      </c>
      <c r="T549" s="9">
        <v>9</v>
      </c>
      <c r="U549" s="9">
        <f t="shared" si="128"/>
        <v>6099</v>
      </c>
      <c r="V549" s="9">
        <f t="shared" si="129"/>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8"/>
        <v>0.30000000000000004</v>
      </c>
      <c r="AU549">
        <v>0</v>
      </c>
      <c r="AV549" s="17">
        <v>1</v>
      </c>
      <c r="AW549" s="38">
        <v>0.23</v>
      </c>
      <c r="AX549" s="39">
        <f t="shared" si="139"/>
        <v>0.77</v>
      </c>
      <c r="AY549" s="17" t="s">
        <v>28</v>
      </c>
      <c r="AZ549">
        <v>0</v>
      </c>
      <c r="BA549">
        <v>1</v>
      </c>
      <c r="BB549">
        <v>0</v>
      </c>
      <c r="BC549">
        <v>0</v>
      </c>
      <c r="BD549">
        <v>0</v>
      </c>
      <c r="BE549">
        <v>0</v>
      </c>
      <c r="BF549" s="17">
        <v>0</v>
      </c>
      <c r="BG549">
        <v>0</v>
      </c>
      <c r="BH549">
        <v>1</v>
      </c>
      <c r="BI549" s="17">
        <v>0</v>
      </c>
      <c r="BJ549">
        <v>1741</v>
      </c>
      <c r="BK549">
        <v>500</v>
      </c>
      <c r="BL549" s="92">
        <f t="shared" si="140"/>
        <v>29.259999999999998</v>
      </c>
      <c r="BM549">
        <v>1</v>
      </c>
      <c r="BN549">
        <v>0</v>
      </c>
      <c r="BO549">
        <v>0</v>
      </c>
      <c r="BP549">
        <v>0</v>
      </c>
      <c r="BQ549">
        <v>0</v>
      </c>
      <c r="BR549">
        <v>0</v>
      </c>
      <c r="BS549">
        <v>0</v>
      </c>
      <c r="BT549" s="17">
        <v>0</v>
      </c>
      <c r="BU549">
        <v>0</v>
      </c>
      <c r="BV549">
        <v>0</v>
      </c>
      <c r="BW549">
        <v>0</v>
      </c>
      <c r="BX549" s="17">
        <v>1</v>
      </c>
      <c r="BY549">
        <v>0</v>
      </c>
      <c r="BZ549">
        <v>0</v>
      </c>
      <c r="CA549">
        <v>0</v>
      </c>
      <c r="CB549">
        <v>0</v>
      </c>
      <c r="CC549" s="17">
        <v>0</v>
      </c>
      <c r="CD549">
        <v>0</v>
      </c>
      <c r="CE549">
        <v>0</v>
      </c>
      <c r="CF549">
        <v>1</v>
      </c>
      <c r="CG549">
        <v>1</v>
      </c>
      <c r="CH549">
        <v>0</v>
      </c>
      <c r="CI549">
        <v>0</v>
      </c>
      <c r="CJ549">
        <v>0</v>
      </c>
      <c r="CK549">
        <v>0</v>
      </c>
      <c r="CL549">
        <v>0</v>
      </c>
      <c r="CM549">
        <v>1</v>
      </c>
      <c r="CN549" s="17">
        <v>1</v>
      </c>
      <c r="CO549">
        <v>0.29799999999999999</v>
      </c>
      <c r="CP549">
        <v>72</v>
      </c>
      <c r="CQ549">
        <v>1</v>
      </c>
      <c r="CR549">
        <v>0</v>
      </c>
      <c r="CS549">
        <v>13</v>
      </c>
      <c r="CY549" s="33" t="s">
        <v>85</v>
      </c>
    </row>
    <row r="550" spans="1:103" s="93" customFormat="1" x14ac:dyDescent="0.25">
      <c r="A550" s="93">
        <v>549</v>
      </c>
      <c r="B550" s="93">
        <v>37</v>
      </c>
      <c r="C550" s="94" t="s">
        <v>14</v>
      </c>
      <c r="D550" s="95">
        <v>10.7</v>
      </c>
      <c r="E550" s="96">
        <v>0.4</v>
      </c>
      <c r="F550" s="97">
        <f t="shared" si="137"/>
        <v>26.749999999999996</v>
      </c>
      <c r="G550" s="97">
        <f t="shared" si="123"/>
        <v>10.299999999999999</v>
      </c>
      <c r="H550" s="98">
        <f t="shared" si="124"/>
        <v>11.1</v>
      </c>
      <c r="I550" s="99">
        <f t="shared" si="125"/>
        <v>0.2884097035040431</v>
      </c>
      <c r="J550" s="100">
        <f t="shared" si="126"/>
        <v>1.078167115902965E-2</v>
      </c>
      <c r="K550" s="100">
        <f t="shared" si="127"/>
        <v>92.75</v>
      </c>
      <c r="L550" s="101">
        <v>0</v>
      </c>
      <c r="M550" s="102">
        <v>1</v>
      </c>
      <c r="N550" s="101">
        <v>0</v>
      </c>
      <c r="O550" s="102">
        <v>0</v>
      </c>
      <c r="P550" s="102">
        <v>1</v>
      </c>
      <c r="Q550" s="102">
        <v>0</v>
      </c>
      <c r="R550" s="102">
        <v>0</v>
      </c>
      <c r="S550" s="101">
        <v>7892</v>
      </c>
      <c r="T550" s="102">
        <v>4</v>
      </c>
      <c r="U550" s="102">
        <f t="shared" si="128"/>
        <v>7887</v>
      </c>
      <c r="V550" s="102">
        <f t="shared" si="129"/>
        <v>15</v>
      </c>
      <c r="W550" s="97">
        <v>8.6</v>
      </c>
      <c r="X550" s="97">
        <v>22.2</v>
      </c>
      <c r="Y550" s="102">
        <v>1</v>
      </c>
      <c r="Z550" s="102">
        <v>0</v>
      </c>
      <c r="AA550" s="102">
        <v>1</v>
      </c>
      <c r="AB550" s="102">
        <v>0</v>
      </c>
      <c r="AC550" s="102">
        <v>0</v>
      </c>
      <c r="AD550" s="103">
        <v>0</v>
      </c>
      <c r="AE550" s="102">
        <v>0</v>
      </c>
      <c r="AF550" s="102">
        <v>1</v>
      </c>
      <c r="AG550" s="103">
        <v>0</v>
      </c>
      <c r="AH550" s="102">
        <v>0</v>
      </c>
      <c r="AI550" s="103">
        <v>1</v>
      </c>
      <c r="AJ550" s="104">
        <v>2004</v>
      </c>
      <c r="AK550" s="100">
        <v>3.4299999999999997E-2</v>
      </c>
      <c r="AL550" s="100">
        <v>0.37</v>
      </c>
      <c r="AM550" s="100">
        <v>0.47699999999999998</v>
      </c>
      <c r="AN550" s="105">
        <f t="shared" ref="AN550:AN564" si="141">1-SUM(AK550:AM550)</f>
        <v>0.11870000000000003</v>
      </c>
      <c r="AO550" s="106">
        <v>60.5</v>
      </c>
      <c r="AP550" s="107">
        <v>39.5</v>
      </c>
      <c r="AQ550" s="93">
        <v>1</v>
      </c>
      <c r="AR550" s="108">
        <v>0</v>
      </c>
      <c r="AS550" s="93" t="s">
        <v>98</v>
      </c>
      <c r="AT550" s="108" t="s">
        <v>98</v>
      </c>
      <c r="AU550">
        <v>0</v>
      </c>
      <c r="AV550" s="107">
        <v>1</v>
      </c>
      <c r="AW550" s="93" t="s">
        <v>98</v>
      </c>
      <c r="AX550" s="107" t="s">
        <v>98</v>
      </c>
      <c r="AY550" s="107" t="s">
        <v>13</v>
      </c>
      <c r="AZ550">
        <v>0</v>
      </c>
      <c r="BA550">
        <v>1</v>
      </c>
      <c r="BB550">
        <v>0</v>
      </c>
      <c r="BC550">
        <v>0</v>
      </c>
      <c r="BD550">
        <v>0</v>
      </c>
      <c r="BE550">
        <v>0</v>
      </c>
      <c r="BF550" s="107">
        <v>0</v>
      </c>
      <c r="BG550">
        <v>0</v>
      </c>
      <c r="BH550">
        <v>1</v>
      </c>
      <c r="BI550" s="107">
        <v>0</v>
      </c>
      <c r="BJ550">
        <v>1301</v>
      </c>
      <c r="BK550">
        <v>51</v>
      </c>
      <c r="BL550" s="94">
        <f t="shared" si="140"/>
        <v>36.799999999999997</v>
      </c>
      <c r="BM550" s="93">
        <v>1</v>
      </c>
      <c r="BN550" s="93">
        <v>0</v>
      </c>
      <c r="BO550" s="93">
        <v>0</v>
      </c>
      <c r="BP550" s="93">
        <v>0</v>
      </c>
      <c r="BQ550" s="93">
        <v>0</v>
      </c>
      <c r="BR550" s="93">
        <v>0</v>
      </c>
      <c r="BS550" s="93">
        <v>0</v>
      </c>
      <c r="BT550" s="107">
        <v>0</v>
      </c>
      <c r="BU550" s="93">
        <v>0</v>
      </c>
      <c r="BV550" s="93">
        <v>0</v>
      </c>
      <c r="BW550" s="93">
        <v>1</v>
      </c>
      <c r="BX550" s="107">
        <v>0</v>
      </c>
      <c r="BY550" s="93">
        <v>0</v>
      </c>
      <c r="BZ550" s="93">
        <v>0</v>
      </c>
      <c r="CA550" s="93">
        <v>0</v>
      </c>
      <c r="CB550" s="93">
        <v>0</v>
      </c>
      <c r="CC550" s="107">
        <v>0</v>
      </c>
      <c r="CD550" s="93">
        <v>0</v>
      </c>
      <c r="CE550" s="93">
        <v>0</v>
      </c>
      <c r="CF550" s="93">
        <v>1</v>
      </c>
      <c r="CG550" s="93">
        <v>1</v>
      </c>
      <c r="CH550" s="93">
        <v>0</v>
      </c>
      <c r="CI550" s="93">
        <v>0</v>
      </c>
      <c r="CJ550" s="93">
        <v>0</v>
      </c>
      <c r="CK550" s="93">
        <v>0</v>
      </c>
      <c r="CL550" s="93">
        <v>0</v>
      </c>
      <c r="CM550" s="93">
        <v>0</v>
      </c>
      <c r="CN550" s="107">
        <v>1</v>
      </c>
      <c r="CO550">
        <v>3.1E-2</v>
      </c>
      <c r="CP550">
        <v>46</v>
      </c>
      <c r="CQ550">
        <v>1</v>
      </c>
      <c r="CR550">
        <v>0</v>
      </c>
      <c r="CS550">
        <v>22</v>
      </c>
      <c r="CT550" s="109"/>
      <c r="CY550" s="33" t="s">
        <v>85</v>
      </c>
    </row>
    <row r="551" spans="1:103" x14ac:dyDescent="0.25">
      <c r="A551">
        <v>550</v>
      </c>
      <c r="B551">
        <v>37</v>
      </c>
      <c r="C551" s="24" t="s">
        <v>14</v>
      </c>
      <c r="D551" s="12">
        <v>5.7</v>
      </c>
      <c r="E551" s="13">
        <v>4.9000000000000004</v>
      </c>
      <c r="F551" s="7">
        <f t="shared" si="137"/>
        <v>1.1632653061224489</v>
      </c>
      <c r="G551" s="7">
        <f t="shared" si="123"/>
        <v>0.79999999999999982</v>
      </c>
      <c r="H551" s="15">
        <f t="shared" si="124"/>
        <v>10.600000000000001</v>
      </c>
      <c r="I551" s="11">
        <f t="shared" si="125"/>
        <v>1.3097415406194352E-2</v>
      </c>
      <c r="J551" s="32">
        <f t="shared" si="126"/>
        <v>1.1259181664974091E-2</v>
      </c>
      <c r="K551" s="32">
        <f t="shared" si="127"/>
        <v>88.816401560592553</v>
      </c>
      <c r="L551" s="8">
        <v>0</v>
      </c>
      <c r="M551" s="9">
        <v>1</v>
      </c>
      <c r="N551" s="8">
        <v>0</v>
      </c>
      <c r="O551" s="9">
        <v>0</v>
      </c>
      <c r="P551" s="9">
        <v>1</v>
      </c>
      <c r="Q551" s="9">
        <v>0</v>
      </c>
      <c r="R551" s="9">
        <v>0</v>
      </c>
      <c r="S551" s="8">
        <v>7892</v>
      </c>
      <c r="T551" s="9">
        <v>4</v>
      </c>
      <c r="U551" s="9">
        <f t="shared" si="128"/>
        <v>7887</v>
      </c>
      <c r="V551" s="9">
        <f t="shared" si="129"/>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1"/>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f t="shared" si="140"/>
        <v>36.799999999999997</v>
      </c>
      <c r="BM551">
        <v>1</v>
      </c>
      <c r="BN551">
        <v>0</v>
      </c>
      <c r="BO551">
        <v>0</v>
      </c>
      <c r="BP551">
        <v>0</v>
      </c>
      <c r="BQ551">
        <v>0</v>
      </c>
      <c r="BR551">
        <v>0</v>
      </c>
      <c r="BS551">
        <v>0</v>
      </c>
      <c r="BT551" s="17">
        <v>0</v>
      </c>
      <c r="BU551">
        <v>0</v>
      </c>
      <c r="BV551">
        <v>0</v>
      </c>
      <c r="BW551">
        <v>1</v>
      </c>
      <c r="BX551" s="17">
        <v>0</v>
      </c>
      <c r="BY551">
        <v>0</v>
      </c>
      <c r="BZ551">
        <v>0</v>
      </c>
      <c r="CA551">
        <v>0</v>
      </c>
      <c r="CB551">
        <v>0</v>
      </c>
      <c r="CC551" s="17">
        <v>0</v>
      </c>
      <c r="CD551">
        <v>0</v>
      </c>
      <c r="CE551">
        <v>0</v>
      </c>
      <c r="CF551">
        <v>1</v>
      </c>
      <c r="CG551">
        <v>1</v>
      </c>
      <c r="CH551">
        <v>0</v>
      </c>
      <c r="CI551">
        <v>0</v>
      </c>
      <c r="CJ551">
        <v>0</v>
      </c>
      <c r="CK551">
        <v>0</v>
      </c>
      <c r="CL551">
        <v>0</v>
      </c>
      <c r="CM551">
        <v>0</v>
      </c>
      <c r="CN551" s="17">
        <v>1</v>
      </c>
      <c r="CO551">
        <v>3.1E-2</v>
      </c>
      <c r="CP551">
        <v>46</v>
      </c>
      <c r="CQ551">
        <v>1</v>
      </c>
      <c r="CR551">
        <v>0</v>
      </c>
      <c r="CS551">
        <v>22</v>
      </c>
      <c r="CY551" s="33" t="s">
        <v>85</v>
      </c>
    </row>
    <row r="552" spans="1:103" x14ac:dyDescent="0.25">
      <c r="A552">
        <v>551</v>
      </c>
      <c r="B552">
        <v>37</v>
      </c>
      <c r="C552" s="24" t="s">
        <v>14</v>
      </c>
      <c r="D552" s="12">
        <v>9.6</v>
      </c>
      <c r="E552" s="13">
        <v>0.4</v>
      </c>
      <c r="F552" s="7">
        <f t="shared" si="137"/>
        <v>23.999999999999996</v>
      </c>
      <c r="G552" s="7">
        <f t="shared" si="123"/>
        <v>9.1999999999999993</v>
      </c>
      <c r="H552" s="15">
        <f t="shared" si="124"/>
        <v>10</v>
      </c>
      <c r="I552" s="11">
        <f t="shared" si="125"/>
        <v>0.26088497711976005</v>
      </c>
      <c r="J552" s="32">
        <f t="shared" si="126"/>
        <v>1.0870207379990005E-2</v>
      </c>
      <c r="K552" s="32">
        <f t="shared" si="127"/>
        <v>91.994565056855379</v>
      </c>
      <c r="L552" s="8">
        <v>0</v>
      </c>
      <c r="M552" s="9">
        <v>1</v>
      </c>
      <c r="N552" s="8">
        <v>0</v>
      </c>
      <c r="O552" s="9">
        <v>0</v>
      </c>
      <c r="P552" s="9">
        <v>1</v>
      </c>
      <c r="Q552" s="9">
        <v>0</v>
      </c>
      <c r="R552" s="9">
        <v>0</v>
      </c>
      <c r="S552" s="8">
        <v>7892</v>
      </c>
      <c r="T552" s="9">
        <v>4</v>
      </c>
      <c r="U552" s="9">
        <f t="shared" si="128"/>
        <v>7887</v>
      </c>
      <c r="V552" s="9">
        <f t="shared" si="129"/>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1"/>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f t="shared" si="140"/>
        <v>36.799999999999997</v>
      </c>
      <c r="BM552">
        <v>1</v>
      </c>
      <c r="BN552">
        <v>0</v>
      </c>
      <c r="BO552">
        <v>0</v>
      </c>
      <c r="BP552">
        <v>0</v>
      </c>
      <c r="BQ552">
        <v>0</v>
      </c>
      <c r="BR552">
        <v>0</v>
      </c>
      <c r="BS552">
        <v>0</v>
      </c>
      <c r="BT552" s="17">
        <v>0</v>
      </c>
      <c r="BU552">
        <v>0</v>
      </c>
      <c r="BV552">
        <v>0</v>
      </c>
      <c r="BW552">
        <v>1</v>
      </c>
      <c r="BX552" s="17">
        <v>0</v>
      </c>
      <c r="BY552">
        <v>0</v>
      </c>
      <c r="BZ552">
        <v>0</v>
      </c>
      <c r="CA552">
        <v>0</v>
      </c>
      <c r="CB552">
        <v>0</v>
      </c>
      <c r="CC552" s="17">
        <v>0</v>
      </c>
      <c r="CD552">
        <v>0</v>
      </c>
      <c r="CE552">
        <v>0</v>
      </c>
      <c r="CF552">
        <v>1</v>
      </c>
      <c r="CG552">
        <v>1</v>
      </c>
      <c r="CH552">
        <v>0</v>
      </c>
      <c r="CI552">
        <v>0</v>
      </c>
      <c r="CJ552">
        <v>0</v>
      </c>
      <c r="CK552">
        <v>0</v>
      </c>
      <c r="CL552">
        <v>0</v>
      </c>
      <c r="CM552">
        <v>0</v>
      </c>
      <c r="CN552" s="17">
        <v>1</v>
      </c>
      <c r="CO552">
        <v>3.1E-2</v>
      </c>
      <c r="CP552">
        <v>46</v>
      </c>
      <c r="CQ552">
        <v>1</v>
      </c>
      <c r="CR552">
        <v>0</v>
      </c>
      <c r="CS552">
        <v>22</v>
      </c>
      <c r="CY552" s="33" t="s">
        <v>85</v>
      </c>
    </row>
    <row r="553" spans="1:103" x14ac:dyDescent="0.25">
      <c r="A553">
        <v>552</v>
      </c>
      <c r="B553">
        <v>37</v>
      </c>
      <c r="C553" s="24" t="s">
        <v>14</v>
      </c>
      <c r="D553" s="12">
        <v>12.1</v>
      </c>
      <c r="E553" s="13">
        <v>0.7</v>
      </c>
      <c r="F553" s="7">
        <f t="shared" si="137"/>
        <v>17.285714285714285</v>
      </c>
      <c r="G553" s="7">
        <f t="shared" si="123"/>
        <v>11.4</v>
      </c>
      <c r="H553" s="15">
        <f t="shared" si="124"/>
        <v>12.799999999999999</v>
      </c>
      <c r="I553" s="11">
        <f t="shared" si="125"/>
        <v>0.19105432514279824</v>
      </c>
      <c r="J553" s="32">
        <f t="shared" si="126"/>
        <v>1.1052729553715602E-2</v>
      </c>
      <c r="K553" s="32">
        <f t="shared" si="127"/>
        <v>90.475388467623318</v>
      </c>
      <c r="L553" s="8">
        <v>0</v>
      </c>
      <c r="M553" s="9">
        <v>1</v>
      </c>
      <c r="N553" s="8">
        <v>0</v>
      </c>
      <c r="O553" s="9">
        <v>0</v>
      </c>
      <c r="P553" s="9">
        <v>1</v>
      </c>
      <c r="Q553" s="9">
        <v>0</v>
      </c>
      <c r="R553" s="9">
        <v>0</v>
      </c>
      <c r="S553" s="8">
        <v>7892</v>
      </c>
      <c r="T553" s="9">
        <v>4</v>
      </c>
      <c r="U553" s="9">
        <f t="shared" si="128"/>
        <v>7887</v>
      </c>
      <c r="V553" s="9">
        <f t="shared" si="129"/>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1"/>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f t="shared" si="140"/>
        <v>36.799999999999997</v>
      </c>
      <c r="BM553">
        <v>1</v>
      </c>
      <c r="BN553">
        <v>0</v>
      </c>
      <c r="BO553">
        <v>0</v>
      </c>
      <c r="BP553">
        <v>0</v>
      </c>
      <c r="BQ553">
        <v>0</v>
      </c>
      <c r="BR553">
        <v>0</v>
      </c>
      <c r="BS553">
        <v>0</v>
      </c>
      <c r="BT553" s="17">
        <v>0</v>
      </c>
      <c r="BU553">
        <v>0</v>
      </c>
      <c r="BV553">
        <v>0</v>
      </c>
      <c r="BW553">
        <v>1</v>
      </c>
      <c r="BX553" s="17">
        <v>0</v>
      </c>
      <c r="BY553">
        <v>0</v>
      </c>
      <c r="BZ553">
        <v>0</v>
      </c>
      <c r="CA553">
        <v>0</v>
      </c>
      <c r="CB553">
        <v>0</v>
      </c>
      <c r="CC553" s="17">
        <v>0</v>
      </c>
      <c r="CD553">
        <v>0</v>
      </c>
      <c r="CE553">
        <v>0</v>
      </c>
      <c r="CF553">
        <v>1</v>
      </c>
      <c r="CG553">
        <v>1</v>
      </c>
      <c r="CH553">
        <v>0</v>
      </c>
      <c r="CI553">
        <v>0</v>
      </c>
      <c r="CJ553">
        <v>0</v>
      </c>
      <c r="CK553">
        <v>0</v>
      </c>
      <c r="CL553">
        <v>0</v>
      </c>
      <c r="CM553">
        <v>0</v>
      </c>
      <c r="CN553" s="17">
        <v>1</v>
      </c>
      <c r="CO553">
        <v>3.1E-2</v>
      </c>
      <c r="CP553">
        <v>46</v>
      </c>
      <c r="CQ553">
        <v>1</v>
      </c>
      <c r="CR553">
        <v>0</v>
      </c>
      <c r="CS553">
        <v>22</v>
      </c>
      <c r="CY553" s="33" t="s">
        <v>85</v>
      </c>
    </row>
    <row r="554" spans="1:103" x14ac:dyDescent="0.25">
      <c r="A554">
        <v>553</v>
      </c>
      <c r="B554">
        <v>37</v>
      </c>
      <c r="C554" s="24" t="s">
        <v>14</v>
      </c>
      <c r="D554" s="12">
        <v>11.5</v>
      </c>
      <c r="E554" s="13">
        <v>0.4</v>
      </c>
      <c r="F554" s="7">
        <f t="shared" si="137"/>
        <v>28.75</v>
      </c>
      <c r="G554" s="7">
        <f t="shared" si="123"/>
        <v>11.1</v>
      </c>
      <c r="H554" s="15">
        <f t="shared" si="124"/>
        <v>11.9</v>
      </c>
      <c r="I554" s="11">
        <f t="shared" si="125"/>
        <v>0.30799238135248219</v>
      </c>
      <c r="J554" s="32">
        <f t="shared" si="126"/>
        <v>1.0712778481825468E-2</v>
      </c>
      <c r="K554" s="32">
        <f t="shared" si="127"/>
        <v>93.346464850041315</v>
      </c>
      <c r="L554" s="8">
        <v>0</v>
      </c>
      <c r="M554" s="9">
        <v>1</v>
      </c>
      <c r="N554" s="8">
        <v>0</v>
      </c>
      <c r="O554" s="9">
        <v>0</v>
      </c>
      <c r="P554" s="9">
        <v>1</v>
      </c>
      <c r="Q554" s="9">
        <v>0</v>
      </c>
      <c r="R554" s="9">
        <v>0</v>
      </c>
      <c r="S554" s="8">
        <v>7892</v>
      </c>
      <c r="T554" s="9">
        <v>4</v>
      </c>
      <c r="U554" s="9">
        <f t="shared" si="128"/>
        <v>7887</v>
      </c>
      <c r="V554" s="9">
        <f t="shared" si="129"/>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1"/>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f t="shared" si="140"/>
        <v>36.799999999999997</v>
      </c>
      <c r="BM554">
        <v>1</v>
      </c>
      <c r="BN554">
        <v>0</v>
      </c>
      <c r="BO554">
        <v>0</v>
      </c>
      <c r="BP554">
        <v>0</v>
      </c>
      <c r="BQ554">
        <v>0</v>
      </c>
      <c r="BR554">
        <v>0</v>
      </c>
      <c r="BS554">
        <v>0</v>
      </c>
      <c r="BT554" s="17">
        <v>0</v>
      </c>
      <c r="BU554">
        <v>0</v>
      </c>
      <c r="BV554">
        <v>0</v>
      </c>
      <c r="BW554">
        <v>1</v>
      </c>
      <c r="BX554" s="17">
        <v>0</v>
      </c>
      <c r="BY554">
        <v>0</v>
      </c>
      <c r="BZ554">
        <v>0</v>
      </c>
      <c r="CA554">
        <v>0</v>
      </c>
      <c r="CB554">
        <v>0</v>
      </c>
      <c r="CC554" s="17">
        <v>0</v>
      </c>
      <c r="CD554">
        <v>0</v>
      </c>
      <c r="CE554">
        <v>0</v>
      </c>
      <c r="CF554">
        <v>1</v>
      </c>
      <c r="CG554">
        <v>1</v>
      </c>
      <c r="CH554">
        <v>0</v>
      </c>
      <c r="CI554">
        <v>0</v>
      </c>
      <c r="CJ554">
        <v>0</v>
      </c>
      <c r="CK554">
        <v>0</v>
      </c>
      <c r="CL554">
        <v>0</v>
      </c>
      <c r="CM554">
        <v>0</v>
      </c>
      <c r="CN554" s="17">
        <v>1</v>
      </c>
      <c r="CO554">
        <v>3.1E-2</v>
      </c>
      <c r="CP554">
        <v>46</v>
      </c>
      <c r="CQ554">
        <v>1</v>
      </c>
      <c r="CR554">
        <v>0</v>
      </c>
      <c r="CS554">
        <v>22</v>
      </c>
      <c r="CY554" s="33" t="s">
        <v>85</v>
      </c>
    </row>
    <row r="555" spans="1:103" x14ac:dyDescent="0.25">
      <c r="A555">
        <v>554</v>
      </c>
      <c r="B555">
        <v>37</v>
      </c>
      <c r="C555" s="24" t="s">
        <v>14</v>
      </c>
      <c r="D555" s="12">
        <v>12.1</v>
      </c>
      <c r="E555" s="13">
        <v>0.3</v>
      </c>
      <c r="F555" s="7">
        <f t="shared" si="137"/>
        <v>40.333333333333336</v>
      </c>
      <c r="G555" s="7">
        <f t="shared" si="123"/>
        <v>11.799999999999999</v>
      </c>
      <c r="H555" s="15">
        <f t="shared" si="124"/>
        <v>12.4</v>
      </c>
      <c r="I555" s="11">
        <f t="shared" si="125"/>
        <v>0.4135115210077786</v>
      </c>
      <c r="J555" s="32">
        <f t="shared" si="126"/>
        <v>1.0252351760523436E-2</v>
      </c>
      <c r="K555" s="32">
        <f t="shared" si="127"/>
        <v>97.53859634922874</v>
      </c>
      <c r="L555" s="8">
        <v>0</v>
      </c>
      <c r="M555" s="9">
        <v>1</v>
      </c>
      <c r="N555" s="8">
        <v>0</v>
      </c>
      <c r="O555" s="9">
        <v>0</v>
      </c>
      <c r="P555" s="9">
        <v>1</v>
      </c>
      <c r="Q555" s="9">
        <v>0</v>
      </c>
      <c r="R555" s="9">
        <v>0</v>
      </c>
      <c r="S555" s="8">
        <v>7892</v>
      </c>
      <c r="T555" s="9">
        <v>4</v>
      </c>
      <c r="U555" s="9">
        <f t="shared" si="128"/>
        <v>7887</v>
      </c>
      <c r="V555" s="9">
        <f t="shared" si="129"/>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1"/>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f t="shared" si="140"/>
        <v>36.799999999999997</v>
      </c>
      <c r="BM555">
        <v>1</v>
      </c>
      <c r="BN555">
        <v>0</v>
      </c>
      <c r="BO555">
        <v>0</v>
      </c>
      <c r="BP555">
        <v>0</v>
      </c>
      <c r="BQ555">
        <v>0</v>
      </c>
      <c r="BR555">
        <v>0</v>
      </c>
      <c r="BS555">
        <v>0</v>
      </c>
      <c r="BT555" s="17">
        <v>0</v>
      </c>
      <c r="BU555">
        <v>0</v>
      </c>
      <c r="BV555">
        <v>0</v>
      </c>
      <c r="BW555">
        <v>1</v>
      </c>
      <c r="BX555" s="17">
        <v>0</v>
      </c>
      <c r="BY555">
        <v>0</v>
      </c>
      <c r="BZ555">
        <v>0</v>
      </c>
      <c r="CA555">
        <v>0</v>
      </c>
      <c r="CB555">
        <v>0</v>
      </c>
      <c r="CC555" s="17">
        <v>0</v>
      </c>
      <c r="CD555">
        <v>0</v>
      </c>
      <c r="CE555">
        <v>0</v>
      </c>
      <c r="CF555">
        <v>1</v>
      </c>
      <c r="CG555">
        <v>1</v>
      </c>
      <c r="CH555">
        <v>0</v>
      </c>
      <c r="CI555">
        <v>0</v>
      </c>
      <c r="CJ555">
        <v>0</v>
      </c>
      <c r="CK555">
        <v>0</v>
      </c>
      <c r="CL555">
        <v>0</v>
      </c>
      <c r="CM555">
        <v>0</v>
      </c>
      <c r="CN555" s="17">
        <v>1</v>
      </c>
      <c r="CO555">
        <v>3.1E-2</v>
      </c>
      <c r="CP555">
        <v>46</v>
      </c>
      <c r="CQ555">
        <v>1</v>
      </c>
      <c r="CR555">
        <v>0</v>
      </c>
      <c r="CS555">
        <v>22</v>
      </c>
      <c r="CY555" s="33" t="s">
        <v>85</v>
      </c>
    </row>
    <row r="556" spans="1:103" x14ac:dyDescent="0.25">
      <c r="A556">
        <v>555</v>
      </c>
      <c r="B556">
        <v>37</v>
      </c>
      <c r="C556" s="24" t="s">
        <v>14</v>
      </c>
      <c r="D556" s="12">
        <v>11.4</v>
      </c>
      <c r="E556" s="13">
        <v>0.3</v>
      </c>
      <c r="F556" s="7">
        <f t="shared" si="137"/>
        <v>38</v>
      </c>
      <c r="G556" s="7">
        <f t="shared" si="123"/>
        <v>11.1</v>
      </c>
      <c r="H556" s="15">
        <f t="shared" si="124"/>
        <v>11.700000000000001</v>
      </c>
      <c r="I556" s="11">
        <f t="shared" si="125"/>
        <v>0.39338654521701061</v>
      </c>
      <c r="J556" s="32">
        <f t="shared" si="126"/>
        <v>1.0352277505710807E-2</v>
      </c>
      <c r="K556" s="32">
        <f t="shared" si="127"/>
        <v>96.597101405787527</v>
      </c>
      <c r="L556" s="8">
        <v>0</v>
      </c>
      <c r="M556" s="9">
        <v>1</v>
      </c>
      <c r="N556" s="8">
        <v>0</v>
      </c>
      <c r="O556" s="9">
        <v>0</v>
      </c>
      <c r="P556" s="9">
        <v>1</v>
      </c>
      <c r="Q556" s="9">
        <v>0</v>
      </c>
      <c r="R556" s="9">
        <v>0</v>
      </c>
      <c r="S556" s="8">
        <v>7892</v>
      </c>
      <c r="T556" s="9">
        <v>4</v>
      </c>
      <c r="U556" s="9">
        <f t="shared" si="128"/>
        <v>7887</v>
      </c>
      <c r="V556" s="9">
        <f t="shared" si="129"/>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1"/>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f t="shared" si="140"/>
        <v>36.799999999999997</v>
      </c>
      <c r="BM556">
        <v>1</v>
      </c>
      <c r="BN556">
        <v>0</v>
      </c>
      <c r="BO556">
        <v>0</v>
      </c>
      <c r="BP556">
        <v>0</v>
      </c>
      <c r="BQ556">
        <v>0</v>
      </c>
      <c r="BR556">
        <v>0</v>
      </c>
      <c r="BS556">
        <v>0</v>
      </c>
      <c r="BT556" s="17">
        <v>0</v>
      </c>
      <c r="BU556">
        <v>0</v>
      </c>
      <c r="BV556">
        <v>0</v>
      </c>
      <c r="BW556">
        <v>1</v>
      </c>
      <c r="BX556" s="17">
        <v>0</v>
      </c>
      <c r="BY556">
        <v>0</v>
      </c>
      <c r="BZ556">
        <v>0</v>
      </c>
      <c r="CA556">
        <v>0</v>
      </c>
      <c r="CB556">
        <v>0</v>
      </c>
      <c r="CC556" s="17">
        <v>0</v>
      </c>
      <c r="CD556">
        <v>0</v>
      </c>
      <c r="CE556">
        <v>0</v>
      </c>
      <c r="CF556">
        <v>1</v>
      </c>
      <c r="CG556">
        <v>1</v>
      </c>
      <c r="CH556">
        <v>0</v>
      </c>
      <c r="CI556">
        <v>0</v>
      </c>
      <c r="CJ556">
        <v>0</v>
      </c>
      <c r="CK556">
        <v>0</v>
      </c>
      <c r="CL556">
        <v>0</v>
      </c>
      <c r="CM556">
        <v>0</v>
      </c>
      <c r="CN556" s="17">
        <v>1</v>
      </c>
      <c r="CO556">
        <v>3.1E-2</v>
      </c>
      <c r="CP556">
        <v>46</v>
      </c>
      <c r="CQ556">
        <v>1</v>
      </c>
      <c r="CR556">
        <v>0</v>
      </c>
      <c r="CS556">
        <v>22</v>
      </c>
      <c r="CY556" s="33" t="s">
        <v>85</v>
      </c>
    </row>
    <row r="557" spans="1:103" x14ac:dyDescent="0.25">
      <c r="A557">
        <v>556</v>
      </c>
      <c r="B557">
        <v>37</v>
      </c>
      <c r="C557" s="24" t="s">
        <v>14</v>
      </c>
      <c r="D557" s="12">
        <v>9.6</v>
      </c>
      <c r="E557" s="13">
        <v>0.5</v>
      </c>
      <c r="F557" s="7">
        <f t="shared" si="137"/>
        <v>19.2</v>
      </c>
      <c r="G557" s="7">
        <f t="shared" si="123"/>
        <v>9.1</v>
      </c>
      <c r="H557" s="15">
        <f t="shared" si="124"/>
        <v>10.1</v>
      </c>
      <c r="I557" s="11">
        <f t="shared" si="125"/>
        <v>0.21131282467937684</v>
      </c>
      <c r="J557" s="32">
        <f t="shared" si="126"/>
        <v>1.1005876285384211E-2</v>
      </c>
      <c r="K557" s="32">
        <f t="shared" si="127"/>
        <v>90.860552496669314</v>
      </c>
      <c r="L557" s="8">
        <v>0</v>
      </c>
      <c r="M557" s="9">
        <v>1</v>
      </c>
      <c r="N557" s="8">
        <v>0</v>
      </c>
      <c r="O557" s="9">
        <v>0</v>
      </c>
      <c r="P557" s="9">
        <v>1</v>
      </c>
      <c r="Q557" s="9">
        <v>0</v>
      </c>
      <c r="R557" s="9">
        <v>0</v>
      </c>
      <c r="S557" s="8">
        <v>7892</v>
      </c>
      <c r="T557" s="9">
        <v>4</v>
      </c>
      <c r="U557" s="9">
        <f t="shared" si="128"/>
        <v>7887</v>
      </c>
      <c r="V557" s="9">
        <f t="shared" si="129"/>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1"/>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f t="shared" si="140"/>
        <v>36.799999999999997</v>
      </c>
      <c r="BM557">
        <v>1</v>
      </c>
      <c r="BN557">
        <v>0</v>
      </c>
      <c r="BO557">
        <v>0</v>
      </c>
      <c r="BP557">
        <v>0</v>
      </c>
      <c r="BQ557">
        <v>0</v>
      </c>
      <c r="BR557">
        <v>0</v>
      </c>
      <c r="BS557">
        <v>0</v>
      </c>
      <c r="BT557" s="17">
        <v>0</v>
      </c>
      <c r="BU557">
        <v>0</v>
      </c>
      <c r="BV557">
        <v>0</v>
      </c>
      <c r="BW557">
        <v>1</v>
      </c>
      <c r="BX557" s="17">
        <v>0</v>
      </c>
      <c r="BY557">
        <v>0</v>
      </c>
      <c r="BZ557">
        <v>0</v>
      </c>
      <c r="CA557">
        <v>0</v>
      </c>
      <c r="CB557">
        <v>0</v>
      </c>
      <c r="CC557" s="17">
        <v>0</v>
      </c>
      <c r="CD557">
        <v>0</v>
      </c>
      <c r="CE557">
        <v>0</v>
      </c>
      <c r="CF557">
        <v>1</v>
      </c>
      <c r="CG557">
        <v>1</v>
      </c>
      <c r="CH557">
        <v>0</v>
      </c>
      <c r="CI557">
        <v>0</v>
      </c>
      <c r="CJ557">
        <v>0</v>
      </c>
      <c r="CK557">
        <v>0</v>
      </c>
      <c r="CL557">
        <v>0</v>
      </c>
      <c r="CM557">
        <v>0</v>
      </c>
      <c r="CN557" s="17">
        <v>1</v>
      </c>
      <c r="CO557">
        <v>3.1E-2</v>
      </c>
      <c r="CP557">
        <v>46</v>
      </c>
      <c r="CQ557">
        <v>1</v>
      </c>
      <c r="CR557">
        <v>0</v>
      </c>
      <c r="CS557">
        <v>22</v>
      </c>
      <c r="CY557" s="33" t="s">
        <v>85</v>
      </c>
    </row>
    <row r="558" spans="1:103" x14ac:dyDescent="0.25">
      <c r="A558">
        <v>557</v>
      </c>
      <c r="B558">
        <v>37</v>
      </c>
      <c r="C558" s="24" t="s">
        <v>14</v>
      </c>
      <c r="D558" s="12">
        <v>12.5</v>
      </c>
      <c r="E558" s="13">
        <v>0.4</v>
      </c>
      <c r="F558" s="7">
        <f t="shared" si="137"/>
        <v>31.25</v>
      </c>
      <c r="G558" s="7">
        <f t="shared" si="123"/>
        <v>12.1</v>
      </c>
      <c r="H558" s="15">
        <f t="shared" si="124"/>
        <v>12.9</v>
      </c>
      <c r="I558" s="11">
        <f t="shared" si="125"/>
        <v>0.33192951088238148</v>
      </c>
      <c r="J558" s="32">
        <f t="shared" si="126"/>
        <v>1.0621744348236208E-2</v>
      </c>
      <c r="K558" s="32">
        <f t="shared" si="127"/>
        <v>94.146494889613379</v>
      </c>
      <c r="L558" s="8">
        <v>0</v>
      </c>
      <c r="M558" s="9">
        <v>1</v>
      </c>
      <c r="N558" s="8">
        <v>0</v>
      </c>
      <c r="O558" s="9">
        <v>0</v>
      </c>
      <c r="P558" s="9">
        <v>1</v>
      </c>
      <c r="Q558" s="9">
        <v>0</v>
      </c>
      <c r="R558" s="9">
        <v>0</v>
      </c>
      <c r="S558" s="8">
        <v>7892</v>
      </c>
      <c r="T558" s="9">
        <v>4</v>
      </c>
      <c r="U558" s="9">
        <f t="shared" si="128"/>
        <v>7887</v>
      </c>
      <c r="V558" s="9">
        <f t="shared" si="129"/>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1"/>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f t="shared" si="140"/>
        <v>36.799999999999997</v>
      </c>
      <c r="BM558">
        <v>1</v>
      </c>
      <c r="BN558">
        <v>0</v>
      </c>
      <c r="BO558">
        <v>0</v>
      </c>
      <c r="BP558">
        <v>0</v>
      </c>
      <c r="BQ558">
        <v>0</v>
      </c>
      <c r="BR558">
        <v>0</v>
      </c>
      <c r="BS558">
        <v>0</v>
      </c>
      <c r="BT558" s="17">
        <v>0</v>
      </c>
      <c r="BU558">
        <v>0</v>
      </c>
      <c r="BV558">
        <v>0</v>
      </c>
      <c r="BW558">
        <v>1</v>
      </c>
      <c r="BX558" s="17">
        <v>0</v>
      </c>
      <c r="BY558">
        <v>0</v>
      </c>
      <c r="BZ558">
        <v>0</v>
      </c>
      <c r="CA558">
        <v>0</v>
      </c>
      <c r="CB558">
        <v>0</v>
      </c>
      <c r="CC558" s="17">
        <v>0</v>
      </c>
      <c r="CD558">
        <v>0</v>
      </c>
      <c r="CE558">
        <v>0</v>
      </c>
      <c r="CF558">
        <v>1</v>
      </c>
      <c r="CG558">
        <v>1</v>
      </c>
      <c r="CH558">
        <v>0</v>
      </c>
      <c r="CI558">
        <v>0</v>
      </c>
      <c r="CJ558">
        <v>0</v>
      </c>
      <c r="CK558">
        <v>0</v>
      </c>
      <c r="CL558">
        <v>0</v>
      </c>
      <c r="CM558">
        <v>0</v>
      </c>
      <c r="CN558" s="17">
        <v>1</v>
      </c>
      <c r="CO558">
        <v>3.1E-2</v>
      </c>
      <c r="CP558">
        <v>46</v>
      </c>
      <c r="CQ558">
        <v>1</v>
      </c>
      <c r="CR558">
        <v>0</v>
      </c>
      <c r="CS558">
        <v>22</v>
      </c>
      <c r="CY558" s="33" t="s">
        <v>85</v>
      </c>
    </row>
    <row r="559" spans="1:103" x14ac:dyDescent="0.25">
      <c r="A559">
        <v>558</v>
      </c>
      <c r="B559">
        <v>37</v>
      </c>
      <c r="C559" s="24" t="s">
        <v>14</v>
      </c>
      <c r="D559" s="12">
        <v>6.1</v>
      </c>
      <c r="E559" s="13">
        <v>1</v>
      </c>
      <c r="F559" s="7">
        <f t="shared" si="137"/>
        <v>6.1</v>
      </c>
      <c r="G559" s="7">
        <f t="shared" si="123"/>
        <v>5.0999999999999996</v>
      </c>
      <c r="H559" s="15">
        <f t="shared" si="124"/>
        <v>7.1</v>
      </c>
      <c r="I559" s="11">
        <f t="shared" si="125"/>
        <v>0.1290529211438062</v>
      </c>
      <c r="J559" s="32">
        <f t="shared" si="126"/>
        <v>2.1156216580951834E-2</v>
      </c>
      <c r="K559" s="32">
        <f t="shared" si="127"/>
        <v>47.267430647328403</v>
      </c>
      <c r="L559" s="8">
        <v>0</v>
      </c>
      <c r="M559" s="9">
        <v>1</v>
      </c>
      <c r="N559" s="8">
        <v>0</v>
      </c>
      <c r="O559" s="9">
        <v>0</v>
      </c>
      <c r="P559" s="9">
        <v>1</v>
      </c>
      <c r="Q559" s="9">
        <v>0</v>
      </c>
      <c r="R559" s="9">
        <v>0</v>
      </c>
      <c r="S559" s="8">
        <v>2202</v>
      </c>
      <c r="T559" s="9">
        <v>4</v>
      </c>
      <c r="U559" s="9">
        <f t="shared" si="128"/>
        <v>2197</v>
      </c>
      <c r="V559" s="9">
        <f t="shared" si="129"/>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1"/>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f t="shared" si="140"/>
        <v>36.799999999999997</v>
      </c>
      <c r="BM559">
        <v>1</v>
      </c>
      <c r="BN559">
        <v>0</v>
      </c>
      <c r="BO559">
        <v>0</v>
      </c>
      <c r="BP559">
        <v>0</v>
      </c>
      <c r="BQ559">
        <v>0</v>
      </c>
      <c r="BR559">
        <v>0</v>
      </c>
      <c r="BS559">
        <v>0</v>
      </c>
      <c r="BT559" s="17">
        <v>0</v>
      </c>
      <c r="BU559">
        <v>0</v>
      </c>
      <c r="BV559">
        <v>0</v>
      </c>
      <c r="BW559">
        <v>1</v>
      </c>
      <c r="BX559" s="17">
        <v>0</v>
      </c>
      <c r="BY559">
        <v>0</v>
      </c>
      <c r="BZ559">
        <v>0</v>
      </c>
      <c r="CA559">
        <v>0</v>
      </c>
      <c r="CB559">
        <v>0</v>
      </c>
      <c r="CC559" s="17">
        <v>0</v>
      </c>
      <c r="CD559">
        <v>0</v>
      </c>
      <c r="CE559">
        <v>0</v>
      </c>
      <c r="CF559">
        <v>1</v>
      </c>
      <c r="CG559">
        <v>1</v>
      </c>
      <c r="CH559">
        <v>0</v>
      </c>
      <c r="CI559">
        <v>0</v>
      </c>
      <c r="CJ559">
        <v>0</v>
      </c>
      <c r="CK559">
        <v>0</v>
      </c>
      <c r="CL559">
        <v>0</v>
      </c>
      <c r="CM559">
        <v>0</v>
      </c>
      <c r="CN559" s="17">
        <v>1</v>
      </c>
      <c r="CO559">
        <v>3.1E-2</v>
      </c>
      <c r="CP559">
        <v>46</v>
      </c>
      <c r="CQ559">
        <v>1</v>
      </c>
      <c r="CR559">
        <v>0</v>
      </c>
      <c r="CS559">
        <v>22</v>
      </c>
      <c r="CY559" s="33" t="s">
        <v>85</v>
      </c>
    </row>
    <row r="560" spans="1:103" x14ac:dyDescent="0.25">
      <c r="A560">
        <v>559</v>
      </c>
      <c r="B560">
        <v>37</v>
      </c>
      <c r="C560" s="24" t="s">
        <v>14</v>
      </c>
      <c r="D560" s="12">
        <v>13</v>
      </c>
      <c r="E560" s="13">
        <v>0.5</v>
      </c>
      <c r="F560" s="7">
        <f t="shared" si="137"/>
        <v>26</v>
      </c>
      <c r="G560" s="7">
        <f t="shared" si="123"/>
        <v>12.5</v>
      </c>
      <c r="H560" s="15">
        <f t="shared" si="124"/>
        <v>13.5</v>
      </c>
      <c r="I560" s="11">
        <f t="shared" si="125"/>
        <v>0.40839935366624441</v>
      </c>
      <c r="J560" s="32">
        <f t="shared" si="126"/>
        <v>1.5707667448701706E-2</v>
      </c>
      <c r="K560" s="32">
        <f t="shared" si="127"/>
        <v>63.663176169588027</v>
      </c>
      <c r="L560" s="8">
        <v>0</v>
      </c>
      <c r="M560" s="9">
        <v>1</v>
      </c>
      <c r="N560" s="8">
        <v>0</v>
      </c>
      <c r="O560" s="9">
        <v>0</v>
      </c>
      <c r="P560" s="9">
        <v>1</v>
      </c>
      <c r="Q560" s="9">
        <v>0</v>
      </c>
      <c r="R560" s="9">
        <v>0</v>
      </c>
      <c r="S560" s="8">
        <v>3382</v>
      </c>
      <c r="T560" s="9">
        <v>4</v>
      </c>
      <c r="U560" s="9">
        <f t="shared" si="128"/>
        <v>3377</v>
      </c>
      <c r="V560" s="9">
        <f t="shared" si="129"/>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1"/>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f t="shared" si="140"/>
        <v>36.799999999999997</v>
      </c>
      <c r="BM560">
        <v>1</v>
      </c>
      <c r="BN560">
        <v>0</v>
      </c>
      <c r="BO560">
        <v>0</v>
      </c>
      <c r="BP560">
        <v>0</v>
      </c>
      <c r="BQ560">
        <v>0</v>
      </c>
      <c r="BR560">
        <v>0</v>
      </c>
      <c r="BS560">
        <v>0</v>
      </c>
      <c r="BT560" s="17">
        <v>0</v>
      </c>
      <c r="BU560">
        <v>0</v>
      </c>
      <c r="BV560">
        <v>0</v>
      </c>
      <c r="BW560">
        <v>1</v>
      </c>
      <c r="BX560" s="17">
        <v>0</v>
      </c>
      <c r="BY560">
        <v>0</v>
      </c>
      <c r="BZ560">
        <v>0</v>
      </c>
      <c r="CA560">
        <v>0</v>
      </c>
      <c r="CB560">
        <v>0</v>
      </c>
      <c r="CC560" s="17">
        <v>0</v>
      </c>
      <c r="CD560">
        <v>0</v>
      </c>
      <c r="CE560">
        <v>0</v>
      </c>
      <c r="CF560">
        <v>1</v>
      </c>
      <c r="CG560">
        <v>1</v>
      </c>
      <c r="CH560">
        <v>0</v>
      </c>
      <c r="CI560">
        <v>0</v>
      </c>
      <c r="CJ560">
        <v>0</v>
      </c>
      <c r="CK560">
        <v>0</v>
      </c>
      <c r="CL560">
        <v>0</v>
      </c>
      <c r="CM560">
        <v>0</v>
      </c>
      <c r="CN560" s="17">
        <v>1</v>
      </c>
      <c r="CO560">
        <v>3.1E-2</v>
      </c>
      <c r="CP560">
        <v>46</v>
      </c>
      <c r="CQ560">
        <v>1</v>
      </c>
      <c r="CR560">
        <v>0</v>
      </c>
      <c r="CS560">
        <v>22</v>
      </c>
      <c r="CY560" s="33" t="s">
        <v>85</v>
      </c>
    </row>
    <row r="561" spans="1:103" x14ac:dyDescent="0.25">
      <c r="A561">
        <v>560</v>
      </c>
      <c r="B561">
        <v>37</v>
      </c>
      <c r="C561" s="24" t="s">
        <v>14</v>
      </c>
      <c r="D561" s="12">
        <v>9.3000000000000007</v>
      </c>
      <c r="E561" s="13">
        <v>1.2</v>
      </c>
      <c r="F561" s="7">
        <f t="shared" si="137"/>
        <v>7.7500000000000009</v>
      </c>
      <c r="G561" s="7">
        <f t="shared" si="123"/>
        <v>8.1000000000000014</v>
      </c>
      <c r="H561" s="15">
        <f t="shared" si="124"/>
        <v>10.5</v>
      </c>
      <c r="I561" s="11">
        <f t="shared" si="125"/>
        <v>0.3500869861115416</v>
      </c>
      <c r="J561" s="32">
        <f t="shared" si="126"/>
        <v>4.5172514336973099E-2</v>
      </c>
      <c r="K561" s="32">
        <f t="shared" si="127"/>
        <v>22.137355307262879</v>
      </c>
      <c r="L561" s="8">
        <v>0</v>
      </c>
      <c r="M561" s="9">
        <v>1</v>
      </c>
      <c r="N561" s="8">
        <v>0</v>
      </c>
      <c r="O561" s="9">
        <v>0</v>
      </c>
      <c r="P561" s="9">
        <v>1</v>
      </c>
      <c r="Q561" s="9">
        <v>0</v>
      </c>
      <c r="R561" s="9">
        <v>0</v>
      </c>
      <c r="S561" s="8">
        <v>435</v>
      </c>
      <c r="T561" s="9">
        <v>4</v>
      </c>
      <c r="U561" s="9">
        <f t="shared" si="128"/>
        <v>430</v>
      </c>
      <c r="V561" s="9">
        <f t="shared" si="129"/>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1"/>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f t="shared" si="140"/>
        <v>36.799999999999997</v>
      </c>
      <c r="BM561">
        <v>1</v>
      </c>
      <c r="BN561">
        <v>0</v>
      </c>
      <c r="BO561">
        <v>0</v>
      </c>
      <c r="BP561">
        <v>0</v>
      </c>
      <c r="BQ561">
        <v>0</v>
      </c>
      <c r="BR561">
        <v>0</v>
      </c>
      <c r="BS561">
        <v>0</v>
      </c>
      <c r="BT561" s="17">
        <v>0</v>
      </c>
      <c r="BU561">
        <v>0</v>
      </c>
      <c r="BV561">
        <v>0</v>
      </c>
      <c r="BW561">
        <v>1</v>
      </c>
      <c r="BX561" s="17">
        <v>0</v>
      </c>
      <c r="BY561">
        <v>0</v>
      </c>
      <c r="BZ561">
        <v>0</v>
      </c>
      <c r="CA561">
        <v>0</v>
      </c>
      <c r="CB561">
        <v>0</v>
      </c>
      <c r="CC561" s="17">
        <v>0</v>
      </c>
      <c r="CD561">
        <v>0</v>
      </c>
      <c r="CE561">
        <v>0</v>
      </c>
      <c r="CF561">
        <v>1</v>
      </c>
      <c r="CG561">
        <v>1</v>
      </c>
      <c r="CH561">
        <v>0</v>
      </c>
      <c r="CI561">
        <v>0</v>
      </c>
      <c r="CJ561">
        <v>0</v>
      </c>
      <c r="CK561">
        <v>0</v>
      </c>
      <c r="CL561">
        <v>0</v>
      </c>
      <c r="CM561">
        <v>0</v>
      </c>
      <c r="CN561" s="17">
        <v>1</v>
      </c>
      <c r="CO561">
        <v>3.1E-2</v>
      </c>
      <c r="CP561">
        <v>46</v>
      </c>
      <c r="CQ561">
        <v>1</v>
      </c>
      <c r="CR561">
        <v>0</v>
      </c>
      <c r="CS561">
        <v>22</v>
      </c>
      <c r="CY561" s="33" t="s">
        <v>85</v>
      </c>
    </row>
    <row r="562" spans="1:103" x14ac:dyDescent="0.25">
      <c r="A562">
        <v>561</v>
      </c>
      <c r="B562">
        <v>37</v>
      </c>
      <c r="C562" s="24" t="s">
        <v>14</v>
      </c>
      <c r="D562" s="12">
        <v>8.4</v>
      </c>
      <c r="E562" s="13">
        <v>1.5</v>
      </c>
      <c r="F562" s="7">
        <f t="shared" si="137"/>
        <v>5.6000000000000005</v>
      </c>
      <c r="G562" s="7">
        <f t="shared" si="123"/>
        <v>6.9</v>
      </c>
      <c r="H562" s="15">
        <f t="shared" si="124"/>
        <v>9.9</v>
      </c>
      <c r="I562" s="11">
        <f t="shared" si="125"/>
        <v>0.26043413082715794</v>
      </c>
      <c r="J562" s="32">
        <f t="shared" si="126"/>
        <v>4.6506094790563918E-2</v>
      </c>
      <c r="K562" s="32">
        <f t="shared" si="127"/>
        <v>21.50255798736513</v>
      </c>
      <c r="L562" s="8">
        <v>0</v>
      </c>
      <c r="M562" s="9">
        <v>1</v>
      </c>
      <c r="N562" s="8">
        <v>0</v>
      </c>
      <c r="O562" s="9">
        <v>0</v>
      </c>
      <c r="P562" s="9">
        <v>1</v>
      </c>
      <c r="Q562" s="9">
        <v>0</v>
      </c>
      <c r="R562" s="9">
        <v>0</v>
      </c>
      <c r="S562" s="8">
        <v>436</v>
      </c>
      <c r="T562" s="9">
        <v>4</v>
      </c>
      <c r="U562" s="9">
        <f t="shared" si="128"/>
        <v>431</v>
      </c>
      <c r="V562" s="9">
        <f t="shared" si="129"/>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1"/>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f t="shared" si="140"/>
        <v>36.799999999999997</v>
      </c>
      <c r="BM562">
        <v>1</v>
      </c>
      <c r="BN562">
        <v>0</v>
      </c>
      <c r="BO562">
        <v>0</v>
      </c>
      <c r="BP562">
        <v>0</v>
      </c>
      <c r="BQ562">
        <v>0</v>
      </c>
      <c r="BR562">
        <v>0</v>
      </c>
      <c r="BS562">
        <v>0</v>
      </c>
      <c r="BT562" s="17">
        <v>0</v>
      </c>
      <c r="BU562">
        <v>0</v>
      </c>
      <c r="BV562">
        <v>0</v>
      </c>
      <c r="BW562">
        <v>1</v>
      </c>
      <c r="BX562" s="17">
        <v>0</v>
      </c>
      <c r="BY562">
        <v>0</v>
      </c>
      <c r="BZ562">
        <v>0</v>
      </c>
      <c r="CA562">
        <v>0</v>
      </c>
      <c r="CB562">
        <v>0</v>
      </c>
      <c r="CC562" s="17">
        <v>0</v>
      </c>
      <c r="CD562">
        <v>0</v>
      </c>
      <c r="CE562">
        <v>0</v>
      </c>
      <c r="CF562">
        <v>1</v>
      </c>
      <c r="CG562">
        <v>1</v>
      </c>
      <c r="CH562">
        <v>0</v>
      </c>
      <c r="CI562">
        <v>0</v>
      </c>
      <c r="CJ562">
        <v>0</v>
      </c>
      <c r="CK562">
        <v>0</v>
      </c>
      <c r="CL562">
        <v>0</v>
      </c>
      <c r="CM562">
        <v>0</v>
      </c>
      <c r="CN562" s="17">
        <v>1</v>
      </c>
      <c r="CO562">
        <v>3.1E-2</v>
      </c>
      <c r="CP562">
        <v>46</v>
      </c>
      <c r="CQ562">
        <v>1</v>
      </c>
      <c r="CR562">
        <v>0</v>
      </c>
      <c r="CS562">
        <v>22</v>
      </c>
      <c r="CY562" s="33" t="s">
        <v>85</v>
      </c>
    </row>
    <row r="563" spans="1:103" x14ac:dyDescent="0.25">
      <c r="A563">
        <v>562</v>
      </c>
      <c r="B563">
        <v>37</v>
      </c>
      <c r="C563" s="24" t="s">
        <v>14</v>
      </c>
      <c r="D563" s="12">
        <v>11.2</v>
      </c>
      <c r="E563" s="13">
        <v>0.8</v>
      </c>
      <c r="F563" s="7">
        <f t="shared" si="137"/>
        <v>13.999999999999998</v>
      </c>
      <c r="G563" s="7">
        <f t="shared" si="123"/>
        <v>10.399999999999999</v>
      </c>
      <c r="H563" s="15">
        <f t="shared" si="124"/>
        <v>12</v>
      </c>
      <c r="I563" s="11">
        <f t="shared" si="125"/>
        <v>0.49039861087284109</v>
      </c>
      <c r="J563" s="32">
        <f t="shared" si="126"/>
        <v>3.5028472205202943E-2</v>
      </c>
      <c r="K563" s="32">
        <f t="shared" si="127"/>
        <v>28.548204847240392</v>
      </c>
      <c r="L563" s="8">
        <v>0</v>
      </c>
      <c r="M563" s="9">
        <v>1</v>
      </c>
      <c r="N563" s="8">
        <v>0</v>
      </c>
      <c r="O563" s="9">
        <v>0</v>
      </c>
      <c r="P563" s="9">
        <v>1</v>
      </c>
      <c r="Q563" s="9">
        <v>0</v>
      </c>
      <c r="R563" s="9">
        <v>0</v>
      </c>
      <c r="S563" s="8">
        <v>624</v>
      </c>
      <c r="T563" s="9">
        <v>4</v>
      </c>
      <c r="U563" s="9">
        <f t="shared" si="128"/>
        <v>619</v>
      </c>
      <c r="V563" s="9">
        <f t="shared" si="129"/>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1"/>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f t="shared" si="140"/>
        <v>36.799999999999997</v>
      </c>
      <c r="BM563">
        <v>1</v>
      </c>
      <c r="BN563">
        <v>0</v>
      </c>
      <c r="BO563">
        <v>0</v>
      </c>
      <c r="BP563">
        <v>0</v>
      </c>
      <c r="BQ563">
        <v>0</v>
      </c>
      <c r="BR563">
        <v>0</v>
      </c>
      <c r="BS563">
        <v>0</v>
      </c>
      <c r="BT563" s="17">
        <v>0</v>
      </c>
      <c r="BU563">
        <v>0</v>
      </c>
      <c r="BV563">
        <v>0</v>
      </c>
      <c r="BW563">
        <v>1</v>
      </c>
      <c r="BX563" s="17">
        <v>0</v>
      </c>
      <c r="BY563">
        <v>0</v>
      </c>
      <c r="BZ563">
        <v>0</v>
      </c>
      <c r="CA563">
        <v>0</v>
      </c>
      <c r="CB563">
        <v>0</v>
      </c>
      <c r="CC563" s="17">
        <v>0</v>
      </c>
      <c r="CD563">
        <v>0</v>
      </c>
      <c r="CE563">
        <v>0</v>
      </c>
      <c r="CF563">
        <v>1</v>
      </c>
      <c r="CG563">
        <v>1</v>
      </c>
      <c r="CH563">
        <v>0</v>
      </c>
      <c r="CI563">
        <v>0</v>
      </c>
      <c r="CJ563">
        <v>0</v>
      </c>
      <c r="CK563">
        <v>0</v>
      </c>
      <c r="CL563">
        <v>0</v>
      </c>
      <c r="CM563">
        <v>0</v>
      </c>
      <c r="CN563" s="17">
        <v>1</v>
      </c>
      <c r="CO563">
        <v>3.1E-2</v>
      </c>
      <c r="CP563">
        <v>46</v>
      </c>
      <c r="CQ563">
        <v>1</v>
      </c>
      <c r="CR563">
        <v>0</v>
      </c>
      <c r="CS563">
        <v>22</v>
      </c>
      <c r="CY563" s="33" t="s">
        <v>85</v>
      </c>
    </row>
    <row r="564" spans="1:103" s="143" customFormat="1" x14ac:dyDescent="0.25">
      <c r="A564" s="143">
        <v>563</v>
      </c>
      <c r="B564" s="143">
        <v>37</v>
      </c>
      <c r="C564" s="144" t="s">
        <v>14</v>
      </c>
      <c r="D564" s="145">
        <v>5.8</v>
      </c>
      <c r="E564" s="146">
        <v>1.7</v>
      </c>
      <c r="F564" s="147">
        <f t="shared" si="137"/>
        <v>3.4117647058823528</v>
      </c>
      <c r="G564" s="147">
        <f t="shared" si="123"/>
        <v>4.0999999999999996</v>
      </c>
      <c r="H564" s="148">
        <f t="shared" si="124"/>
        <v>7.5</v>
      </c>
      <c r="I564" s="149">
        <f t="shared" si="125"/>
        <v>0.13840629564487972</v>
      </c>
      <c r="J564" s="150">
        <f t="shared" si="126"/>
        <v>4.056736251660268E-2</v>
      </c>
      <c r="K564" s="150">
        <f t="shared" si="127"/>
        <v>24.650357774448313</v>
      </c>
      <c r="L564" s="151">
        <v>0</v>
      </c>
      <c r="M564" s="152">
        <v>1</v>
      </c>
      <c r="N564" s="151">
        <v>0</v>
      </c>
      <c r="O564" s="152">
        <v>0</v>
      </c>
      <c r="P564" s="152">
        <v>1</v>
      </c>
      <c r="Q564" s="152">
        <v>0</v>
      </c>
      <c r="R564" s="152">
        <v>0</v>
      </c>
      <c r="S564" s="151">
        <v>601</v>
      </c>
      <c r="T564" s="152">
        <v>4</v>
      </c>
      <c r="U564" s="152">
        <f t="shared" si="128"/>
        <v>596</v>
      </c>
      <c r="V564" s="152">
        <f t="shared" si="129"/>
        <v>15</v>
      </c>
      <c r="W564" s="147">
        <v>8.6</v>
      </c>
      <c r="X564" s="147">
        <v>22.2</v>
      </c>
      <c r="Y564" s="152">
        <v>1</v>
      </c>
      <c r="Z564" s="152">
        <v>0</v>
      </c>
      <c r="AA564" s="152">
        <v>1</v>
      </c>
      <c r="AB564" s="152">
        <v>0</v>
      </c>
      <c r="AC564" s="152">
        <v>0</v>
      </c>
      <c r="AD564" s="153">
        <v>0</v>
      </c>
      <c r="AE564" s="152">
        <v>0</v>
      </c>
      <c r="AF564" s="152">
        <v>1</v>
      </c>
      <c r="AG564" s="153">
        <v>0</v>
      </c>
      <c r="AH564" s="152">
        <v>0</v>
      </c>
      <c r="AI564" s="153">
        <v>1</v>
      </c>
      <c r="AJ564" s="154">
        <v>2007</v>
      </c>
      <c r="AK564" s="150">
        <v>3.4299999999999997E-2</v>
      </c>
      <c r="AL564" s="150">
        <v>0.37</v>
      </c>
      <c r="AM564" s="150">
        <v>0.47699999999999998</v>
      </c>
      <c r="AN564" s="155">
        <f t="shared" si="141"/>
        <v>0.11870000000000003</v>
      </c>
      <c r="AO564" s="156">
        <v>60.5</v>
      </c>
      <c r="AP564" s="157">
        <v>39.5</v>
      </c>
      <c r="AQ564" s="143">
        <v>1</v>
      </c>
      <c r="AR564" s="158">
        <v>0</v>
      </c>
      <c r="AS564" s="143" t="s">
        <v>98</v>
      </c>
      <c r="AT564" s="158" t="s">
        <v>98</v>
      </c>
      <c r="AU564">
        <v>0</v>
      </c>
      <c r="AV564" s="157">
        <v>1</v>
      </c>
      <c r="AW564" s="143" t="s">
        <v>98</v>
      </c>
      <c r="AX564" s="157" t="s">
        <v>98</v>
      </c>
      <c r="AY564" s="157" t="s">
        <v>13</v>
      </c>
      <c r="AZ564">
        <v>0</v>
      </c>
      <c r="BA564">
        <v>1</v>
      </c>
      <c r="BB564">
        <v>0</v>
      </c>
      <c r="BC564">
        <v>0</v>
      </c>
      <c r="BD564">
        <v>0</v>
      </c>
      <c r="BE564">
        <v>0</v>
      </c>
      <c r="BF564" s="157">
        <v>0</v>
      </c>
      <c r="BG564">
        <v>0</v>
      </c>
      <c r="BH564">
        <v>1</v>
      </c>
      <c r="BI564" s="157">
        <v>0</v>
      </c>
      <c r="BJ564">
        <v>1410</v>
      </c>
      <c r="BK564">
        <v>79</v>
      </c>
      <c r="BL564" s="144">
        <f t="shared" si="140"/>
        <v>36.799999999999997</v>
      </c>
      <c r="BM564" s="143">
        <v>1</v>
      </c>
      <c r="BN564" s="143">
        <v>0</v>
      </c>
      <c r="BO564" s="143">
        <v>0</v>
      </c>
      <c r="BP564" s="143">
        <v>0</v>
      </c>
      <c r="BQ564" s="143">
        <v>0</v>
      </c>
      <c r="BR564" s="143">
        <v>0</v>
      </c>
      <c r="BS564" s="143">
        <v>0</v>
      </c>
      <c r="BT564" s="157">
        <v>0</v>
      </c>
      <c r="BU564" s="143">
        <v>0</v>
      </c>
      <c r="BV564" s="143">
        <v>0</v>
      </c>
      <c r="BW564" s="143">
        <v>1</v>
      </c>
      <c r="BX564" s="157">
        <v>0</v>
      </c>
      <c r="BY564" s="143">
        <v>0</v>
      </c>
      <c r="BZ564" s="143">
        <v>0</v>
      </c>
      <c r="CA564" s="143">
        <v>0</v>
      </c>
      <c r="CB564" s="143">
        <v>0</v>
      </c>
      <c r="CC564" s="157">
        <v>0</v>
      </c>
      <c r="CD564" s="143">
        <v>0</v>
      </c>
      <c r="CE564" s="143">
        <v>0</v>
      </c>
      <c r="CF564" s="143">
        <v>1</v>
      </c>
      <c r="CG564" s="143">
        <v>1</v>
      </c>
      <c r="CH564" s="143">
        <v>0</v>
      </c>
      <c r="CI564" s="143">
        <v>0</v>
      </c>
      <c r="CJ564" s="143">
        <v>0</v>
      </c>
      <c r="CK564" s="143">
        <v>0</v>
      </c>
      <c r="CL564" s="143">
        <v>0</v>
      </c>
      <c r="CM564" s="143">
        <v>0</v>
      </c>
      <c r="CN564" s="157">
        <v>1</v>
      </c>
      <c r="CO564">
        <v>3.1E-2</v>
      </c>
      <c r="CP564">
        <v>46</v>
      </c>
      <c r="CQ564">
        <v>1</v>
      </c>
      <c r="CR564" s="143">
        <v>0</v>
      </c>
      <c r="CS564" s="143">
        <v>22</v>
      </c>
      <c r="CT564" s="159"/>
      <c r="CY564" s="33" t="s">
        <v>85</v>
      </c>
    </row>
    <row r="565" spans="1:103" x14ac:dyDescent="0.25">
      <c r="A565">
        <v>564</v>
      </c>
      <c r="B565">
        <v>38</v>
      </c>
      <c r="C565" s="24" t="s">
        <v>328</v>
      </c>
      <c r="D565" s="12">
        <v>10.9</v>
      </c>
      <c r="E565" s="13">
        <v>0.2</v>
      </c>
      <c r="F565" s="7">
        <f t="shared" si="137"/>
        <v>54.5</v>
      </c>
      <c r="G565" s="7">
        <f t="shared" si="123"/>
        <v>10.700000000000001</v>
      </c>
      <c r="H565" s="15">
        <f t="shared" si="124"/>
        <v>11.1</v>
      </c>
      <c r="I565" s="11">
        <f t="shared" si="125"/>
        <v>0.47861830766356356</v>
      </c>
      <c r="J565" s="32">
        <f t="shared" si="126"/>
        <v>8.7819872965791499E-3</v>
      </c>
      <c r="K565" s="32">
        <f t="shared" si="127"/>
        <v>113.86944278426938</v>
      </c>
      <c r="L565" s="8">
        <v>0</v>
      </c>
      <c r="M565" s="9">
        <v>1</v>
      </c>
      <c r="N565" s="8">
        <v>0</v>
      </c>
      <c r="O565" s="9">
        <v>0</v>
      </c>
      <c r="P565" s="9">
        <v>0</v>
      </c>
      <c r="Q565" s="9">
        <v>1</v>
      </c>
      <c r="R565" s="9">
        <v>0</v>
      </c>
      <c r="S565" s="8">
        <v>10001</v>
      </c>
      <c r="T565" s="9">
        <v>4</v>
      </c>
      <c r="U565" s="9">
        <f t="shared" si="128"/>
        <v>9996</v>
      </c>
      <c r="V565" s="9">
        <f t="shared" si="129"/>
        <v>50</v>
      </c>
      <c r="W565" s="7">
        <f t="shared" ref="W565:W614" si="142">(AK565*0+AL565*6+AM565*11+14*AN565)</f>
        <v>9.4307999999999996</v>
      </c>
      <c r="X565" s="7">
        <f t="shared" ref="X565:X614" si="143">BL565-W565-6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4">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39.1</v>
      </c>
      <c r="BM565">
        <v>1</v>
      </c>
      <c r="BN565">
        <v>0</v>
      </c>
      <c r="BO565">
        <v>0</v>
      </c>
      <c r="BP565">
        <v>0</v>
      </c>
      <c r="BQ565">
        <v>0</v>
      </c>
      <c r="BR565">
        <v>0</v>
      </c>
      <c r="BS565">
        <v>0</v>
      </c>
      <c r="BT565" s="17">
        <v>0</v>
      </c>
      <c r="BU565">
        <v>0</v>
      </c>
      <c r="BV565">
        <v>0</v>
      </c>
      <c r="BW565">
        <v>1</v>
      </c>
      <c r="BX565" s="17">
        <v>0</v>
      </c>
      <c r="BY565">
        <v>0</v>
      </c>
      <c r="BZ565">
        <v>0</v>
      </c>
      <c r="CA565">
        <v>0</v>
      </c>
      <c r="CB565">
        <v>0</v>
      </c>
      <c r="CC565" s="17">
        <v>0</v>
      </c>
      <c r="CD565">
        <v>1</v>
      </c>
      <c r="CE565">
        <v>1</v>
      </c>
      <c r="CF565">
        <v>0</v>
      </c>
      <c r="CG565">
        <v>0</v>
      </c>
      <c r="CH565">
        <v>0</v>
      </c>
      <c r="CI565">
        <v>0</v>
      </c>
      <c r="CJ565">
        <v>0</v>
      </c>
      <c r="CK565">
        <v>0</v>
      </c>
      <c r="CL565">
        <v>0</v>
      </c>
      <c r="CM565">
        <v>0</v>
      </c>
      <c r="CN565" s="17">
        <v>1</v>
      </c>
      <c r="CO565">
        <v>0</v>
      </c>
      <c r="CP565">
        <v>43</v>
      </c>
      <c r="CQ565">
        <v>0</v>
      </c>
      <c r="CR565">
        <v>1</v>
      </c>
      <c r="CS565">
        <v>11</v>
      </c>
      <c r="CY565" s="33" t="s">
        <v>85</v>
      </c>
    </row>
    <row r="566" spans="1:103" x14ac:dyDescent="0.25">
      <c r="A566">
        <v>565</v>
      </c>
      <c r="B566">
        <v>38</v>
      </c>
      <c r="C566" s="24" t="s">
        <v>328</v>
      </c>
      <c r="D566" s="12">
        <v>10.9</v>
      </c>
      <c r="E566" s="13">
        <v>0.2</v>
      </c>
      <c r="F566" s="7">
        <f t="shared" si="137"/>
        <v>54.5</v>
      </c>
      <c r="G566" s="7">
        <f t="shared" si="123"/>
        <v>10.700000000000001</v>
      </c>
      <c r="H566" s="15">
        <f t="shared" si="124"/>
        <v>11.1</v>
      </c>
      <c r="I566" s="11">
        <f t="shared" si="125"/>
        <v>0.4871657385763617</v>
      </c>
      <c r="J566" s="32">
        <f t="shared" si="126"/>
        <v>8.9388208913093892E-3</v>
      </c>
      <c r="K566" s="32">
        <f t="shared" si="127"/>
        <v>111.87157815995981</v>
      </c>
      <c r="L566" s="8">
        <v>0</v>
      </c>
      <c r="M566" s="9">
        <v>1</v>
      </c>
      <c r="N566" s="8">
        <v>0</v>
      </c>
      <c r="O566" s="9">
        <v>0</v>
      </c>
      <c r="P566" s="9">
        <v>0</v>
      </c>
      <c r="Q566" s="9">
        <v>1</v>
      </c>
      <c r="R566" s="9">
        <v>0</v>
      </c>
      <c r="S566" s="8">
        <v>9550</v>
      </c>
      <c r="T566" s="9">
        <v>4</v>
      </c>
      <c r="U566" s="9">
        <f t="shared" si="128"/>
        <v>9545</v>
      </c>
      <c r="V566" s="9">
        <f t="shared" si="129"/>
        <v>50</v>
      </c>
      <c r="W566" s="7">
        <f t="shared" si="142"/>
        <v>9.4307999999999996</v>
      </c>
      <c r="X566" s="7">
        <f t="shared" si="143"/>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4"/>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39.1</v>
      </c>
      <c r="BM566">
        <v>1</v>
      </c>
      <c r="BN566">
        <v>0</v>
      </c>
      <c r="BO566">
        <v>0</v>
      </c>
      <c r="BP566">
        <v>0</v>
      </c>
      <c r="BQ566">
        <v>0</v>
      </c>
      <c r="BR566">
        <v>0</v>
      </c>
      <c r="BS566">
        <v>0</v>
      </c>
      <c r="BT566" s="17">
        <v>0</v>
      </c>
      <c r="BU566">
        <v>0</v>
      </c>
      <c r="BV566">
        <v>0</v>
      </c>
      <c r="BW566">
        <v>1</v>
      </c>
      <c r="BX566" s="17">
        <v>0</v>
      </c>
      <c r="BY566">
        <v>0</v>
      </c>
      <c r="BZ566">
        <v>0</v>
      </c>
      <c r="CA566">
        <v>0</v>
      </c>
      <c r="CB566">
        <v>0</v>
      </c>
      <c r="CC566" s="17">
        <v>0</v>
      </c>
      <c r="CD566">
        <v>1</v>
      </c>
      <c r="CE566">
        <v>1</v>
      </c>
      <c r="CF566">
        <v>0</v>
      </c>
      <c r="CG566">
        <v>0</v>
      </c>
      <c r="CH566">
        <v>0</v>
      </c>
      <c r="CI566">
        <v>0</v>
      </c>
      <c r="CJ566">
        <v>0</v>
      </c>
      <c r="CK566">
        <v>0</v>
      </c>
      <c r="CL566">
        <v>0</v>
      </c>
      <c r="CM566">
        <v>0</v>
      </c>
      <c r="CN566" s="17">
        <v>1</v>
      </c>
      <c r="CO566">
        <v>0</v>
      </c>
      <c r="CP566">
        <v>43</v>
      </c>
      <c r="CQ566">
        <v>0</v>
      </c>
      <c r="CR566">
        <v>1</v>
      </c>
      <c r="CS566">
        <v>11</v>
      </c>
      <c r="CY566" s="33" t="s">
        <v>85</v>
      </c>
    </row>
    <row r="567" spans="1:103" x14ac:dyDescent="0.25">
      <c r="A567">
        <v>566</v>
      </c>
      <c r="B567">
        <v>38</v>
      </c>
      <c r="C567" s="24" t="s">
        <v>328</v>
      </c>
      <c r="D567" s="12">
        <v>10.3</v>
      </c>
      <c r="E567" s="13">
        <v>0.2</v>
      </c>
      <c r="F567" s="7">
        <f t="shared" si="137"/>
        <v>51.5</v>
      </c>
      <c r="G567" s="7">
        <f t="shared" si="123"/>
        <v>10.100000000000001</v>
      </c>
      <c r="H567" s="15">
        <f t="shared" si="124"/>
        <v>10.5</v>
      </c>
      <c r="I567" s="11">
        <f t="shared" si="125"/>
        <v>0.457922526787234</v>
      </c>
      <c r="J567" s="32">
        <f t="shared" si="126"/>
        <v>8.8916995492666785E-3</v>
      </c>
      <c r="K567" s="32">
        <f t="shared" si="127"/>
        <v>112.46443882401229</v>
      </c>
      <c r="L567" s="8">
        <v>0</v>
      </c>
      <c r="M567" s="9">
        <v>1</v>
      </c>
      <c r="N567" s="8">
        <v>0</v>
      </c>
      <c r="O567" s="9">
        <v>0</v>
      </c>
      <c r="P567" s="9">
        <v>0</v>
      </c>
      <c r="Q567" s="9">
        <v>1</v>
      </c>
      <c r="R567" s="9">
        <v>0</v>
      </c>
      <c r="S567" s="8">
        <v>10001</v>
      </c>
      <c r="T567" s="9">
        <v>4</v>
      </c>
      <c r="U567" s="9">
        <f t="shared" si="128"/>
        <v>9996</v>
      </c>
      <c r="V567" s="9">
        <f t="shared" si="129"/>
        <v>50</v>
      </c>
      <c r="W567" s="7">
        <f t="shared" si="142"/>
        <v>9.4307999999999996</v>
      </c>
      <c r="X567" s="7">
        <f t="shared" si="143"/>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4"/>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39.1</v>
      </c>
      <c r="BM567">
        <v>0</v>
      </c>
      <c r="BN567">
        <v>0</v>
      </c>
      <c r="BO567">
        <v>0</v>
      </c>
      <c r="BP567">
        <v>0</v>
      </c>
      <c r="BQ567">
        <v>0</v>
      </c>
      <c r="BR567">
        <v>1</v>
      </c>
      <c r="BS567">
        <v>0</v>
      </c>
      <c r="BT567" s="17">
        <v>0</v>
      </c>
      <c r="BU567">
        <v>0</v>
      </c>
      <c r="BV567">
        <v>0</v>
      </c>
      <c r="BW567">
        <v>1</v>
      </c>
      <c r="BX567" s="17">
        <v>0</v>
      </c>
      <c r="BY567">
        <v>0</v>
      </c>
      <c r="BZ567">
        <v>0</v>
      </c>
      <c r="CA567">
        <v>0</v>
      </c>
      <c r="CB567">
        <v>0</v>
      </c>
      <c r="CC567" s="17">
        <v>0</v>
      </c>
      <c r="CD567">
        <v>1</v>
      </c>
      <c r="CE567">
        <v>1</v>
      </c>
      <c r="CF567">
        <v>0</v>
      </c>
      <c r="CG567">
        <v>0</v>
      </c>
      <c r="CH567">
        <v>0</v>
      </c>
      <c r="CI567">
        <v>0</v>
      </c>
      <c r="CJ567">
        <v>0</v>
      </c>
      <c r="CK567">
        <v>0</v>
      </c>
      <c r="CL567">
        <v>0</v>
      </c>
      <c r="CM567">
        <v>0</v>
      </c>
      <c r="CN567" s="17">
        <v>1</v>
      </c>
      <c r="CO567">
        <v>0</v>
      </c>
      <c r="CP567">
        <v>43</v>
      </c>
      <c r="CQ567">
        <v>0</v>
      </c>
      <c r="CR567">
        <v>1</v>
      </c>
      <c r="CS567">
        <v>11</v>
      </c>
      <c r="CY567" s="33" t="s">
        <v>85</v>
      </c>
    </row>
    <row r="568" spans="1:103" x14ac:dyDescent="0.25">
      <c r="A568">
        <v>567</v>
      </c>
      <c r="B568">
        <v>38</v>
      </c>
      <c r="C568" s="24" t="s">
        <v>328</v>
      </c>
      <c r="D568" s="12">
        <v>10.199999999999999</v>
      </c>
      <c r="E568" s="13">
        <v>0.3</v>
      </c>
      <c r="F568" s="7">
        <f t="shared" si="137"/>
        <v>34</v>
      </c>
      <c r="G568" s="7">
        <f t="shared" si="123"/>
        <v>9.8999999999999986</v>
      </c>
      <c r="H568" s="15">
        <f t="shared" si="124"/>
        <v>10.5</v>
      </c>
      <c r="I568" s="11">
        <f t="shared" si="125"/>
        <v>0.32867504798725355</v>
      </c>
      <c r="J568" s="32">
        <f t="shared" si="126"/>
        <v>9.6669131760956928E-3</v>
      </c>
      <c r="K568" s="32">
        <f t="shared" si="127"/>
        <v>103.4456378974</v>
      </c>
      <c r="L568" s="8">
        <v>0</v>
      </c>
      <c r="M568" s="9">
        <v>1</v>
      </c>
      <c r="N568" s="8">
        <v>0</v>
      </c>
      <c r="O568" s="9">
        <v>0</v>
      </c>
      <c r="P568" s="9">
        <v>0</v>
      </c>
      <c r="Q568" s="9">
        <v>1</v>
      </c>
      <c r="R568" s="9">
        <v>0</v>
      </c>
      <c r="S568" s="8">
        <v>9550</v>
      </c>
      <c r="T568" s="9">
        <v>4</v>
      </c>
      <c r="U568" s="9">
        <f t="shared" si="128"/>
        <v>9545</v>
      </c>
      <c r="V568" s="9">
        <f t="shared" si="129"/>
        <v>50</v>
      </c>
      <c r="W568" s="7">
        <f t="shared" si="142"/>
        <v>9.4307999999999996</v>
      </c>
      <c r="X568" s="7">
        <f t="shared" si="143"/>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4"/>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39.1</v>
      </c>
      <c r="BM568">
        <v>0</v>
      </c>
      <c r="BN568">
        <v>0</v>
      </c>
      <c r="BO568">
        <v>0</v>
      </c>
      <c r="BP568">
        <v>0</v>
      </c>
      <c r="BQ568">
        <v>0</v>
      </c>
      <c r="BR568">
        <v>1</v>
      </c>
      <c r="BS568">
        <v>0</v>
      </c>
      <c r="BT568" s="17">
        <v>0</v>
      </c>
      <c r="BU568">
        <v>0</v>
      </c>
      <c r="BV568">
        <v>0</v>
      </c>
      <c r="BW568">
        <v>1</v>
      </c>
      <c r="BX568" s="17">
        <v>0</v>
      </c>
      <c r="BY568">
        <v>0</v>
      </c>
      <c r="BZ568">
        <v>0</v>
      </c>
      <c r="CA568">
        <v>0</v>
      </c>
      <c r="CB568">
        <v>0</v>
      </c>
      <c r="CC568" s="17">
        <v>0</v>
      </c>
      <c r="CD568">
        <v>1</v>
      </c>
      <c r="CE568">
        <v>1</v>
      </c>
      <c r="CF568">
        <v>0</v>
      </c>
      <c r="CG568">
        <v>0</v>
      </c>
      <c r="CH568">
        <v>0</v>
      </c>
      <c r="CI568">
        <v>0</v>
      </c>
      <c r="CJ568">
        <v>0</v>
      </c>
      <c r="CK568">
        <v>0</v>
      </c>
      <c r="CL568">
        <v>0</v>
      </c>
      <c r="CM568">
        <v>0</v>
      </c>
      <c r="CN568" s="17">
        <v>1</v>
      </c>
      <c r="CO568">
        <v>0</v>
      </c>
      <c r="CP568">
        <v>43</v>
      </c>
      <c r="CQ568">
        <v>0</v>
      </c>
      <c r="CR568">
        <v>1</v>
      </c>
      <c r="CS568">
        <v>11</v>
      </c>
      <c r="CY568" s="33" t="s">
        <v>85</v>
      </c>
    </row>
    <row r="569" spans="1:103" x14ac:dyDescent="0.25">
      <c r="A569">
        <v>568</v>
      </c>
      <c r="B569">
        <v>38</v>
      </c>
      <c r="C569" s="24" t="s">
        <v>328</v>
      </c>
      <c r="D569" s="12">
        <v>6.41</v>
      </c>
      <c r="E569" s="13">
        <v>0.2</v>
      </c>
      <c r="F569" s="7">
        <f t="shared" si="137"/>
        <v>32.049999999999997</v>
      </c>
      <c r="G569" s="7">
        <f t="shared" si="123"/>
        <v>6.21</v>
      </c>
      <c r="H569" s="15">
        <f t="shared" si="124"/>
        <v>6.61</v>
      </c>
      <c r="I569" s="11">
        <f t="shared" si="125"/>
        <v>0.30538767488256086</v>
      </c>
      <c r="J569" s="32">
        <f t="shared" si="126"/>
        <v>9.5284765953997149E-3</v>
      </c>
      <c r="K569" s="32">
        <f t="shared" si="127"/>
        <v>104.94857073824302</v>
      </c>
      <c r="L569" s="8">
        <v>0</v>
      </c>
      <c r="M569" s="9">
        <v>1</v>
      </c>
      <c r="N569" s="8">
        <v>0</v>
      </c>
      <c r="O569" s="9">
        <v>0</v>
      </c>
      <c r="P569" s="9">
        <v>0</v>
      </c>
      <c r="Q569" s="9">
        <v>1</v>
      </c>
      <c r="R569" s="9">
        <v>0</v>
      </c>
      <c r="S569" s="8">
        <v>10001</v>
      </c>
      <c r="T569" s="9">
        <v>13</v>
      </c>
      <c r="U569" s="9">
        <f t="shared" si="128"/>
        <v>9987</v>
      </c>
      <c r="V569" s="9">
        <f t="shared" si="129"/>
        <v>50</v>
      </c>
      <c r="W569" s="7">
        <f t="shared" si="142"/>
        <v>9.4307999999999996</v>
      </c>
      <c r="X569" s="7">
        <f t="shared" si="143"/>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4"/>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39.1</v>
      </c>
      <c r="BM569">
        <v>1</v>
      </c>
      <c r="BN569">
        <v>0</v>
      </c>
      <c r="BO569">
        <v>0</v>
      </c>
      <c r="BP569">
        <v>0</v>
      </c>
      <c r="BQ569">
        <v>0</v>
      </c>
      <c r="BR569">
        <v>0</v>
      </c>
      <c r="BS569">
        <v>0</v>
      </c>
      <c r="BT569" s="17">
        <v>0</v>
      </c>
      <c r="BU569">
        <v>0</v>
      </c>
      <c r="BV569">
        <v>0</v>
      </c>
      <c r="BW569">
        <v>1</v>
      </c>
      <c r="BX569" s="17">
        <v>0</v>
      </c>
      <c r="BY569">
        <v>0</v>
      </c>
      <c r="BZ569">
        <v>0</v>
      </c>
      <c r="CA569">
        <v>0</v>
      </c>
      <c r="CB569">
        <v>0</v>
      </c>
      <c r="CC569" s="17">
        <v>1</v>
      </c>
      <c r="CD569">
        <v>1</v>
      </c>
      <c r="CE569">
        <v>1</v>
      </c>
      <c r="CF569">
        <v>0</v>
      </c>
      <c r="CG569">
        <v>0</v>
      </c>
      <c r="CH569">
        <v>0</v>
      </c>
      <c r="CI569">
        <v>0</v>
      </c>
      <c r="CJ569">
        <v>0</v>
      </c>
      <c r="CK569">
        <v>0</v>
      </c>
      <c r="CL569">
        <v>0</v>
      </c>
      <c r="CM569">
        <v>0</v>
      </c>
      <c r="CN569" s="17">
        <v>1</v>
      </c>
      <c r="CO569">
        <v>0</v>
      </c>
      <c r="CP569">
        <v>43</v>
      </c>
      <c r="CQ569">
        <v>0</v>
      </c>
      <c r="CR569">
        <v>1</v>
      </c>
      <c r="CS569">
        <v>11</v>
      </c>
      <c r="CY569" s="33" t="s">
        <v>85</v>
      </c>
    </row>
    <row r="570" spans="1:103" x14ac:dyDescent="0.25">
      <c r="A570">
        <v>569</v>
      </c>
      <c r="B570">
        <v>38</v>
      </c>
      <c r="C570" s="24" t="s">
        <v>328</v>
      </c>
      <c r="D570" s="12">
        <v>10.27</v>
      </c>
      <c r="E570" s="13">
        <v>0.2</v>
      </c>
      <c r="F570" s="7">
        <f t="shared" si="137"/>
        <v>51.349999999999994</v>
      </c>
      <c r="G570" s="7">
        <f t="shared" si="123"/>
        <v>10.07</v>
      </c>
      <c r="H570" s="15">
        <f t="shared" si="124"/>
        <v>10.469999999999999</v>
      </c>
      <c r="I570" s="11">
        <f t="shared" si="125"/>
        <v>0.46541974434467898</v>
      </c>
      <c r="J570" s="32">
        <f t="shared" si="126"/>
        <v>9.0636756444922879E-3</v>
      </c>
      <c r="K570" s="32">
        <f t="shared" si="127"/>
        <v>110.3305148179777</v>
      </c>
      <c r="L570" s="8">
        <v>0</v>
      </c>
      <c r="M570" s="9">
        <v>1</v>
      </c>
      <c r="N570" s="8">
        <v>0</v>
      </c>
      <c r="O570" s="9">
        <v>0</v>
      </c>
      <c r="P570" s="9">
        <v>0</v>
      </c>
      <c r="Q570" s="9">
        <v>1</v>
      </c>
      <c r="R570" s="9">
        <v>0</v>
      </c>
      <c r="S570" s="8">
        <v>9550</v>
      </c>
      <c r="T570" s="9">
        <v>13</v>
      </c>
      <c r="U570" s="9">
        <f t="shared" si="128"/>
        <v>9536</v>
      </c>
      <c r="V570" s="9">
        <f t="shared" si="129"/>
        <v>50</v>
      </c>
      <c r="W570" s="7">
        <f t="shared" si="142"/>
        <v>9.4307999999999996</v>
      </c>
      <c r="X570" s="7">
        <f t="shared" si="143"/>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4"/>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39.1</v>
      </c>
      <c r="BM570">
        <v>1</v>
      </c>
      <c r="BN570">
        <v>0</v>
      </c>
      <c r="BO570">
        <v>0</v>
      </c>
      <c r="BP570">
        <v>0</v>
      </c>
      <c r="BQ570">
        <v>0</v>
      </c>
      <c r="BR570">
        <v>0</v>
      </c>
      <c r="BS570">
        <v>0</v>
      </c>
      <c r="BT570" s="17">
        <v>0</v>
      </c>
      <c r="BU570">
        <v>0</v>
      </c>
      <c r="BV570">
        <v>0</v>
      </c>
      <c r="BW570">
        <v>1</v>
      </c>
      <c r="BX570" s="17">
        <v>0</v>
      </c>
      <c r="BY570">
        <v>0</v>
      </c>
      <c r="BZ570">
        <v>0</v>
      </c>
      <c r="CA570">
        <v>0</v>
      </c>
      <c r="CB570">
        <v>0</v>
      </c>
      <c r="CC570" s="17">
        <v>1</v>
      </c>
      <c r="CD570">
        <v>1</v>
      </c>
      <c r="CE570">
        <v>1</v>
      </c>
      <c r="CF570">
        <v>0</v>
      </c>
      <c r="CG570">
        <v>0</v>
      </c>
      <c r="CH570">
        <v>0</v>
      </c>
      <c r="CI570">
        <v>0</v>
      </c>
      <c r="CJ570">
        <v>0</v>
      </c>
      <c r="CK570">
        <v>0</v>
      </c>
      <c r="CL570">
        <v>0</v>
      </c>
      <c r="CM570">
        <v>0</v>
      </c>
      <c r="CN570" s="17">
        <v>1</v>
      </c>
      <c r="CO570">
        <v>0</v>
      </c>
      <c r="CP570">
        <v>43</v>
      </c>
      <c r="CQ570">
        <v>0</v>
      </c>
      <c r="CR570">
        <v>1</v>
      </c>
      <c r="CS570">
        <v>11</v>
      </c>
      <c r="CY570" s="33" t="s">
        <v>85</v>
      </c>
    </row>
    <row r="571" spans="1:103" x14ac:dyDescent="0.25">
      <c r="A571">
        <v>570</v>
      </c>
      <c r="B571">
        <v>38</v>
      </c>
      <c r="C571" s="24" t="s">
        <v>328</v>
      </c>
      <c r="D571" s="12">
        <v>6.91</v>
      </c>
      <c r="E571" s="13">
        <v>0.3</v>
      </c>
      <c r="F571" s="7">
        <f t="shared" si="137"/>
        <v>23.033333333333335</v>
      </c>
      <c r="G571" s="7">
        <f t="shared" si="123"/>
        <v>6.61</v>
      </c>
      <c r="H571" s="15">
        <f t="shared" si="124"/>
        <v>7.21</v>
      </c>
      <c r="I571" s="11">
        <f t="shared" si="125"/>
        <v>0.22459486425879843</v>
      </c>
      <c r="J571" s="32">
        <f t="shared" si="126"/>
        <v>9.7508624135513068E-3</v>
      </c>
      <c r="K571" s="32">
        <f t="shared" si="127"/>
        <v>102.55503129756454</v>
      </c>
      <c r="L571" s="8">
        <v>0</v>
      </c>
      <c r="M571" s="9">
        <v>1</v>
      </c>
      <c r="N571" s="8">
        <v>0</v>
      </c>
      <c r="O571" s="9">
        <v>0</v>
      </c>
      <c r="P571" s="9">
        <v>0</v>
      </c>
      <c r="Q571" s="9">
        <v>1</v>
      </c>
      <c r="R571" s="9">
        <v>0</v>
      </c>
      <c r="S571" s="8">
        <v>10001</v>
      </c>
      <c r="T571" s="9">
        <v>13</v>
      </c>
      <c r="U571" s="9">
        <f t="shared" si="128"/>
        <v>9987</v>
      </c>
      <c r="V571" s="9">
        <f t="shared" si="129"/>
        <v>50</v>
      </c>
      <c r="W571" s="7">
        <f t="shared" si="142"/>
        <v>9.4307999999999996</v>
      </c>
      <c r="X571" s="7">
        <f t="shared" si="143"/>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4"/>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39.1</v>
      </c>
      <c r="BM571">
        <v>1</v>
      </c>
      <c r="BN571">
        <v>0</v>
      </c>
      <c r="BO571">
        <v>0</v>
      </c>
      <c r="BP571">
        <v>0</v>
      </c>
      <c r="BQ571">
        <v>0</v>
      </c>
      <c r="BR571">
        <v>0</v>
      </c>
      <c r="BS571">
        <v>0</v>
      </c>
      <c r="BT571" s="17">
        <v>0</v>
      </c>
      <c r="BU571">
        <v>0</v>
      </c>
      <c r="BV571">
        <v>0</v>
      </c>
      <c r="BW571">
        <v>1</v>
      </c>
      <c r="BX571" s="17">
        <v>0</v>
      </c>
      <c r="BY571">
        <v>0</v>
      </c>
      <c r="BZ571">
        <v>0</v>
      </c>
      <c r="CA571">
        <v>0</v>
      </c>
      <c r="CB571">
        <v>0</v>
      </c>
      <c r="CC571" s="17">
        <v>1</v>
      </c>
      <c r="CD571">
        <v>1</v>
      </c>
      <c r="CE571">
        <v>1</v>
      </c>
      <c r="CF571">
        <v>0</v>
      </c>
      <c r="CG571">
        <v>0</v>
      </c>
      <c r="CH571">
        <v>0</v>
      </c>
      <c r="CI571">
        <v>0</v>
      </c>
      <c r="CJ571">
        <v>0</v>
      </c>
      <c r="CK571">
        <v>0</v>
      </c>
      <c r="CL571">
        <v>0</v>
      </c>
      <c r="CM571">
        <v>0</v>
      </c>
      <c r="CN571" s="17">
        <v>1</v>
      </c>
      <c r="CO571">
        <v>0</v>
      </c>
      <c r="CP571">
        <v>43</v>
      </c>
      <c r="CQ571">
        <v>0</v>
      </c>
      <c r="CR571">
        <v>1</v>
      </c>
      <c r="CS571">
        <v>11</v>
      </c>
      <c r="CY571" s="33" t="s">
        <v>85</v>
      </c>
    </row>
    <row r="572" spans="1:103" x14ac:dyDescent="0.25">
      <c r="A572">
        <v>571</v>
      </c>
      <c r="B572">
        <v>38</v>
      </c>
      <c r="C572" s="24" t="s">
        <v>328</v>
      </c>
      <c r="D572" s="12">
        <v>10.32</v>
      </c>
      <c r="E572" s="13">
        <v>0.2</v>
      </c>
      <c r="F572" s="7">
        <f t="shared" si="137"/>
        <v>51.6</v>
      </c>
      <c r="G572" s="7">
        <f t="shared" si="123"/>
        <v>10.120000000000001</v>
      </c>
      <c r="H572" s="15">
        <f t="shared" si="124"/>
        <v>10.52</v>
      </c>
      <c r="I572" s="11">
        <f t="shared" si="125"/>
        <v>0.46719202238124941</v>
      </c>
      <c r="J572" s="32">
        <f t="shared" si="126"/>
        <v>9.0541089608769266E-3</v>
      </c>
      <c r="K572" s="32">
        <f t="shared" si="127"/>
        <v>110.44709140579484</v>
      </c>
      <c r="L572" s="8">
        <v>0</v>
      </c>
      <c r="M572" s="9">
        <v>1</v>
      </c>
      <c r="N572" s="8">
        <v>0</v>
      </c>
      <c r="O572" s="9">
        <v>0</v>
      </c>
      <c r="P572" s="9">
        <v>0</v>
      </c>
      <c r="Q572" s="9">
        <v>1</v>
      </c>
      <c r="R572" s="9">
        <v>0</v>
      </c>
      <c r="S572" s="8">
        <v>9550</v>
      </c>
      <c r="T572" s="9">
        <v>13</v>
      </c>
      <c r="U572" s="9">
        <f t="shared" si="128"/>
        <v>9536</v>
      </c>
      <c r="V572" s="9">
        <f t="shared" si="129"/>
        <v>50</v>
      </c>
      <c r="W572" s="7">
        <f t="shared" si="142"/>
        <v>9.4307999999999996</v>
      </c>
      <c r="X572" s="7">
        <f t="shared" si="143"/>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4"/>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39.1</v>
      </c>
      <c r="BM572">
        <v>1</v>
      </c>
      <c r="BN572">
        <v>0</v>
      </c>
      <c r="BO572">
        <v>0</v>
      </c>
      <c r="BP572">
        <v>0</v>
      </c>
      <c r="BQ572">
        <v>0</v>
      </c>
      <c r="BR572">
        <v>0</v>
      </c>
      <c r="BS572">
        <v>0</v>
      </c>
      <c r="BT572" s="17">
        <v>0</v>
      </c>
      <c r="BU572">
        <v>0</v>
      </c>
      <c r="BV572">
        <v>0</v>
      </c>
      <c r="BW572">
        <v>1</v>
      </c>
      <c r="BX572" s="17">
        <v>0</v>
      </c>
      <c r="BY572">
        <v>0</v>
      </c>
      <c r="BZ572">
        <v>0</v>
      </c>
      <c r="CA572">
        <v>0</v>
      </c>
      <c r="CB572">
        <v>0</v>
      </c>
      <c r="CC572" s="17">
        <v>1</v>
      </c>
      <c r="CD572">
        <v>1</v>
      </c>
      <c r="CE572">
        <v>1</v>
      </c>
      <c r="CF572">
        <v>0</v>
      </c>
      <c r="CG572">
        <v>0</v>
      </c>
      <c r="CH572">
        <v>0</v>
      </c>
      <c r="CI572">
        <v>0</v>
      </c>
      <c r="CJ572">
        <v>0</v>
      </c>
      <c r="CK572">
        <v>0</v>
      </c>
      <c r="CL572">
        <v>0</v>
      </c>
      <c r="CM572">
        <v>0</v>
      </c>
      <c r="CN572" s="17">
        <v>1</v>
      </c>
      <c r="CO572">
        <v>0</v>
      </c>
      <c r="CP572">
        <v>43</v>
      </c>
      <c r="CQ572">
        <v>0</v>
      </c>
      <c r="CR572">
        <v>1</v>
      </c>
      <c r="CS572">
        <v>11</v>
      </c>
      <c r="CY572" s="33" t="s">
        <v>85</v>
      </c>
    </row>
    <row r="573" spans="1:103" x14ac:dyDescent="0.25">
      <c r="A573">
        <v>572</v>
      </c>
      <c r="B573">
        <v>38</v>
      </c>
      <c r="C573" s="24" t="s">
        <v>328</v>
      </c>
      <c r="D573" s="12">
        <v>5.14</v>
      </c>
      <c r="E573" s="13">
        <v>0.8</v>
      </c>
      <c r="F573" s="7">
        <f t="shared" si="137"/>
        <v>6.4249999999999989</v>
      </c>
      <c r="G573" s="7">
        <f t="shared" si="123"/>
        <v>4.34</v>
      </c>
      <c r="H573" s="15">
        <f t="shared" si="124"/>
        <v>5.9399999999999995</v>
      </c>
      <c r="I573" s="11">
        <f t="shared" si="125"/>
        <v>0.15383847057732292</v>
      </c>
      <c r="J573" s="32">
        <f t="shared" si="126"/>
        <v>2.3943730829155321E-2</v>
      </c>
      <c r="K573" s="32">
        <f t="shared" si="127"/>
        <v>41.76458577551081</v>
      </c>
      <c r="L573" s="8">
        <v>0</v>
      </c>
      <c r="M573" s="9">
        <v>1</v>
      </c>
      <c r="N573" s="8">
        <v>0</v>
      </c>
      <c r="O573" s="9">
        <v>0</v>
      </c>
      <c r="P573" s="9">
        <v>0</v>
      </c>
      <c r="Q573" s="9">
        <v>1</v>
      </c>
      <c r="R573" s="9">
        <v>0</v>
      </c>
      <c r="S573" s="8">
        <v>1717</v>
      </c>
      <c r="T573" s="9">
        <v>13</v>
      </c>
      <c r="U573" s="9">
        <f t="shared" si="128"/>
        <v>1703</v>
      </c>
      <c r="V573" s="9">
        <f t="shared" si="129"/>
        <v>50</v>
      </c>
      <c r="W573" s="7">
        <f t="shared" si="142"/>
        <v>9.4307999999999996</v>
      </c>
      <c r="X573" s="7">
        <f t="shared" si="143"/>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4"/>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39.1</v>
      </c>
      <c r="BM573">
        <v>0</v>
      </c>
      <c r="BN573">
        <v>0</v>
      </c>
      <c r="BO573">
        <v>0</v>
      </c>
      <c r="BP573">
        <v>0</v>
      </c>
      <c r="BQ573">
        <v>0</v>
      </c>
      <c r="BR573">
        <v>1</v>
      </c>
      <c r="BS573">
        <v>0</v>
      </c>
      <c r="BT573" s="17">
        <v>0</v>
      </c>
      <c r="BU573">
        <v>0</v>
      </c>
      <c r="BV573">
        <v>1</v>
      </c>
      <c r="BW573">
        <v>0</v>
      </c>
      <c r="BX573" s="17">
        <v>0</v>
      </c>
      <c r="BY573">
        <v>0</v>
      </c>
      <c r="BZ573">
        <v>0</v>
      </c>
      <c r="CA573">
        <v>0</v>
      </c>
      <c r="CB573">
        <v>0</v>
      </c>
      <c r="CC573" s="17">
        <v>1</v>
      </c>
      <c r="CD573">
        <v>1</v>
      </c>
      <c r="CE573">
        <v>1</v>
      </c>
      <c r="CF573">
        <v>0</v>
      </c>
      <c r="CG573">
        <v>0</v>
      </c>
      <c r="CH573">
        <v>0</v>
      </c>
      <c r="CI573">
        <v>0</v>
      </c>
      <c r="CJ573">
        <v>0</v>
      </c>
      <c r="CK573">
        <v>0</v>
      </c>
      <c r="CL573">
        <v>0</v>
      </c>
      <c r="CM573">
        <v>0</v>
      </c>
      <c r="CN573" s="17">
        <v>1</v>
      </c>
      <c r="CO573">
        <v>0</v>
      </c>
      <c r="CP573">
        <v>43</v>
      </c>
      <c r="CQ573">
        <v>0</v>
      </c>
      <c r="CR573">
        <v>1</v>
      </c>
      <c r="CS573">
        <v>11</v>
      </c>
      <c r="CY573" s="33" t="s">
        <v>85</v>
      </c>
    </row>
    <row r="574" spans="1:103" x14ac:dyDescent="0.25">
      <c r="A574">
        <v>573</v>
      </c>
      <c r="B574">
        <v>38</v>
      </c>
      <c r="C574" s="24" t="s">
        <v>328</v>
      </c>
      <c r="D574" s="12">
        <v>7.63</v>
      </c>
      <c r="E574" s="13">
        <v>1.5</v>
      </c>
      <c r="F574" s="7">
        <f t="shared" si="137"/>
        <v>5.0866666666666669</v>
      </c>
      <c r="G574" s="7">
        <f t="shared" si="123"/>
        <v>6.13</v>
      </c>
      <c r="H574" s="15">
        <f t="shared" si="124"/>
        <v>9.129999999999999</v>
      </c>
      <c r="I574" s="11">
        <f t="shared" si="125"/>
        <v>0.21215187684075204</v>
      </c>
      <c r="J574" s="32">
        <f t="shared" si="126"/>
        <v>4.1707446298968283E-2</v>
      </c>
      <c r="K574" s="32">
        <f t="shared" si="127"/>
        <v>23.976533898330214</v>
      </c>
      <c r="L574" s="8">
        <v>0</v>
      </c>
      <c r="M574" s="9">
        <v>1</v>
      </c>
      <c r="N574" s="8">
        <v>0</v>
      </c>
      <c r="O574" s="9">
        <v>0</v>
      </c>
      <c r="P574" s="9">
        <v>0</v>
      </c>
      <c r="Q574" s="9">
        <v>1</v>
      </c>
      <c r="R574" s="9">
        <v>0</v>
      </c>
      <c r="S574" s="8">
        <v>563</v>
      </c>
      <c r="T574" s="9">
        <v>13</v>
      </c>
      <c r="U574" s="9">
        <f t="shared" si="128"/>
        <v>549</v>
      </c>
      <c r="V574" s="9">
        <f t="shared" si="129"/>
        <v>50</v>
      </c>
      <c r="W574" s="7">
        <f t="shared" si="142"/>
        <v>9.4307999999999996</v>
      </c>
      <c r="X574" s="7">
        <f t="shared" si="143"/>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4"/>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39.1</v>
      </c>
      <c r="BM574">
        <v>0</v>
      </c>
      <c r="BN574">
        <v>0</v>
      </c>
      <c r="BO574">
        <v>0</v>
      </c>
      <c r="BP574">
        <v>0</v>
      </c>
      <c r="BQ574">
        <v>0</v>
      </c>
      <c r="BR574">
        <v>1</v>
      </c>
      <c r="BS574">
        <v>0</v>
      </c>
      <c r="BT574" s="17">
        <v>0</v>
      </c>
      <c r="BU574">
        <v>0</v>
      </c>
      <c r="BV574">
        <v>1</v>
      </c>
      <c r="BW574">
        <v>0</v>
      </c>
      <c r="BX574" s="17">
        <v>0</v>
      </c>
      <c r="BY574">
        <v>0</v>
      </c>
      <c r="BZ574">
        <v>0</v>
      </c>
      <c r="CA574">
        <v>0</v>
      </c>
      <c r="CB574">
        <v>0</v>
      </c>
      <c r="CC574" s="17">
        <v>1</v>
      </c>
      <c r="CD574">
        <v>1</v>
      </c>
      <c r="CE574">
        <v>1</v>
      </c>
      <c r="CF574">
        <v>0</v>
      </c>
      <c r="CG574">
        <v>0</v>
      </c>
      <c r="CH574">
        <v>0</v>
      </c>
      <c r="CI574">
        <v>0</v>
      </c>
      <c r="CJ574">
        <v>0</v>
      </c>
      <c r="CK574">
        <v>0</v>
      </c>
      <c r="CL574">
        <v>0</v>
      </c>
      <c r="CM574">
        <v>0</v>
      </c>
      <c r="CN574" s="17">
        <v>1</v>
      </c>
      <c r="CO574">
        <v>0</v>
      </c>
      <c r="CP574">
        <v>43</v>
      </c>
      <c r="CQ574">
        <v>0</v>
      </c>
      <c r="CR574">
        <v>1</v>
      </c>
      <c r="CS574">
        <v>11</v>
      </c>
      <c r="CY574" s="33" t="s">
        <v>85</v>
      </c>
    </row>
    <row r="575" spans="1:103" x14ac:dyDescent="0.25">
      <c r="A575">
        <v>574</v>
      </c>
      <c r="B575">
        <v>38</v>
      </c>
      <c r="C575" s="24" t="s">
        <v>328</v>
      </c>
      <c r="D575" s="12">
        <v>5.52</v>
      </c>
      <c r="E575" s="13">
        <v>2.2000000000000002</v>
      </c>
      <c r="F575" s="7">
        <f t="shared" si="137"/>
        <v>2.5090909090909088</v>
      </c>
      <c r="G575" s="7">
        <f t="shared" si="123"/>
        <v>3.3199999999999994</v>
      </c>
      <c r="H575" s="15">
        <f t="shared" si="124"/>
        <v>7.72</v>
      </c>
      <c r="I575" s="11">
        <f t="shared" si="125"/>
        <v>6.0688697608351397E-2</v>
      </c>
      <c r="J575" s="32">
        <f t="shared" si="126"/>
        <v>2.4187524409125558E-2</v>
      </c>
      <c r="K575" s="32">
        <f t="shared" si="127"/>
        <v>41.34362752819451</v>
      </c>
      <c r="L575" s="8">
        <v>0</v>
      </c>
      <c r="M575" s="9">
        <v>1</v>
      </c>
      <c r="N575" s="8">
        <v>0</v>
      </c>
      <c r="O575" s="9">
        <v>0</v>
      </c>
      <c r="P575" s="9">
        <v>0</v>
      </c>
      <c r="Q575" s="9">
        <v>1</v>
      </c>
      <c r="R575" s="9">
        <v>0</v>
      </c>
      <c r="S575" s="8">
        <v>1717</v>
      </c>
      <c r="T575" s="9">
        <v>13</v>
      </c>
      <c r="U575" s="9">
        <f t="shared" si="128"/>
        <v>1703</v>
      </c>
      <c r="V575" s="9">
        <f t="shared" si="129"/>
        <v>50</v>
      </c>
      <c r="W575" s="7">
        <f t="shared" si="142"/>
        <v>9.4307999999999996</v>
      </c>
      <c r="X575" s="7">
        <f t="shared" si="143"/>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4"/>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39.1</v>
      </c>
      <c r="BM575">
        <v>0</v>
      </c>
      <c r="BN575">
        <v>0</v>
      </c>
      <c r="BO575">
        <v>0</v>
      </c>
      <c r="BP575">
        <v>0</v>
      </c>
      <c r="BQ575">
        <v>0</v>
      </c>
      <c r="BR575">
        <v>1</v>
      </c>
      <c r="BS575">
        <v>0</v>
      </c>
      <c r="BT575" s="17">
        <v>0</v>
      </c>
      <c r="BU575">
        <v>0</v>
      </c>
      <c r="BV575">
        <v>1</v>
      </c>
      <c r="BW575">
        <v>0</v>
      </c>
      <c r="BX575" s="17">
        <v>0</v>
      </c>
      <c r="BY575">
        <v>0</v>
      </c>
      <c r="BZ575">
        <v>0</v>
      </c>
      <c r="CA575">
        <v>0</v>
      </c>
      <c r="CB575">
        <v>0</v>
      </c>
      <c r="CC575" s="17">
        <v>1</v>
      </c>
      <c r="CD575">
        <v>1</v>
      </c>
      <c r="CE575">
        <v>1</v>
      </c>
      <c r="CF575">
        <v>0</v>
      </c>
      <c r="CG575">
        <v>0</v>
      </c>
      <c r="CH575">
        <v>0</v>
      </c>
      <c r="CI575">
        <v>0</v>
      </c>
      <c r="CJ575">
        <v>0</v>
      </c>
      <c r="CK575">
        <v>0</v>
      </c>
      <c r="CL575">
        <v>0</v>
      </c>
      <c r="CM575">
        <v>0</v>
      </c>
      <c r="CN575" s="17">
        <v>1</v>
      </c>
      <c r="CO575">
        <v>0</v>
      </c>
      <c r="CP575">
        <v>43</v>
      </c>
      <c r="CQ575">
        <v>0</v>
      </c>
      <c r="CR575">
        <v>1</v>
      </c>
      <c r="CS575">
        <v>11</v>
      </c>
      <c r="CY575" s="33" t="s">
        <v>85</v>
      </c>
    </row>
    <row r="576" spans="1:103" x14ac:dyDescent="0.25">
      <c r="A576">
        <v>575</v>
      </c>
      <c r="B576">
        <v>38</v>
      </c>
      <c r="C576" s="24" t="s">
        <v>328</v>
      </c>
      <c r="D576" s="12">
        <v>7.84</v>
      </c>
      <c r="E576" s="13">
        <v>6.6</v>
      </c>
      <c r="F576" s="7">
        <f t="shared" si="137"/>
        <v>1.187878787878788</v>
      </c>
      <c r="G576" s="7">
        <f t="shared" si="123"/>
        <v>1.2400000000000002</v>
      </c>
      <c r="H576" s="15">
        <f t="shared" si="124"/>
        <v>14.44</v>
      </c>
      <c r="I576" s="11">
        <f t="shared" si="125"/>
        <v>5.0632404551922874E-2</v>
      </c>
      <c r="J576" s="32">
        <f t="shared" si="126"/>
        <v>4.2624218117690169E-2</v>
      </c>
      <c r="K576" s="32">
        <f t="shared" si="127"/>
        <v>23.460840905958431</v>
      </c>
      <c r="L576" s="8">
        <v>0</v>
      </c>
      <c r="M576" s="9">
        <v>1</v>
      </c>
      <c r="N576" s="8">
        <v>0</v>
      </c>
      <c r="O576" s="9">
        <v>0</v>
      </c>
      <c r="P576" s="9">
        <v>0</v>
      </c>
      <c r="Q576" s="9">
        <v>1</v>
      </c>
      <c r="R576" s="9">
        <v>0</v>
      </c>
      <c r="S576" s="8">
        <v>563</v>
      </c>
      <c r="T576" s="9">
        <v>13</v>
      </c>
      <c r="U576" s="9">
        <f t="shared" si="128"/>
        <v>549</v>
      </c>
      <c r="V576" s="9">
        <f t="shared" si="129"/>
        <v>50</v>
      </c>
      <c r="W576" s="7">
        <f t="shared" si="142"/>
        <v>9.4307999999999996</v>
      </c>
      <c r="X576" s="7">
        <f t="shared" si="143"/>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4"/>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39.1</v>
      </c>
      <c r="BM576">
        <v>0</v>
      </c>
      <c r="BN576">
        <v>0</v>
      </c>
      <c r="BO576">
        <v>0</v>
      </c>
      <c r="BP576">
        <v>0</v>
      </c>
      <c r="BQ576">
        <v>0</v>
      </c>
      <c r="BR576">
        <v>1</v>
      </c>
      <c r="BS576">
        <v>0</v>
      </c>
      <c r="BT576" s="17">
        <v>0</v>
      </c>
      <c r="BU576">
        <v>0</v>
      </c>
      <c r="BV576">
        <v>1</v>
      </c>
      <c r="BW576">
        <v>0</v>
      </c>
      <c r="BX576" s="17">
        <v>0</v>
      </c>
      <c r="BY576">
        <v>0</v>
      </c>
      <c r="BZ576">
        <v>0</v>
      </c>
      <c r="CA576">
        <v>0</v>
      </c>
      <c r="CB576">
        <v>0</v>
      </c>
      <c r="CC576" s="17">
        <v>1</v>
      </c>
      <c r="CD576">
        <v>1</v>
      </c>
      <c r="CE576">
        <v>1</v>
      </c>
      <c r="CF576">
        <v>0</v>
      </c>
      <c r="CG576">
        <v>0</v>
      </c>
      <c r="CH576">
        <v>0</v>
      </c>
      <c r="CI576">
        <v>0</v>
      </c>
      <c r="CJ576">
        <v>0</v>
      </c>
      <c r="CK576">
        <v>0</v>
      </c>
      <c r="CL576">
        <v>0</v>
      </c>
      <c r="CM576">
        <v>0</v>
      </c>
      <c r="CN576" s="17">
        <v>1</v>
      </c>
      <c r="CO576">
        <v>0</v>
      </c>
      <c r="CP576">
        <v>43</v>
      </c>
      <c r="CQ576">
        <v>0</v>
      </c>
      <c r="CR576">
        <v>1</v>
      </c>
      <c r="CS576">
        <v>11</v>
      </c>
      <c r="CY576" s="33" t="s">
        <v>85</v>
      </c>
    </row>
    <row r="577" spans="1:103" x14ac:dyDescent="0.25">
      <c r="A577">
        <v>576</v>
      </c>
      <c r="B577">
        <v>38</v>
      </c>
      <c r="C577" s="24" t="s">
        <v>328</v>
      </c>
      <c r="D577" s="12">
        <v>10.7</v>
      </c>
      <c r="E577" s="13">
        <v>0.7</v>
      </c>
      <c r="F577" s="7">
        <f t="shared" si="137"/>
        <v>15.285714285714286</v>
      </c>
      <c r="G577" s="7">
        <f t="shared" si="123"/>
        <v>10</v>
      </c>
      <c r="H577" s="15">
        <f t="shared" si="124"/>
        <v>11.399999999999999</v>
      </c>
      <c r="I577" s="11">
        <f t="shared" si="125"/>
        <v>0.26231557764971181</v>
      </c>
      <c r="J577" s="32">
        <f t="shared" si="126"/>
        <v>1.7160832182691425E-2</v>
      </c>
      <c r="K577" s="32">
        <f t="shared" si="127"/>
        <v>58.272232334315888</v>
      </c>
      <c r="L577" s="8">
        <v>0</v>
      </c>
      <c r="M577" s="9">
        <v>1</v>
      </c>
      <c r="N577" s="8">
        <v>0</v>
      </c>
      <c r="O577" s="9">
        <v>0</v>
      </c>
      <c r="P577" s="9">
        <v>0</v>
      </c>
      <c r="Q577" s="9">
        <v>1</v>
      </c>
      <c r="R577" s="9">
        <v>0</v>
      </c>
      <c r="S577" s="8">
        <v>3169</v>
      </c>
      <c r="T577" s="9">
        <v>6</v>
      </c>
      <c r="U577" s="9">
        <f t="shared" si="128"/>
        <v>3162</v>
      </c>
      <c r="V577" s="9">
        <f t="shared" si="129"/>
        <v>50</v>
      </c>
      <c r="W577" s="7">
        <f t="shared" si="142"/>
        <v>9.4307999999999996</v>
      </c>
      <c r="X577" s="7">
        <f t="shared" si="143"/>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4"/>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39.1</v>
      </c>
      <c r="BM577">
        <v>1</v>
      </c>
      <c r="BN577">
        <v>0</v>
      </c>
      <c r="BO577">
        <v>0</v>
      </c>
      <c r="BP577">
        <v>0</v>
      </c>
      <c r="BQ577">
        <v>0</v>
      </c>
      <c r="BR577">
        <v>0</v>
      </c>
      <c r="BS577">
        <v>0</v>
      </c>
      <c r="BT577" s="17">
        <v>0</v>
      </c>
      <c r="BU577">
        <v>1</v>
      </c>
      <c r="BV577">
        <v>0</v>
      </c>
      <c r="BW577">
        <v>0</v>
      </c>
      <c r="BX577" s="17">
        <v>0</v>
      </c>
      <c r="BY577">
        <v>0</v>
      </c>
      <c r="BZ577">
        <v>0</v>
      </c>
      <c r="CA577">
        <v>0</v>
      </c>
      <c r="CB577">
        <v>0</v>
      </c>
      <c r="CC577" s="17">
        <v>0</v>
      </c>
      <c r="CD577">
        <v>1</v>
      </c>
      <c r="CE577">
        <v>1</v>
      </c>
      <c r="CF577">
        <v>0</v>
      </c>
      <c r="CG577">
        <v>0</v>
      </c>
      <c r="CH577">
        <v>0</v>
      </c>
      <c r="CI577">
        <v>0</v>
      </c>
      <c r="CJ577">
        <v>0</v>
      </c>
      <c r="CK577">
        <v>0</v>
      </c>
      <c r="CL577">
        <v>0</v>
      </c>
      <c r="CM577">
        <v>0</v>
      </c>
      <c r="CN577" s="17">
        <v>0</v>
      </c>
      <c r="CO577">
        <v>0</v>
      </c>
      <c r="CP577">
        <v>43</v>
      </c>
      <c r="CQ577">
        <v>0</v>
      </c>
      <c r="CR577">
        <v>1</v>
      </c>
      <c r="CS577">
        <v>11</v>
      </c>
      <c r="CY577" s="33" t="s">
        <v>85</v>
      </c>
    </row>
    <row r="578" spans="1:103" x14ac:dyDescent="0.25">
      <c r="A578">
        <v>577</v>
      </c>
      <c r="B578">
        <v>38</v>
      </c>
      <c r="C578" s="24" t="s">
        <v>328</v>
      </c>
      <c r="D578" s="12">
        <v>6.1</v>
      </c>
      <c r="E578" s="13">
        <v>0.6</v>
      </c>
      <c r="F578" s="7">
        <f t="shared" si="137"/>
        <v>10.166666666666666</v>
      </c>
      <c r="G578" s="7">
        <f t="shared" ref="G578:G641" si="145">D578-E578</f>
        <v>5.5</v>
      </c>
      <c r="H578" s="15">
        <f t="shared" ref="H578:H641" si="146">D578+E578</f>
        <v>6.6999999999999993</v>
      </c>
      <c r="I578" s="11">
        <f t="shared" ref="I578:I641" si="147">IFERROR(F578/SQRT(F578^2+U578), "X")</f>
        <v>0.22306045616761169</v>
      </c>
      <c r="J578" s="32">
        <f t="shared" ref="J578:J641" si="148">IFERROR(SQRT((1-I578^2)/U578), "X")</f>
        <v>2.1940372737797871E-2</v>
      </c>
      <c r="K578" s="32">
        <f t="shared" ref="K578:K641" si="149">IFERROR(1/J578, "X")</f>
        <v>45.578077088783715</v>
      </c>
      <c r="L578" s="8">
        <v>0</v>
      </c>
      <c r="M578" s="9">
        <v>1</v>
      </c>
      <c r="N578" s="8">
        <v>0</v>
      </c>
      <c r="O578" s="9">
        <v>0</v>
      </c>
      <c r="P578" s="9">
        <v>0</v>
      </c>
      <c r="Q578" s="9">
        <v>1</v>
      </c>
      <c r="R578" s="9">
        <v>0</v>
      </c>
      <c r="S578" s="8">
        <v>1981</v>
      </c>
      <c r="T578" s="9">
        <v>6</v>
      </c>
      <c r="U578" s="9">
        <f t="shared" ref="U578:U641" si="150">S578-T578-1</f>
        <v>1974</v>
      </c>
      <c r="V578" s="9">
        <f t="shared" ref="V578:V641" si="151">COUNTIF(B:B,B578)</f>
        <v>50</v>
      </c>
      <c r="W578" s="7">
        <f t="shared" si="142"/>
        <v>9.4307999999999996</v>
      </c>
      <c r="X578" s="7">
        <f t="shared" si="143"/>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4"/>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39.1</v>
      </c>
      <c r="BM578">
        <v>1</v>
      </c>
      <c r="BN578">
        <v>0</v>
      </c>
      <c r="BO578">
        <v>0</v>
      </c>
      <c r="BP578">
        <v>0</v>
      </c>
      <c r="BQ578">
        <v>0</v>
      </c>
      <c r="BR578">
        <v>0</v>
      </c>
      <c r="BS578">
        <v>0</v>
      </c>
      <c r="BT578" s="17">
        <v>0</v>
      </c>
      <c r="BU578">
        <v>1</v>
      </c>
      <c r="BV578">
        <v>0</v>
      </c>
      <c r="BW578">
        <v>0</v>
      </c>
      <c r="BX578" s="17">
        <v>0</v>
      </c>
      <c r="BY578">
        <v>0</v>
      </c>
      <c r="BZ578">
        <v>0</v>
      </c>
      <c r="CA578">
        <v>0</v>
      </c>
      <c r="CB578">
        <v>0</v>
      </c>
      <c r="CC578" s="17">
        <v>0</v>
      </c>
      <c r="CD578">
        <v>1</v>
      </c>
      <c r="CE578">
        <v>1</v>
      </c>
      <c r="CF578">
        <v>0</v>
      </c>
      <c r="CG578">
        <v>0</v>
      </c>
      <c r="CH578">
        <v>0</v>
      </c>
      <c r="CI578">
        <v>0</v>
      </c>
      <c r="CJ578">
        <v>0</v>
      </c>
      <c r="CK578">
        <v>0</v>
      </c>
      <c r="CL578">
        <v>0</v>
      </c>
      <c r="CM578">
        <v>0</v>
      </c>
      <c r="CN578" s="17">
        <v>0</v>
      </c>
      <c r="CO578">
        <v>0</v>
      </c>
      <c r="CP578">
        <v>43</v>
      </c>
      <c r="CQ578">
        <v>0</v>
      </c>
      <c r="CR578">
        <v>1</v>
      </c>
      <c r="CS578">
        <v>11</v>
      </c>
      <c r="CY578" s="33" t="s">
        <v>85</v>
      </c>
    </row>
    <row r="579" spans="1:103" x14ac:dyDescent="0.25">
      <c r="A579">
        <v>578</v>
      </c>
      <c r="B579">
        <v>38</v>
      </c>
      <c r="C579" s="24" t="s">
        <v>328</v>
      </c>
      <c r="D579" s="12">
        <v>10.7</v>
      </c>
      <c r="E579" s="13">
        <v>0.7</v>
      </c>
      <c r="F579" s="7">
        <f t="shared" si="137"/>
        <v>15.285714285714286</v>
      </c>
      <c r="G579" s="7">
        <f t="shared" si="145"/>
        <v>10</v>
      </c>
      <c r="H579" s="15">
        <f t="shared" si="146"/>
        <v>11.399999999999999</v>
      </c>
      <c r="I579" s="11">
        <f t="shared" si="147"/>
        <v>0.26231557764971181</v>
      </c>
      <c r="J579" s="32">
        <f t="shared" si="148"/>
        <v>1.7160832182691425E-2</v>
      </c>
      <c r="K579" s="32">
        <f t="shared" si="149"/>
        <v>58.272232334315888</v>
      </c>
      <c r="L579" s="8">
        <v>0</v>
      </c>
      <c r="M579" s="9">
        <v>1</v>
      </c>
      <c r="N579" s="8">
        <v>0</v>
      </c>
      <c r="O579" s="9">
        <v>0</v>
      </c>
      <c r="P579" s="9">
        <v>0</v>
      </c>
      <c r="Q579" s="9">
        <v>1</v>
      </c>
      <c r="R579" s="9">
        <v>0</v>
      </c>
      <c r="S579" s="8">
        <v>3169</v>
      </c>
      <c r="T579" s="9">
        <v>6</v>
      </c>
      <c r="U579" s="9">
        <f t="shared" si="150"/>
        <v>3162</v>
      </c>
      <c r="V579" s="9">
        <f t="shared" si="151"/>
        <v>50</v>
      </c>
      <c r="W579" s="7">
        <f t="shared" si="142"/>
        <v>9.4307999999999996</v>
      </c>
      <c r="X579" s="7">
        <f t="shared" si="143"/>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4"/>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39.1</v>
      </c>
      <c r="BM579">
        <v>1</v>
      </c>
      <c r="BN579">
        <v>0</v>
      </c>
      <c r="BO579">
        <v>0</v>
      </c>
      <c r="BP579">
        <v>0</v>
      </c>
      <c r="BQ579">
        <v>0</v>
      </c>
      <c r="BR579">
        <v>0</v>
      </c>
      <c r="BS579">
        <v>0</v>
      </c>
      <c r="BT579" s="17">
        <v>0</v>
      </c>
      <c r="BU579">
        <v>1</v>
      </c>
      <c r="BV579">
        <v>0</v>
      </c>
      <c r="BW579">
        <v>0</v>
      </c>
      <c r="BX579" s="17">
        <v>0</v>
      </c>
      <c r="BY579">
        <v>0</v>
      </c>
      <c r="BZ579">
        <v>0</v>
      </c>
      <c r="CA579">
        <v>0</v>
      </c>
      <c r="CB579">
        <v>0</v>
      </c>
      <c r="CC579" s="17">
        <v>0</v>
      </c>
      <c r="CD579">
        <v>1</v>
      </c>
      <c r="CE579">
        <v>1</v>
      </c>
      <c r="CF579">
        <v>0</v>
      </c>
      <c r="CG579">
        <v>0</v>
      </c>
      <c r="CH579">
        <v>0</v>
      </c>
      <c r="CI579">
        <v>0</v>
      </c>
      <c r="CJ579">
        <v>0</v>
      </c>
      <c r="CK579">
        <v>0</v>
      </c>
      <c r="CL579">
        <v>0</v>
      </c>
      <c r="CM579">
        <v>0</v>
      </c>
      <c r="CN579" s="17">
        <v>0</v>
      </c>
      <c r="CO579">
        <v>0</v>
      </c>
      <c r="CP579">
        <v>43</v>
      </c>
      <c r="CQ579">
        <v>0</v>
      </c>
      <c r="CR579">
        <v>1</v>
      </c>
      <c r="CS579">
        <v>11</v>
      </c>
      <c r="CY579" s="33" t="s">
        <v>85</v>
      </c>
    </row>
    <row r="580" spans="1:103" x14ac:dyDescent="0.25">
      <c r="A580">
        <v>579</v>
      </c>
      <c r="B580">
        <v>38</v>
      </c>
      <c r="C580" s="24" t="s">
        <v>328</v>
      </c>
      <c r="D580" s="12">
        <v>6.1</v>
      </c>
      <c r="E580" s="13">
        <v>0.6</v>
      </c>
      <c r="F580" s="7">
        <f t="shared" si="137"/>
        <v>10.166666666666666</v>
      </c>
      <c r="G580" s="7">
        <f t="shared" si="145"/>
        <v>5.5</v>
      </c>
      <c r="H580" s="15">
        <f t="shared" si="146"/>
        <v>6.6999999999999993</v>
      </c>
      <c r="I580" s="11">
        <f t="shared" si="147"/>
        <v>0.22306045616761169</v>
      </c>
      <c r="J580" s="32">
        <f t="shared" si="148"/>
        <v>2.1940372737797871E-2</v>
      </c>
      <c r="K580" s="32">
        <f t="shared" si="149"/>
        <v>45.578077088783715</v>
      </c>
      <c r="L580" s="8">
        <v>0</v>
      </c>
      <c r="M580" s="9">
        <v>1</v>
      </c>
      <c r="N580" s="8">
        <v>0</v>
      </c>
      <c r="O580" s="9">
        <v>0</v>
      </c>
      <c r="P580" s="9">
        <v>0</v>
      </c>
      <c r="Q580" s="9">
        <v>1</v>
      </c>
      <c r="R580" s="9">
        <v>0</v>
      </c>
      <c r="S580" s="8">
        <v>1981</v>
      </c>
      <c r="T580" s="9">
        <v>6</v>
      </c>
      <c r="U580" s="9">
        <f t="shared" si="150"/>
        <v>1974</v>
      </c>
      <c r="V580" s="9">
        <f t="shared" si="151"/>
        <v>50</v>
      </c>
      <c r="W580" s="7">
        <f t="shared" si="142"/>
        <v>9.4307999999999996</v>
      </c>
      <c r="X580" s="7">
        <f t="shared" si="143"/>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4"/>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39.1</v>
      </c>
      <c r="BM580">
        <v>1</v>
      </c>
      <c r="BN580">
        <v>0</v>
      </c>
      <c r="BO580">
        <v>0</v>
      </c>
      <c r="BP580">
        <v>0</v>
      </c>
      <c r="BQ580">
        <v>0</v>
      </c>
      <c r="BR580">
        <v>0</v>
      </c>
      <c r="BS580">
        <v>0</v>
      </c>
      <c r="BT580" s="17">
        <v>0</v>
      </c>
      <c r="BU580">
        <v>1</v>
      </c>
      <c r="BV580">
        <v>0</v>
      </c>
      <c r="BW580">
        <v>0</v>
      </c>
      <c r="BX580" s="17">
        <v>0</v>
      </c>
      <c r="BY580">
        <v>0</v>
      </c>
      <c r="BZ580">
        <v>0</v>
      </c>
      <c r="CA580">
        <v>0</v>
      </c>
      <c r="CB580">
        <v>0</v>
      </c>
      <c r="CC580" s="17">
        <v>0</v>
      </c>
      <c r="CD580">
        <v>1</v>
      </c>
      <c r="CE580">
        <v>1</v>
      </c>
      <c r="CF580">
        <v>0</v>
      </c>
      <c r="CG580">
        <v>0</v>
      </c>
      <c r="CH580">
        <v>0</v>
      </c>
      <c r="CI580">
        <v>0</v>
      </c>
      <c r="CJ580">
        <v>0</v>
      </c>
      <c r="CK580">
        <v>0</v>
      </c>
      <c r="CL580">
        <v>0</v>
      </c>
      <c r="CM580">
        <v>0</v>
      </c>
      <c r="CN580" s="17">
        <v>0</v>
      </c>
      <c r="CO580">
        <v>0</v>
      </c>
      <c r="CP580">
        <v>43</v>
      </c>
      <c r="CQ580">
        <v>0</v>
      </c>
      <c r="CR580">
        <v>1</v>
      </c>
      <c r="CS580">
        <v>11</v>
      </c>
      <c r="CY580" s="33" t="s">
        <v>85</v>
      </c>
    </row>
    <row r="581" spans="1:103" x14ac:dyDescent="0.25">
      <c r="A581">
        <v>580</v>
      </c>
      <c r="B581">
        <v>38</v>
      </c>
      <c r="C581" s="24" t="s">
        <v>328</v>
      </c>
      <c r="D581" s="12">
        <v>10.7</v>
      </c>
      <c r="E581" s="13">
        <v>0.7</v>
      </c>
      <c r="F581" s="7">
        <f t="shared" si="137"/>
        <v>15.285714285714286</v>
      </c>
      <c r="G581" s="7">
        <f t="shared" si="145"/>
        <v>10</v>
      </c>
      <c r="H581" s="15">
        <f t="shared" si="146"/>
        <v>11.399999999999999</v>
      </c>
      <c r="I581" s="11">
        <f t="shared" si="147"/>
        <v>0.26231557764971181</v>
      </c>
      <c r="J581" s="32">
        <f t="shared" si="148"/>
        <v>1.7160832182691425E-2</v>
      </c>
      <c r="K581" s="32">
        <f t="shared" si="149"/>
        <v>58.272232334315888</v>
      </c>
      <c r="L581" s="8">
        <v>0</v>
      </c>
      <c r="M581" s="9">
        <v>1</v>
      </c>
      <c r="N581" s="8">
        <v>0</v>
      </c>
      <c r="O581" s="9">
        <v>0</v>
      </c>
      <c r="P581" s="9">
        <v>0</v>
      </c>
      <c r="Q581" s="9">
        <v>1</v>
      </c>
      <c r="R581" s="9">
        <v>0</v>
      </c>
      <c r="S581" s="8">
        <v>3169</v>
      </c>
      <c r="T581" s="9">
        <v>6</v>
      </c>
      <c r="U581" s="9">
        <f t="shared" si="150"/>
        <v>3162</v>
      </c>
      <c r="V581" s="9">
        <f t="shared" si="151"/>
        <v>50</v>
      </c>
      <c r="W581" s="7">
        <f t="shared" si="142"/>
        <v>9.4307999999999996</v>
      </c>
      <c r="X581" s="7">
        <f t="shared" si="143"/>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4"/>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39.1</v>
      </c>
      <c r="BM581">
        <v>1</v>
      </c>
      <c r="BN581">
        <v>0</v>
      </c>
      <c r="BO581">
        <v>0</v>
      </c>
      <c r="BP581">
        <v>0</v>
      </c>
      <c r="BQ581">
        <v>0</v>
      </c>
      <c r="BR581">
        <v>0</v>
      </c>
      <c r="BS581">
        <v>0</v>
      </c>
      <c r="BT581" s="17">
        <v>0</v>
      </c>
      <c r="BU581">
        <v>1</v>
      </c>
      <c r="BV581">
        <v>0</v>
      </c>
      <c r="BW581">
        <v>0</v>
      </c>
      <c r="BX581" s="17">
        <v>0</v>
      </c>
      <c r="BY581">
        <v>0</v>
      </c>
      <c r="BZ581">
        <v>0</v>
      </c>
      <c r="CA581">
        <v>0</v>
      </c>
      <c r="CB581">
        <v>0</v>
      </c>
      <c r="CC581" s="17">
        <v>0</v>
      </c>
      <c r="CD581">
        <v>1</v>
      </c>
      <c r="CE581">
        <v>1</v>
      </c>
      <c r="CF581">
        <v>0</v>
      </c>
      <c r="CG581">
        <v>0</v>
      </c>
      <c r="CH581">
        <v>0</v>
      </c>
      <c r="CI581">
        <v>0</v>
      </c>
      <c r="CJ581">
        <v>0</v>
      </c>
      <c r="CK581">
        <v>0</v>
      </c>
      <c r="CL581">
        <v>0</v>
      </c>
      <c r="CM581">
        <v>0</v>
      </c>
      <c r="CN581" s="17">
        <v>0</v>
      </c>
      <c r="CO581">
        <v>0</v>
      </c>
      <c r="CP581">
        <v>43</v>
      </c>
      <c r="CQ581">
        <v>0</v>
      </c>
      <c r="CR581">
        <v>1</v>
      </c>
      <c r="CS581">
        <v>11</v>
      </c>
      <c r="CY581" s="33" t="s">
        <v>85</v>
      </c>
    </row>
    <row r="582" spans="1:103" x14ac:dyDescent="0.25">
      <c r="A582">
        <v>581</v>
      </c>
      <c r="B582">
        <v>38</v>
      </c>
      <c r="C582" s="24" t="s">
        <v>328</v>
      </c>
      <c r="D582" s="12">
        <v>6.1</v>
      </c>
      <c r="E582" s="13">
        <v>0.6</v>
      </c>
      <c r="F582" s="7">
        <f t="shared" si="137"/>
        <v>10.166666666666666</v>
      </c>
      <c r="G582" s="7">
        <f t="shared" si="145"/>
        <v>5.5</v>
      </c>
      <c r="H582" s="15">
        <f t="shared" si="146"/>
        <v>6.6999999999999993</v>
      </c>
      <c r="I582" s="11">
        <f t="shared" si="147"/>
        <v>0.22306045616761169</v>
      </c>
      <c r="J582" s="32">
        <f t="shared" si="148"/>
        <v>2.1940372737797871E-2</v>
      </c>
      <c r="K582" s="32">
        <f t="shared" si="149"/>
        <v>45.578077088783715</v>
      </c>
      <c r="L582" s="8">
        <v>0</v>
      </c>
      <c r="M582" s="9">
        <v>1</v>
      </c>
      <c r="N582" s="8">
        <v>0</v>
      </c>
      <c r="O582" s="9">
        <v>0</v>
      </c>
      <c r="P582" s="9">
        <v>0</v>
      </c>
      <c r="Q582" s="9">
        <v>1</v>
      </c>
      <c r="R582" s="9">
        <v>0</v>
      </c>
      <c r="S582" s="8">
        <v>1981</v>
      </c>
      <c r="T582" s="9">
        <v>6</v>
      </c>
      <c r="U582" s="9">
        <f t="shared" si="150"/>
        <v>1974</v>
      </c>
      <c r="V582" s="9">
        <f t="shared" si="151"/>
        <v>50</v>
      </c>
      <c r="W582" s="7">
        <f t="shared" si="142"/>
        <v>9.4307999999999996</v>
      </c>
      <c r="X582" s="7">
        <f t="shared" si="143"/>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4"/>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39.1</v>
      </c>
      <c r="BM582">
        <v>1</v>
      </c>
      <c r="BN582">
        <v>0</v>
      </c>
      <c r="BO582">
        <v>0</v>
      </c>
      <c r="BP582">
        <v>0</v>
      </c>
      <c r="BQ582">
        <v>0</v>
      </c>
      <c r="BR582">
        <v>0</v>
      </c>
      <c r="BS582">
        <v>0</v>
      </c>
      <c r="BT582" s="17">
        <v>0</v>
      </c>
      <c r="BU582">
        <v>1</v>
      </c>
      <c r="BV582">
        <v>0</v>
      </c>
      <c r="BW582">
        <v>0</v>
      </c>
      <c r="BX582" s="17">
        <v>0</v>
      </c>
      <c r="BY582">
        <v>0</v>
      </c>
      <c r="BZ582">
        <v>0</v>
      </c>
      <c r="CA582">
        <v>0</v>
      </c>
      <c r="CB582">
        <v>0</v>
      </c>
      <c r="CC582" s="17">
        <v>0</v>
      </c>
      <c r="CD582">
        <v>1</v>
      </c>
      <c r="CE582">
        <v>1</v>
      </c>
      <c r="CF582">
        <v>0</v>
      </c>
      <c r="CG582">
        <v>0</v>
      </c>
      <c r="CH582">
        <v>0</v>
      </c>
      <c r="CI582">
        <v>0</v>
      </c>
      <c r="CJ582">
        <v>0</v>
      </c>
      <c r="CK582">
        <v>0</v>
      </c>
      <c r="CL582">
        <v>0</v>
      </c>
      <c r="CM582">
        <v>0</v>
      </c>
      <c r="CN582" s="17">
        <v>0</v>
      </c>
      <c r="CO582">
        <v>0</v>
      </c>
      <c r="CP582">
        <v>43</v>
      </c>
      <c r="CQ582">
        <v>0</v>
      </c>
      <c r="CR582">
        <v>1</v>
      </c>
      <c r="CS582">
        <v>11</v>
      </c>
      <c r="CY582" s="33" t="s">
        <v>85</v>
      </c>
    </row>
    <row r="583" spans="1:103" x14ac:dyDescent="0.25">
      <c r="A583">
        <v>582</v>
      </c>
      <c r="B583">
        <v>38</v>
      </c>
      <c r="C583" s="24" t="s">
        <v>328</v>
      </c>
      <c r="D583" s="12">
        <v>10.6</v>
      </c>
      <c r="E583" s="13">
        <v>1.4</v>
      </c>
      <c r="F583" s="7">
        <f t="shared" si="137"/>
        <v>7.5714285714285721</v>
      </c>
      <c r="G583" s="7">
        <f t="shared" si="145"/>
        <v>9.1999999999999993</v>
      </c>
      <c r="H583" s="15">
        <f t="shared" si="146"/>
        <v>12</v>
      </c>
      <c r="I583" s="11">
        <f t="shared" si="147"/>
        <v>0.13344285198072434</v>
      </c>
      <c r="J583" s="32">
        <f t="shared" si="148"/>
        <v>1.7624527620095667E-2</v>
      </c>
      <c r="K583" s="32">
        <f t="shared" si="149"/>
        <v>56.739109356882267</v>
      </c>
      <c r="L583" s="8">
        <v>0</v>
      </c>
      <c r="M583" s="9">
        <v>1</v>
      </c>
      <c r="N583" s="8">
        <v>0</v>
      </c>
      <c r="O583" s="9">
        <v>0</v>
      </c>
      <c r="P583" s="9">
        <v>0</v>
      </c>
      <c r="Q583" s="9">
        <v>1</v>
      </c>
      <c r="R583" s="9">
        <v>0</v>
      </c>
      <c r="S583" s="8">
        <v>3169</v>
      </c>
      <c r="T583" s="9">
        <v>6</v>
      </c>
      <c r="U583" s="9">
        <f t="shared" si="150"/>
        <v>3162</v>
      </c>
      <c r="V583" s="9">
        <f t="shared" si="151"/>
        <v>50</v>
      </c>
      <c r="W583" s="7">
        <f t="shared" si="142"/>
        <v>9.4307999999999996</v>
      </c>
      <c r="X583" s="7">
        <f t="shared" si="143"/>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4"/>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39.1</v>
      </c>
      <c r="BM583">
        <v>1</v>
      </c>
      <c r="BN583">
        <v>0</v>
      </c>
      <c r="BO583">
        <v>0</v>
      </c>
      <c r="BP583">
        <v>0</v>
      </c>
      <c r="BQ583">
        <v>0</v>
      </c>
      <c r="BR583">
        <v>0</v>
      </c>
      <c r="BS583">
        <v>0</v>
      </c>
      <c r="BT583" s="17">
        <v>0</v>
      </c>
      <c r="BU583">
        <v>1</v>
      </c>
      <c r="BV583">
        <v>0</v>
      </c>
      <c r="BW583">
        <v>0</v>
      </c>
      <c r="BX583" s="17">
        <v>0</v>
      </c>
      <c r="BY583">
        <v>0</v>
      </c>
      <c r="BZ583">
        <v>0</v>
      </c>
      <c r="CA583">
        <v>0</v>
      </c>
      <c r="CB583">
        <v>0</v>
      </c>
      <c r="CC583" s="17">
        <v>0</v>
      </c>
      <c r="CD583">
        <v>1</v>
      </c>
      <c r="CE583">
        <v>1</v>
      </c>
      <c r="CF583">
        <v>0</v>
      </c>
      <c r="CG583">
        <v>0</v>
      </c>
      <c r="CH583">
        <v>0</v>
      </c>
      <c r="CI583">
        <v>0</v>
      </c>
      <c r="CJ583">
        <v>0</v>
      </c>
      <c r="CK583">
        <v>0</v>
      </c>
      <c r="CL583">
        <v>0</v>
      </c>
      <c r="CM583">
        <v>0</v>
      </c>
      <c r="CN583" s="17">
        <v>0</v>
      </c>
      <c r="CO583">
        <v>0</v>
      </c>
      <c r="CP583">
        <v>43</v>
      </c>
      <c r="CQ583">
        <v>0</v>
      </c>
      <c r="CR583">
        <v>1</v>
      </c>
      <c r="CS583">
        <v>11</v>
      </c>
      <c r="CY583" s="33" t="s">
        <v>85</v>
      </c>
    </row>
    <row r="584" spans="1:103" x14ac:dyDescent="0.25">
      <c r="A584">
        <v>583</v>
      </c>
      <c r="B584">
        <v>38</v>
      </c>
      <c r="C584" s="24" t="s">
        <v>328</v>
      </c>
      <c r="D584" s="12">
        <v>8.9</v>
      </c>
      <c r="E584" s="13">
        <v>0.9</v>
      </c>
      <c r="F584" s="7">
        <f t="shared" si="137"/>
        <v>9.8888888888888893</v>
      </c>
      <c r="G584" s="7">
        <f t="shared" si="145"/>
        <v>8</v>
      </c>
      <c r="H584" s="15">
        <f t="shared" si="146"/>
        <v>9.8000000000000007</v>
      </c>
      <c r="I584" s="11">
        <f t="shared" si="147"/>
        <v>0.21725742008147989</v>
      </c>
      <c r="J584" s="32">
        <f t="shared" si="148"/>
        <v>2.1969851468913698E-2</v>
      </c>
      <c r="K584" s="32">
        <f t="shared" si="149"/>
        <v>45.516921287108055</v>
      </c>
      <c r="L584" s="8">
        <v>0</v>
      </c>
      <c r="M584" s="9">
        <v>1</v>
      </c>
      <c r="N584" s="8">
        <v>0</v>
      </c>
      <c r="O584" s="9">
        <v>0</v>
      </c>
      <c r="P584" s="9">
        <v>0</v>
      </c>
      <c r="Q584" s="9">
        <v>1</v>
      </c>
      <c r="R584" s="9">
        <v>0</v>
      </c>
      <c r="S584" s="8">
        <v>1981</v>
      </c>
      <c r="T584" s="9">
        <v>6</v>
      </c>
      <c r="U584" s="9">
        <f t="shared" si="150"/>
        <v>1974</v>
      </c>
      <c r="V584" s="9">
        <f t="shared" si="151"/>
        <v>50</v>
      </c>
      <c r="W584" s="7">
        <f t="shared" si="142"/>
        <v>9.4307999999999996</v>
      </c>
      <c r="X584" s="7">
        <f t="shared" si="143"/>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4"/>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39.1</v>
      </c>
      <c r="BM584">
        <v>1</v>
      </c>
      <c r="BN584">
        <v>0</v>
      </c>
      <c r="BO584">
        <v>0</v>
      </c>
      <c r="BP584">
        <v>0</v>
      </c>
      <c r="BQ584">
        <v>0</v>
      </c>
      <c r="BR584">
        <v>0</v>
      </c>
      <c r="BS584">
        <v>0</v>
      </c>
      <c r="BT584" s="17">
        <v>0</v>
      </c>
      <c r="BU584">
        <v>1</v>
      </c>
      <c r="BV584">
        <v>0</v>
      </c>
      <c r="BW584">
        <v>0</v>
      </c>
      <c r="BX584" s="17">
        <v>0</v>
      </c>
      <c r="BY584">
        <v>0</v>
      </c>
      <c r="BZ584">
        <v>0</v>
      </c>
      <c r="CA584">
        <v>0</v>
      </c>
      <c r="CB584">
        <v>0</v>
      </c>
      <c r="CC584" s="17">
        <v>0</v>
      </c>
      <c r="CD584">
        <v>1</v>
      </c>
      <c r="CE584">
        <v>1</v>
      </c>
      <c r="CF584">
        <v>0</v>
      </c>
      <c r="CG584">
        <v>0</v>
      </c>
      <c r="CH584">
        <v>0</v>
      </c>
      <c r="CI584">
        <v>0</v>
      </c>
      <c r="CJ584">
        <v>0</v>
      </c>
      <c r="CK584">
        <v>0</v>
      </c>
      <c r="CL584">
        <v>0</v>
      </c>
      <c r="CM584">
        <v>0</v>
      </c>
      <c r="CN584" s="17">
        <v>0</v>
      </c>
      <c r="CO584">
        <v>0</v>
      </c>
      <c r="CP584">
        <v>43</v>
      </c>
      <c r="CQ584">
        <v>0</v>
      </c>
      <c r="CR584">
        <v>1</v>
      </c>
      <c r="CS584">
        <v>11</v>
      </c>
      <c r="CY584" s="33" t="s">
        <v>85</v>
      </c>
    </row>
    <row r="585" spans="1:103" x14ac:dyDescent="0.25">
      <c r="A585">
        <v>584</v>
      </c>
      <c r="B585">
        <v>38</v>
      </c>
      <c r="C585" s="24" t="s">
        <v>328</v>
      </c>
      <c r="D585" s="12">
        <v>10</v>
      </c>
      <c r="E585" s="13">
        <v>0.8</v>
      </c>
      <c r="F585" s="7">
        <f t="shared" si="137"/>
        <v>12.5</v>
      </c>
      <c r="G585" s="7">
        <f t="shared" si="145"/>
        <v>9.1999999999999993</v>
      </c>
      <c r="H585" s="15">
        <f t="shared" si="146"/>
        <v>10.8</v>
      </c>
      <c r="I585" s="11">
        <f t="shared" si="147"/>
        <v>0.21699786527230083</v>
      </c>
      <c r="J585" s="32">
        <f t="shared" si="148"/>
        <v>1.7359829221784067E-2</v>
      </c>
      <c r="K585" s="32">
        <f t="shared" si="149"/>
        <v>57.604253315184984</v>
      </c>
      <c r="L585" s="8">
        <v>0</v>
      </c>
      <c r="M585" s="9">
        <v>1</v>
      </c>
      <c r="N585" s="8">
        <v>0</v>
      </c>
      <c r="O585" s="9">
        <v>0</v>
      </c>
      <c r="P585" s="9">
        <v>0</v>
      </c>
      <c r="Q585" s="9">
        <v>1</v>
      </c>
      <c r="R585" s="9">
        <v>0</v>
      </c>
      <c r="S585" s="8">
        <v>3169</v>
      </c>
      <c r="T585" s="9">
        <v>6</v>
      </c>
      <c r="U585" s="9">
        <f t="shared" si="150"/>
        <v>3162</v>
      </c>
      <c r="V585" s="9">
        <f t="shared" si="151"/>
        <v>50</v>
      </c>
      <c r="W585" s="7">
        <f t="shared" si="142"/>
        <v>9.4307999999999996</v>
      </c>
      <c r="X585" s="7">
        <f t="shared" si="143"/>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4"/>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39.1</v>
      </c>
      <c r="BM585">
        <v>1</v>
      </c>
      <c r="BN585">
        <v>0</v>
      </c>
      <c r="BO585">
        <v>0</v>
      </c>
      <c r="BP585">
        <v>0</v>
      </c>
      <c r="BQ585">
        <v>0</v>
      </c>
      <c r="BR585">
        <v>0</v>
      </c>
      <c r="BS585">
        <v>0</v>
      </c>
      <c r="BT585" s="17">
        <v>0</v>
      </c>
      <c r="BU585">
        <v>1</v>
      </c>
      <c r="BV585">
        <v>0</v>
      </c>
      <c r="BW585">
        <v>0</v>
      </c>
      <c r="BX585" s="17">
        <v>0</v>
      </c>
      <c r="BY585">
        <v>0</v>
      </c>
      <c r="BZ585">
        <v>0</v>
      </c>
      <c r="CA585">
        <v>0</v>
      </c>
      <c r="CB585">
        <v>0</v>
      </c>
      <c r="CC585" s="17">
        <v>0</v>
      </c>
      <c r="CD585">
        <v>1</v>
      </c>
      <c r="CE585">
        <v>1</v>
      </c>
      <c r="CF585">
        <v>0</v>
      </c>
      <c r="CG585">
        <v>0</v>
      </c>
      <c r="CH585">
        <v>0</v>
      </c>
      <c r="CI585">
        <v>0</v>
      </c>
      <c r="CJ585">
        <v>0</v>
      </c>
      <c r="CK585">
        <v>0</v>
      </c>
      <c r="CL585">
        <v>0</v>
      </c>
      <c r="CM585">
        <v>0</v>
      </c>
      <c r="CN585" s="17">
        <v>0</v>
      </c>
      <c r="CO585">
        <v>0</v>
      </c>
      <c r="CP585">
        <v>43</v>
      </c>
      <c r="CQ585">
        <v>0</v>
      </c>
      <c r="CR585">
        <v>1</v>
      </c>
      <c r="CS585">
        <v>11</v>
      </c>
      <c r="CY585" s="33" t="s">
        <v>85</v>
      </c>
    </row>
    <row r="586" spans="1:103" x14ac:dyDescent="0.25">
      <c r="A586">
        <v>585</v>
      </c>
      <c r="B586">
        <v>38</v>
      </c>
      <c r="C586" s="24" t="s">
        <v>328</v>
      </c>
      <c r="D586" s="12">
        <v>5.0999999999999996</v>
      </c>
      <c r="E586" s="13">
        <v>0.6</v>
      </c>
      <c r="F586" s="7">
        <f t="shared" si="137"/>
        <v>8.5</v>
      </c>
      <c r="G586" s="7">
        <f t="shared" si="145"/>
        <v>4.5</v>
      </c>
      <c r="H586" s="15">
        <f t="shared" si="146"/>
        <v>5.6999999999999993</v>
      </c>
      <c r="I586" s="11">
        <f t="shared" si="147"/>
        <v>0.18790553781709984</v>
      </c>
      <c r="J586" s="32">
        <f t="shared" si="148"/>
        <v>2.2106533860835276E-2</v>
      </c>
      <c r="K586" s="32">
        <f t="shared" si="149"/>
        <v>45.235494912734183</v>
      </c>
      <c r="L586" s="8">
        <v>0</v>
      </c>
      <c r="M586" s="9">
        <v>1</v>
      </c>
      <c r="N586" s="8">
        <v>0</v>
      </c>
      <c r="O586" s="9">
        <v>0</v>
      </c>
      <c r="P586" s="9">
        <v>0</v>
      </c>
      <c r="Q586" s="9">
        <v>1</v>
      </c>
      <c r="R586" s="9">
        <v>0</v>
      </c>
      <c r="S586" s="8">
        <v>1981</v>
      </c>
      <c r="T586" s="9">
        <v>6</v>
      </c>
      <c r="U586" s="9">
        <f t="shared" si="150"/>
        <v>1974</v>
      </c>
      <c r="V586" s="9">
        <f t="shared" si="151"/>
        <v>50</v>
      </c>
      <c r="W586" s="7">
        <f t="shared" si="142"/>
        <v>9.4307999999999996</v>
      </c>
      <c r="X586" s="7">
        <f t="shared" si="143"/>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4"/>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39.1</v>
      </c>
      <c r="BM586">
        <v>1</v>
      </c>
      <c r="BN586">
        <v>0</v>
      </c>
      <c r="BO586">
        <v>0</v>
      </c>
      <c r="BP586">
        <v>0</v>
      </c>
      <c r="BQ586">
        <v>0</v>
      </c>
      <c r="BR586">
        <v>0</v>
      </c>
      <c r="BS586">
        <v>0</v>
      </c>
      <c r="BT586" s="17">
        <v>0</v>
      </c>
      <c r="BU586">
        <v>1</v>
      </c>
      <c r="BV586">
        <v>0</v>
      </c>
      <c r="BW586">
        <v>0</v>
      </c>
      <c r="BX586" s="17">
        <v>0</v>
      </c>
      <c r="BY586">
        <v>0</v>
      </c>
      <c r="BZ586">
        <v>0</v>
      </c>
      <c r="CA586">
        <v>0</v>
      </c>
      <c r="CB586">
        <v>0</v>
      </c>
      <c r="CC586" s="17">
        <v>0</v>
      </c>
      <c r="CD586">
        <v>1</v>
      </c>
      <c r="CE586">
        <v>1</v>
      </c>
      <c r="CF586">
        <v>0</v>
      </c>
      <c r="CG586">
        <v>0</v>
      </c>
      <c r="CH586">
        <v>0</v>
      </c>
      <c r="CI586">
        <v>0</v>
      </c>
      <c r="CJ586">
        <v>0</v>
      </c>
      <c r="CK586">
        <v>0</v>
      </c>
      <c r="CL586">
        <v>0</v>
      </c>
      <c r="CM586">
        <v>0</v>
      </c>
      <c r="CN586" s="17">
        <v>0</v>
      </c>
      <c r="CO586">
        <v>0</v>
      </c>
      <c r="CP586">
        <v>43</v>
      </c>
      <c r="CQ586">
        <v>0</v>
      </c>
      <c r="CR586">
        <v>1</v>
      </c>
      <c r="CS586">
        <v>11</v>
      </c>
      <c r="CY586" s="33" t="s">
        <v>85</v>
      </c>
    </row>
    <row r="587" spans="1:103" x14ac:dyDescent="0.25">
      <c r="A587">
        <v>586</v>
      </c>
      <c r="B587">
        <v>38</v>
      </c>
      <c r="C587" s="24" t="s">
        <v>328</v>
      </c>
      <c r="D587" s="12">
        <v>8.1</v>
      </c>
      <c r="E587" s="13">
        <v>0.9</v>
      </c>
      <c r="F587" s="7">
        <f t="shared" si="137"/>
        <v>9</v>
      </c>
      <c r="G587" s="7">
        <f t="shared" si="145"/>
        <v>7.1999999999999993</v>
      </c>
      <c r="H587" s="15">
        <f t="shared" si="146"/>
        <v>9</v>
      </c>
      <c r="I587" s="11">
        <f t="shared" si="147"/>
        <v>0.15804073293140256</v>
      </c>
      <c r="J587" s="32">
        <f t="shared" si="148"/>
        <v>1.7560081436822507E-2</v>
      </c>
      <c r="K587" s="32">
        <f t="shared" si="149"/>
        <v>56.947344099615393</v>
      </c>
      <c r="L587" s="8">
        <v>0</v>
      </c>
      <c r="M587" s="9">
        <v>1</v>
      </c>
      <c r="N587" s="8">
        <v>0</v>
      </c>
      <c r="O587" s="9">
        <v>0</v>
      </c>
      <c r="P587" s="9">
        <v>0</v>
      </c>
      <c r="Q587" s="9">
        <v>1</v>
      </c>
      <c r="R587" s="9">
        <v>0</v>
      </c>
      <c r="S587" s="8">
        <v>3169</v>
      </c>
      <c r="T587" s="9">
        <v>6</v>
      </c>
      <c r="U587" s="9">
        <f t="shared" si="150"/>
        <v>3162</v>
      </c>
      <c r="V587" s="9">
        <f t="shared" si="151"/>
        <v>50</v>
      </c>
      <c r="W587" s="7">
        <f t="shared" si="142"/>
        <v>9.4307999999999996</v>
      </c>
      <c r="X587" s="7">
        <f t="shared" si="143"/>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4"/>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39.1</v>
      </c>
      <c r="BM587">
        <v>1</v>
      </c>
      <c r="BN587">
        <v>0</v>
      </c>
      <c r="BO587">
        <v>0</v>
      </c>
      <c r="BP587">
        <v>0</v>
      </c>
      <c r="BQ587">
        <v>0</v>
      </c>
      <c r="BR587">
        <v>0</v>
      </c>
      <c r="BS587">
        <v>0</v>
      </c>
      <c r="BT587" s="17">
        <v>0</v>
      </c>
      <c r="BU587">
        <v>1</v>
      </c>
      <c r="BV587">
        <v>0</v>
      </c>
      <c r="BW587">
        <v>0</v>
      </c>
      <c r="BX587" s="17">
        <v>0</v>
      </c>
      <c r="BY587">
        <v>0</v>
      </c>
      <c r="BZ587">
        <v>0</v>
      </c>
      <c r="CA587">
        <v>0</v>
      </c>
      <c r="CB587">
        <v>0</v>
      </c>
      <c r="CC587" s="17">
        <v>0</v>
      </c>
      <c r="CD587">
        <v>1</v>
      </c>
      <c r="CE587">
        <v>1</v>
      </c>
      <c r="CF587">
        <v>0</v>
      </c>
      <c r="CG587">
        <v>0</v>
      </c>
      <c r="CH587">
        <v>0</v>
      </c>
      <c r="CI587">
        <v>0</v>
      </c>
      <c r="CJ587">
        <v>0</v>
      </c>
      <c r="CK587">
        <v>0</v>
      </c>
      <c r="CL587">
        <v>0</v>
      </c>
      <c r="CM587">
        <v>0</v>
      </c>
      <c r="CN587" s="17">
        <v>0</v>
      </c>
      <c r="CO587">
        <v>0</v>
      </c>
      <c r="CP587">
        <v>43</v>
      </c>
      <c r="CQ587">
        <v>0</v>
      </c>
      <c r="CR587">
        <v>1</v>
      </c>
      <c r="CS587">
        <v>11</v>
      </c>
      <c r="CY587" s="33" t="s">
        <v>85</v>
      </c>
    </row>
    <row r="588" spans="1:103" x14ac:dyDescent="0.25">
      <c r="A588">
        <v>587</v>
      </c>
      <c r="B588">
        <v>38</v>
      </c>
      <c r="C588" s="24" t="s">
        <v>328</v>
      </c>
      <c r="D588" s="12">
        <v>3.6</v>
      </c>
      <c r="E588" s="13">
        <v>0.7</v>
      </c>
      <c r="F588" s="7">
        <f t="shared" si="137"/>
        <v>5.1428571428571432</v>
      </c>
      <c r="G588" s="7">
        <f t="shared" si="145"/>
        <v>2.9000000000000004</v>
      </c>
      <c r="H588" s="15">
        <f t="shared" si="146"/>
        <v>4.3</v>
      </c>
      <c r="I588" s="11">
        <f t="shared" si="147"/>
        <v>0.11498487595858155</v>
      </c>
      <c r="J588" s="32">
        <f t="shared" si="148"/>
        <v>2.2358170325279741E-2</v>
      </c>
      <c r="K588" s="32">
        <f t="shared" si="149"/>
        <v>44.726379012746349</v>
      </c>
      <c r="L588" s="8">
        <v>0</v>
      </c>
      <c r="M588" s="9">
        <v>1</v>
      </c>
      <c r="N588" s="8">
        <v>0</v>
      </c>
      <c r="O588" s="9">
        <v>0</v>
      </c>
      <c r="P588" s="9">
        <v>0</v>
      </c>
      <c r="Q588" s="9">
        <v>1</v>
      </c>
      <c r="R588" s="9">
        <v>0</v>
      </c>
      <c r="S588" s="8">
        <v>1981</v>
      </c>
      <c r="T588" s="9">
        <v>6</v>
      </c>
      <c r="U588" s="9">
        <f t="shared" si="150"/>
        <v>1974</v>
      </c>
      <c r="V588" s="9">
        <f t="shared" si="151"/>
        <v>50</v>
      </c>
      <c r="W588" s="7">
        <f t="shared" si="142"/>
        <v>9.4307999999999996</v>
      </c>
      <c r="X588" s="7">
        <f t="shared" si="143"/>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4"/>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39.1</v>
      </c>
      <c r="BM588">
        <v>1</v>
      </c>
      <c r="BN588">
        <v>0</v>
      </c>
      <c r="BO588">
        <v>0</v>
      </c>
      <c r="BP588">
        <v>0</v>
      </c>
      <c r="BQ588">
        <v>0</v>
      </c>
      <c r="BR588">
        <v>0</v>
      </c>
      <c r="BS588">
        <v>0</v>
      </c>
      <c r="BT588" s="17">
        <v>0</v>
      </c>
      <c r="BU588">
        <v>1</v>
      </c>
      <c r="BV588">
        <v>0</v>
      </c>
      <c r="BW588">
        <v>0</v>
      </c>
      <c r="BX588" s="17">
        <v>0</v>
      </c>
      <c r="BY588">
        <v>0</v>
      </c>
      <c r="BZ588">
        <v>0</v>
      </c>
      <c r="CA588">
        <v>0</v>
      </c>
      <c r="CB588">
        <v>0</v>
      </c>
      <c r="CC588" s="17">
        <v>0</v>
      </c>
      <c r="CD588">
        <v>1</v>
      </c>
      <c r="CE588">
        <v>1</v>
      </c>
      <c r="CF588">
        <v>0</v>
      </c>
      <c r="CG588">
        <v>0</v>
      </c>
      <c r="CH588">
        <v>0</v>
      </c>
      <c r="CI588">
        <v>0</v>
      </c>
      <c r="CJ588">
        <v>0</v>
      </c>
      <c r="CK588">
        <v>0</v>
      </c>
      <c r="CL588">
        <v>0</v>
      </c>
      <c r="CM588">
        <v>0</v>
      </c>
      <c r="CN588" s="17">
        <v>0</v>
      </c>
      <c r="CO588">
        <v>0</v>
      </c>
      <c r="CP588">
        <v>43</v>
      </c>
      <c r="CQ588">
        <v>0</v>
      </c>
      <c r="CR588">
        <v>1</v>
      </c>
      <c r="CS588">
        <v>11</v>
      </c>
      <c r="CY588" s="33" t="s">
        <v>85</v>
      </c>
    </row>
    <row r="589" spans="1:103" x14ac:dyDescent="0.25">
      <c r="A589">
        <v>588</v>
      </c>
      <c r="B589">
        <v>38</v>
      </c>
      <c r="C589" s="24" t="s">
        <v>328</v>
      </c>
      <c r="D589" s="12">
        <v>7.1</v>
      </c>
      <c r="E589" s="13">
        <v>0.9</v>
      </c>
      <c r="F589" s="7">
        <f t="shared" si="137"/>
        <v>7.8888888888888884</v>
      </c>
      <c r="G589" s="7">
        <f t="shared" si="145"/>
        <v>6.1999999999999993</v>
      </c>
      <c r="H589" s="15">
        <f t="shared" si="146"/>
        <v>8</v>
      </c>
      <c r="I589" s="11">
        <f t="shared" si="147"/>
        <v>0.13893207571861219</v>
      </c>
      <c r="J589" s="32">
        <f t="shared" si="148"/>
        <v>1.7611108189683235E-2</v>
      </c>
      <c r="K589" s="32">
        <f t="shared" si="149"/>
        <v>56.782343804225228</v>
      </c>
      <c r="L589" s="8">
        <v>0</v>
      </c>
      <c r="M589" s="9">
        <v>1</v>
      </c>
      <c r="N589" s="8">
        <v>0</v>
      </c>
      <c r="O589" s="9">
        <v>0</v>
      </c>
      <c r="P589" s="9">
        <v>0</v>
      </c>
      <c r="Q589" s="9">
        <v>1</v>
      </c>
      <c r="R589" s="9">
        <v>0</v>
      </c>
      <c r="S589" s="8">
        <v>3169</v>
      </c>
      <c r="T589" s="9">
        <v>6</v>
      </c>
      <c r="U589" s="9">
        <f t="shared" si="150"/>
        <v>3162</v>
      </c>
      <c r="V589" s="9">
        <f t="shared" si="151"/>
        <v>50</v>
      </c>
      <c r="W589" s="7">
        <f t="shared" si="142"/>
        <v>9.4307999999999996</v>
      </c>
      <c r="X589" s="7">
        <f t="shared" si="143"/>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4"/>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39.1</v>
      </c>
      <c r="BM589">
        <v>1</v>
      </c>
      <c r="BN589">
        <v>0</v>
      </c>
      <c r="BO589">
        <v>0</v>
      </c>
      <c r="BP589">
        <v>0</v>
      </c>
      <c r="BQ589">
        <v>0</v>
      </c>
      <c r="BR589">
        <v>0</v>
      </c>
      <c r="BS589">
        <v>0</v>
      </c>
      <c r="BT589" s="17">
        <v>0</v>
      </c>
      <c r="BU589">
        <v>1</v>
      </c>
      <c r="BV589">
        <v>0</v>
      </c>
      <c r="BW589">
        <v>0</v>
      </c>
      <c r="BX589" s="17">
        <v>0</v>
      </c>
      <c r="BY589">
        <v>0</v>
      </c>
      <c r="BZ589">
        <v>0</v>
      </c>
      <c r="CA589">
        <v>0</v>
      </c>
      <c r="CB589">
        <v>0</v>
      </c>
      <c r="CC589" s="17">
        <v>0</v>
      </c>
      <c r="CD589">
        <v>1</v>
      </c>
      <c r="CE589">
        <v>1</v>
      </c>
      <c r="CF589">
        <v>0</v>
      </c>
      <c r="CG589">
        <v>0</v>
      </c>
      <c r="CH589">
        <v>0</v>
      </c>
      <c r="CI589">
        <v>0</v>
      </c>
      <c r="CJ589">
        <v>0</v>
      </c>
      <c r="CK589">
        <v>0</v>
      </c>
      <c r="CL589">
        <v>0</v>
      </c>
      <c r="CM589">
        <v>0</v>
      </c>
      <c r="CN589" s="17">
        <v>0</v>
      </c>
      <c r="CO589">
        <v>0</v>
      </c>
      <c r="CP589">
        <v>43</v>
      </c>
      <c r="CQ589">
        <v>0</v>
      </c>
      <c r="CR589">
        <v>1</v>
      </c>
      <c r="CS589">
        <v>11</v>
      </c>
      <c r="CY589" s="33" t="s">
        <v>85</v>
      </c>
    </row>
    <row r="590" spans="1:103" x14ac:dyDescent="0.25">
      <c r="A590">
        <v>589</v>
      </c>
      <c r="B590">
        <v>38</v>
      </c>
      <c r="C590" s="24" t="s">
        <v>328</v>
      </c>
      <c r="D590" s="12">
        <v>2.6</v>
      </c>
      <c r="E590" s="13">
        <v>0.7</v>
      </c>
      <c r="F590" s="7">
        <f t="shared" si="137"/>
        <v>3.7142857142857149</v>
      </c>
      <c r="G590" s="7">
        <f t="shared" si="145"/>
        <v>1.9000000000000001</v>
      </c>
      <c r="H590" s="15">
        <f t="shared" si="146"/>
        <v>3.3</v>
      </c>
      <c r="I590" s="11">
        <f t="shared" si="147"/>
        <v>8.3308518375353649E-2</v>
      </c>
      <c r="J590" s="32">
        <f t="shared" si="148"/>
        <v>2.2429216485672133E-2</v>
      </c>
      <c r="K590" s="32">
        <f t="shared" si="149"/>
        <v>44.584704982396673</v>
      </c>
      <c r="L590" s="8">
        <v>0</v>
      </c>
      <c r="M590" s="9">
        <v>1</v>
      </c>
      <c r="N590" s="8">
        <v>0</v>
      </c>
      <c r="O590" s="9">
        <v>0</v>
      </c>
      <c r="P590" s="9">
        <v>0</v>
      </c>
      <c r="Q590" s="9">
        <v>1</v>
      </c>
      <c r="R590" s="9">
        <v>0</v>
      </c>
      <c r="S590" s="8">
        <v>1981</v>
      </c>
      <c r="T590" s="9">
        <v>6</v>
      </c>
      <c r="U590" s="9">
        <f t="shared" si="150"/>
        <v>1974</v>
      </c>
      <c r="V590" s="9">
        <f t="shared" si="151"/>
        <v>50</v>
      </c>
      <c r="W590" s="7">
        <f t="shared" si="142"/>
        <v>9.4307999999999996</v>
      </c>
      <c r="X590" s="7">
        <f t="shared" si="143"/>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4"/>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39.1</v>
      </c>
      <c r="BM590">
        <v>1</v>
      </c>
      <c r="BN590">
        <v>0</v>
      </c>
      <c r="BO590">
        <v>0</v>
      </c>
      <c r="BP590">
        <v>0</v>
      </c>
      <c r="BQ590">
        <v>0</v>
      </c>
      <c r="BR590">
        <v>0</v>
      </c>
      <c r="BS590">
        <v>0</v>
      </c>
      <c r="BT590" s="17">
        <v>0</v>
      </c>
      <c r="BU590">
        <v>1</v>
      </c>
      <c r="BV590">
        <v>0</v>
      </c>
      <c r="BW590">
        <v>0</v>
      </c>
      <c r="BX590" s="17">
        <v>0</v>
      </c>
      <c r="BY590">
        <v>0</v>
      </c>
      <c r="BZ590">
        <v>0</v>
      </c>
      <c r="CA590">
        <v>0</v>
      </c>
      <c r="CB590">
        <v>0</v>
      </c>
      <c r="CC590" s="17">
        <v>0</v>
      </c>
      <c r="CD590">
        <v>1</v>
      </c>
      <c r="CE590">
        <v>1</v>
      </c>
      <c r="CF590">
        <v>0</v>
      </c>
      <c r="CG590">
        <v>0</v>
      </c>
      <c r="CH590">
        <v>0</v>
      </c>
      <c r="CI590">
        <v>0</v>
      </c>
      <c r="CJ590">
        <v>0</v>
      </c>
      <c r="CK590">
        <v>0</v>
      </c>
      <c r="CL590">
        <v>0</v>
      </c>
      <c r="CM590">
        <v>0</v>
      </c>
      <c r="CN590" s="17">
        <v>0</v>
      </c>
      <c r="CO590">
        <v>0</v>
      </c>
      <c r="CP590">
        <v>43</v>
      </c>
      <c r="CQ590">
        <v>0</v>
      </c>
      <c r="CR590">
        <v>1</v>
      </c>
      <c r="CS590">
        <v>11</v>
      </c>
      <c r="CY590" s="33" t="s">
        <v>85</v>
      </c>
    </row>
    <row r="591" spans="1:103" x14ac:dyDescent="0.25">
      <c r="A591">
        <v>590</v>
      </c>
      <c r="B591">
        <v>38</v>
      </c>
      <c r="C591" s="24" t="s">
        <v>328</v>
      </c>
      <c r="D591" s="12">
        <v>7.7</v>
      </c>
      <c r="E591" s="13">
        <v>1.3</v>
      </c>
      <c r="F591" s="7">
        <f t="shared" si="137"/>
        <v>5.9230769230769234</v>
      </c>
      <c r="G591" s="7">
        <f t="shared" si="145"/>
        <v>6.4</v>
      </c>
      <c r="H591" s="15">
        <f t="shared" si="146"/>
        <v>9</v>
      </c>
      <c r="I591" s="11">
        <f t="shared" si="147"/>
        <v>0.10475395483515031</v>
      </c>
      <c r="J591" s="32">
        <f t="shared" si="148"/>
        <v>1.7685732634505895E-2</v>
      </c>
      <c r="K591" s="32">
        <f t="shared" si="149"/>
        <v>56.542752322792765</v>
      </c>
      <c r="L591" s="8">
        <v>0</v>
      </c>
      <c r="M591" s="9">
        <v>1</v>
      </c>
      <c r="N591" s="8">
        <v>0</v>
      </c>
      <c r="O591" s="9">
        <v>0</v>
      </c>
      <c r="P591" s="9">
        <v>0</v>
      </c>
      <c r="Q591" s="9">
        <v>1</v>
      </c>
      <c r="R591" s="9">
        <v>0</v>
      </c>
      <c r="S591" s="8">
        <v>3169</v>
      </c>
      <c r="T591" s="9">
        <v>6</v>
      </c>
      <c r="U591" s="9">
        <f t="shared" si="150"/>
        <v>3162</v>
      </c>
      <c r="V591" s="9">
        <f t="shared" si="151"/>
        <v>50</v>
      </c>
      <c r="W591" s="7">
        <f t="shared" si="142"/>
        <v>9.4307999999999996</v>
      </c>
      <c r="X591" s="7">
        <f t="shared" si="143"/>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4"/>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39.1</v>
      </c>
      <c r="BM591">
        <v>1</v>
      </c>
      <c r="BN591">
        <v>0</v>
      </c>
      <c r="BO591">
        <v>0</v>
      </c>
      <c r="BP591">
        <v>0</v>
      </c>
      <c r="BQ591">
        <v>0</v>
      </c>
      <c r="BR591">
        <v>0</v>
      </c>
      <c r="BS591">
        <v>0</v>
      </c>
      <c r="BT591" s="17">
        <v>0</v>
      </c>
      <c r="BU591">
        <v>1</v>
      </c>
      <c r="BV591">
        <v>0</v>
      </c>
      <c r="BW591">
        <v>0</v>
      </c>
      <c r="BX591" s="17">
        <v>0</v>
      </c>
      <c r="BY591">
        <v>0</v>
      </c>
      <c r="BZ591">
        <v>0</v>
      </c>
      <c r="CA591">
        <v>0</v>
      </c>
      <c r="CB591">
        <v>0</v>
      </c>
      <c r="CC591" s="17">
        <v>0</v>
      </c>
      <c r="CD591">
        <v>1</v>
      </c>
      <c r="CE591">
        <v>1</v>
      </c>
      <c r="CF591">
        <v>0</v>
      </c>
      <c r="CG591">
        <v>0</v>
      </c>
      <c r="CH591">
        <v>0</v>
      </c>
      <c r="CI591">
        <v>0</v>
      </c>
      <c r="CJ591">
        <v>0</v>
      </c>
      <c r="CK591">
        <v>0</v>
      </c>
      <c r="CL591">
        <v>0</v>
      </c>
      <c r="CM591">
        <v>0</v>
      </c>
      <c r="CN591" s="17">
        <v>0</v>
      </c>
      <c r="CO591">
        <v>0</v>
      </c>
      <c r="CP591">
        <v>43</v>
      </c>
      <c r="CQ591">
        <v>0</v>
      </c>
      <c r="CR591">
        <v>1</v>
      </c>
      <c r="CS591">
        <v>11</v>
      </c>
      <c r="CY591" s="33" t="s">
        <v>85</v>
      </c>
    </row>
    <row r="592" spans="1:103" x14ac:dyDescent="0.25">
      <c r="A592">
        <v>591</v>
      </c>
      <c r="B592">
        <v>38</v>
      </c>
      <c r="C592" s="24" t="s">
        <v>328</v>
      </c>
      <c r="D592" s="12">
        <v>5.7</v>
      </c>
      <c r="E592" s="13">
        <v>0.9</v>
      </c>
      <c r="F592" s="7">
        <f t="shared" si="137"/>
        <v>6.333333333333333</v>
      </c>
      <c r="G592" s="7">
        <f t="shared" si="145"/>
        <v>4.8</v>
      </c>
      <c r="H592" s="15">
        <f t="shared" si="146"/>
        <v>6.6000000000000005</v>
      </c>
      <c r="I592" s="11">
        <f t="shared" si="147"/>
        <v>0.14112067126126332</v>
      </c>
      <c r="J592" s="32">
        <f t="shared" si="148"/>
        <v>2.2282211251778417E-2</v>
      </c>
      <c r="K592" s="32">
        <f t="shared" si="149"/>
        <v>44.878849262331926</v>
      </c>
      <c r="L592" s="8">
        <v>0</v>
      </c>
      <c r="M592" s="9">
        <v>1</v>
      </c>
      <c r="N592" s="8">
        <v>0</v>
      </c>
      <c r="O592" s="9">
        <v>0</v>
      </c>
      <c r="P592" s="9">
        <v>0</v>
      </c>
      <c r="Q592" s="9">
        <v>1</v>
      </c>
      <c r="R592" s="9">
        <v>0</v>
      </c>
      <c r="S592" s="8">
        <v>1981</v>
      </c>
      <c r="T592" s="9">
        <v>6</v>
      </c>
      <c r="U592" s="9">
        <f t="shared" si="150"/>
        <v>1974</v>
      </c>
      <c r="V592" s="9">
        <f t="shared" si="151"/>
        <v>50</v>
      </c>
      <c r="W592" s="7">
        <f t="shared" si="142"/>
        <v>9.4307999999999996</v>
      </c>
      <c r="X592" s="7">
        <f t="shared" si="143"/>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4"/>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39.1</v>
      </c>
      <c r="BM592">
        <v>1</v>
      </c>
      <c r="BN592">
        <v>0</v>
      </c>
      <c r="BO592">
        <v>0</v>
      </c>
      <c r="BP592">
        <v>0</v>
      </c>
      <c r="BQ592">
        <v>0</v>
      </c>
      <c r="BR592">
        <v>0</v>
      </c>
      <c r="BS592">
        <v>0</v>
      </c>
      <c r="BT592" s="17">
        <v>0</v>
      </c>
      <c r="BU592">
        <v>1</v>
      </c>
      <c r="BV592">
        <v>0</v>
      </c>
      <c r="BW592">
        <v>0</v>
      </c>
      <c r="BX592" s="17">
        <v>0</v>
      </c>
      <c r="BY592">
        <v>0</v>
      </c>
      <c r="BZ592">
        <v>0</v>
      </c>
      <c r="CA592">
        <v>0</v>
      </c>
      <c r="CB592">
        <v>0</v>
      </c>
      <c r="CC592" s="17">
        <v>0</v>
      </c>
      <c r="CD592">
        <v>1</v>
      </c>
      <c r="CE592">
        <v>1</v>
      </c>
      <c r="CF592">
        <v>0</v>
      </c>
      <c r="CG592">
        <v>0</v>
      </c>
      <c r="CH592">
        <v>0</v>
      </c>
      <c r="CI592">
        <v>0</v>
      </c>
      <c r="CJ592">
        <v>0</v>
      </c>
      <c r="CK592">
        <v>0</v>
      </c>
      <c r="CL592">
        <v>0</v>
      </c>
      <c r="CM592">
        <v>0</v>
      </c>
      <c r="CN592" s="17">
        <v>0</v>
      </c>
      <c r="CO592">
        <v>0</v>
      </c>
      <c r="CP592">
        <v>43</v>
      </c>
      <c r="CQ592">
        <v>0</v>
      </c>
      <c r="CR592">
        <v>1</v>
      </c>
      <c r="CS592">
        <v>11</v>
      </c>
      <c r="CY592" s="33" t="s">
        <v>85</v>
      </c>
    </row>
    <row r="593" spans="1:103" x14ac:dyDescent="0.25">
      <c r="A593">
        <v>592</v>
      </c>
      <c r="B593">
        <v>38</v>
      </c>
      <c r="C593" s="24" t="s">
        <v>328</v>
      </c>
      <c r="D593" s="12">
        <v>6.4</v>
      </c>
      <c r="E593" s="13">
        <v>0.2</v>
      </c>
      <c r="F593" s="7">
        <f t="shared" si="137"/>
        <v>32</v>
      </c>
      <c r="G593" s="7">
        <f t="shared" si="145"/>
        <v>6.2</v>
      </c>
      <c r="H593" s="15">
        <f t="shared" si="146"/>
        <v>6.6000000000000005</v>
      </c>
      <c r="I593" s="11">
        <f t="shared" si="147"/>
        <v>0.25757916462010488</v>
      </c>
      <c r="J593" s="32">
        <f t="shared" si="148"/>
        <v>8.0493488943782776E-3</v>
      </c>
      <c r="K593" s="32">
        <f t="shared" si="149"/>
        <v>124.23365083583433</v>
      </c>
      <c r="L593" s="8">
        <v>0</v>
      </c>
      <c r="M593" s="9">
        <v>1</v>
      </c>
      <c r="N593" s="8">
        <v>0</v>
      </c>
      <c r="O593" s="9">
        <v>0</v>
      </c>
      <c r="P593" s="9">
        <v>0</v>
      </c>
      <c r="Q593" s="9">
        <v>1</v>
      </c>
      <c r="R593" s="9">
        <v>0</v>
      </c>
      <c r="S593" s="8">
        <v>14424</v>
      </c>
      <c r="T593" s="9">
        <v>13</v>
      </c>
      <c r="U593" s="9">
        <f t="shared" si="150"/>
        <v>14410</v>
      </c>
      <c r="V593" s="9">
        <f t="shared" si="151"/>
        <v>50</v>
      </c>
      <c r="W593" s="7">
        <f t="shared" si="142"/>
        <v>9.4307999999999996</v>
      </c>
      <c r="X593" s="7">
        <f t="shared" si="143"/>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4"/>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39.1</v>
      </c>
      <c r="BM593">
        <v>1</v>
      </c>
      <c r="BN593">
        <v>0</v>
      </c>
      <c r="BO593">
        <v>0</v>
      </c>
      <c r="BP593">
        <v>0</v>
      </c>
      <c r="BQ593">
        <v>0</v>
      </c>
      <c r="BR593">
        <v>0</v>
      </c>
      <c r="BS593">
        <v>0</v>
      </c>
      <c r="BT593" s="17">
        <v>0</v>
      </c>
      <c r="BU593">
        <v>0</v>
      </c>
      <c r="BV593">
        <v>0</v>
      </c>
      <c r="BW593">
        <v>1</v>
      </c>
      <c r="BX593" s="17">
        <v>0</v>
      </c>
      <c r="BY593">
        <v>0</v>
      </c>
      <c r="BZ593">
        <v>0</v>
      </c>
      <c r="CA593">
        <v>0</v>
      </c>
      <c r="CB593">
        <v>0</v>
      </c>
      <c r="CC593" s="17">
        <v>1</v>
      </c>
      <c r="CD593">
        <v>1</v>
      </c>
      <c r="CE593">
        <v>1</v>
      </c>
      <c r="CF593">
        <v>0</v>
      </c>
      <c r="CG593">
        <v>0</v>
      </c>
      <c r="CH593">
        <v>0</v>
      </c>
      <c r="CI593">
        <v>1</v>
      </c>
      <c r="CJ593">
        <v>0</v>
      </c>
      <c r="CK593">
        <v>0</v>
      </c>
      <c r="CL593">
        <v>0</v>
      </c>
      <c r="CM593">
        <v>0</v>
      </c>
      <c r="CN593" s="17">
        <v>1</v>
      </c>
      <c r="CO593">
        <v>0</v>
      </c>
      <c r="CP593">
        <v>43</v>
      </c>
      <c r="CQ593">
        <v>0</v>
      </c>
      <c r="CR593">
        <v>1</v>
      </c>
      <c r="CS593">
        <v>11</v>
      </c>
      <c r="CY593" s="33" t="s">
        <v>85</v>
      </c>
    </row>
    <row r="594" spans="1:103" x14ac:dyDescent="0.25">
      <c r="A594">
        <v>593</v>
      </c>
      <c r="B594">
        <v>38</v>
      </c>
      <c r="C594" s="24" t="s">
        <v>328</v>
      </c>
      <c r="D594" s="12">
        <v>20.5</v>
      </c>
      <c r="E594" s="13">
        <v>1.2</v>
      </c>
      <c r="F594" s="7">
        <f t="shared" si="137"/>
        <v>17.083333333333336</v>
      </c>
      <c r="G594" s="7">
        <f t="shared" si="145"/>
        <v>19.3</v>
      </c>
      <c r="H594" s="15">
        <f t="shared" si="146"/>
        <v>21.7</v>
      </c>
      <c r="I594" s="11">
        <f t="shared" si="147"/>
        <v>0.14089213975768597</v>
      </c>
      <c r="J594" s="32">
        <f t="shared" si="148"/>
        <v>8.2473447663035677E-3</v>
      </c>
      <c r="K594" s="32">
        <f t="shared" si="149"/>
        <v>121.25114546996156</v>
      </c>
      <c r="L594" s="8">
        <v>0</v>
      </c>
      <c r="M594" s="9">
        <v>1</v>
      </c>
      <c r="N594" s="8">
        <v>0</v>
      </c>
      <c r="O594" s="9">
        <v>0</v>
      </c>
      <c r="P594" s="9">
        <v>0</v>
      </c>
      <c r="Q594" s="9">
        <v>1</v>
      </c>
      <c r="R594" s="9">
        <v>0</v>
      </c>
      <c r="S594" s="8">
        <v>14424</v>
      </c>
      <c r="T594" s="9">
        <v>13</v>
      </c>
      <c r="U594" s="9">
        <f t="shared" si="150"/>
        <v>14410</v>
      </c>
      <c r="V594" s="9">
        <f t="shared" si="151"/>
        <v>50</v>
      </c>
      <c r="W594" s="7">
        <f t="shared" si="142"/>
        <v>9.4307999999999996</v>
      </c>
      <c r="X594" s="7">
        <f t="shared" si="143"/>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4"/>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39.1</v>
      </c>
      <c r="BM594">
        <v>0</v>
      </c>
      <c r="BN594">
        <v>0</v>
      </c>
      <c r="BO594">
        <v>0</v>
      </c>
      <c r="BP594">
        <v>0</v>
      </c>
      <c r="BQ594">
        <v>0</v>
      </c>
      <c r="BR594">
        <v>0</v>
      </c>
      <c r="BS594">
        <v>0</v>
      </c>
      <c r="BT594" s="17">
        <v>1</v>
      </c>
      <c r="BU594">
        <v>0</v>
      </c>
      <c r="BV594">
        <v>0</v>
      </c>
      <c r="BW594">
        <v>1</v>
      </c>
      <c r="BX594" s="17">
        <v>0</v>
      </c>
      <c r="BY594">
        <v>0</v>
      </c>
      <c r="BZ594">
        <v>0</v>
      </c>
      <c r="CA594">
        <v>0</v>
      </c>
      <c r="CB594">
        <v>0</v>
      </c>
      <c r="CC594" s="17">
        <v>1</v>
      </c>
      <c r="CD594">
        <v>1</v>
      </c>
      <c r="CE594">
        <v>1</v>
      </c>
      <c r="CF594">
        <v>0</v>
      </c>
      <c r="CG594">
        <v>0</v>
      </c>
      <c r="CH594">
        <v>0</v>
      </c>
      <c r="CI594">
        <v>1</v>
      </c>
      <c r="CJ594">
        <v>0</v>
      </c>
      <c r="CK594">
        <v>0</v>
      </c>
      <c r="CL594">
        <v>0</v>
      </c>
      <c r="CM594">
        <v>0</v>
      </c>
      <c r="CN594" s="17">
        <v>1</v>
      </c>
      <c r="CO594">
        <v>0</v>
      </c>
      <c r="CP594">
        <v>43</v>
      </c>
      <c r="CQ594">
        <v>0</v>
      </c>
      <c r="CR594">
        <v>1</v>
      </c>
      <c r="CS594">
        <v>11</v>
      </c>
      <c r="CY594" s="33" t="s">
        <v>85</v>
      </c>
    </row>
    <row r="595" spans="1:103" x14ac:dyDescent="0.25">
      <c r="A595">
        <v>594</v>
      </c>
      <c r="B595">
        <v>38</v>
      </c>
      <c r="C595" s="24" t="s">
        <v>328</v>
      </c>
      <c r="D595" s="12">
        <v>9.5</v>
      </c>
      <c r="E595" s="13">
        <v>0.7</v>
      </c>
      <c r="F595" s="7">
        <f t="shared" si="137"/>
        <v>13.571428571428573</v>
      </c>
      <c r="G595" s="7">
        <f t="shared" si="145"/>
        <v>8.8000000000000007</v>
      </c>
      <c r="H595" s="15">
        <f t="shared" si="146"/>
        <v>10.199999999999999</v>
      </c>
      <c r="I595" s="11">
        <f t="shared" si="147"/>
        <v>0.10093927473308457</v>
      </c>
      <c r="J595" s="32">
        <f t="shared" si="148"/>
        <v>7.4376307698062307E-3</v>
      </c>
      <c r="K595" s="32">
        <f t="shared" si="149"/>
        <v>134.45141752123473</v>
      </c>
      <c r="L595" s="8">
        <v>0</v>
      </c>
      <c r="M595" s="9">
        <v>1</v>
      </c>
      <c r="N595" s="8">
        <v>0</v>
      </c>
      <c r="O595" s="9">
        <v>0</v>
      </c>
      <c r="P595" s="9">
        <v>0</v>
      </c>
      <c r="Q595" s="9">
        <v>1</v>
      </c>
      <c r="R595" s="9">
        <v>0</v>
      </c>
      <c r="S595" s="8">
        <v>17907</v>
      </c>
      <c r="T595" s="9">
        <v>13</v>
      </c>
      <c r="U595" s="9">
        <f t="shared" si="150"/>
        <v>17893</v>
      </c>
      <c r="V595" s="9">
        <f t="shared" si="151"/>
        <v>50</v>
      </c>
      <c r="W595" s="7">
        <f t="shared" si="142"/>
        <v>9.4307999999999996</v>
      </c>
      <c r="X595" s="7">
        <f t="shared" si="143"/>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4"/>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39.1</v>
      </c>
      <c r="BM595">
        <v>0</v>
      </c>
      <c r="BN595">
        <v>0</v>
      </c>
      <c r="BO595">
        <v>0</v>
      </c>
      <c r="BP595">
        <v>0</v>
      </c>
      <c r="BQ595">
        <v>0</v>
      </c>
      <c r="BR595">
        <v>0</v>
      </c>
      <c r="BS595">
        <v>0</v>
      </c>
      <c r="BT595" s="17">
        <v>1</v>
      </c>
      <c r="BU595">
        <v>0</v>
      </c>
      <c r="BV595">
        <v>0</v>
      </c>
      <c r="BW595">
        <v>1</v>
      </c>
      <c r="BX595" s="17">
        <v>0</v>
      </c>
      <c r="BY595">
        <v>0</v>
      </c>
      <c r="BZ595">
        <v>0</v>
      </c>
      <c r="CA595">
        <v>0</v>
      </c>
      <c r="CB595">
        <v>0</v>
      </c>
      <c r="CC595" s="17">
        <v>1</v>
      </c>
      <c r="CD595">
        <v>1</v>
      </c>
      <c r="CE595">
        <v>1</v>
      </c>
      <c r="CF595">
        <v>0</v>
      </c>
      <c r="CG595">
        <v>0</v>
      </c>
      <c r="CH595">
        <v>0</v>
      </c>
      <c r="CI595">
        <v>1</v>
      </c>
      <c r="CJ595">
        <v>0</v>
      </c>
      <c r="CK595">
        <v>0</v>
      </c>
      <c r="CL595">
        <v>0</v>
      </c>
      <c r="CM595">
        <v>0</v>
      </c>
      <c r="CN595" s="17">
        <v>1</v>
      </c>
      <c r="CO595">
        <v>0</v>
      </c>
      <c r="CP595">
        <v>43</v>
      </c>
      <c r="CQ595">
        <v>0</v>
      </c>
      <c r="CR595">
        <v>1</v>
      </c>
      <c r="CS595">
        <v>11</v>
      </c>
      <c r="CY595" s="33" t="s">
        <v>85</v>
      </c>
    </row>
    <row r="596" spans="1:103" x14ac:dyDescent="0.25">
      <c r="A596">
        <v>595</v>
      </c>
      <c r="B596">
        <v>38</v>
      </c>
      <c r="C596" s="24" t="s">
        <v>328</v>
      </c>
      <c r="D596" s="12">
        <v>6.4</v>
      </c>
      <c r="E596" s="13">
        <v>0.2</v>
      </c>
      <c r="F596" s="7">
        <f t="shared" si="137"/>
        <v>32</v>
      </c>
      <c r="G596" s="7">
        <f t="shared" si="145"/>
        <v>6.2</v>
      </c>
      <c r="H596" s="15">
        <f t="shared" si="146"/>
        <v>6.6000000000000005</v>
      </c>
      <c r="I596" s="11">
        <f t="shared" si="147"/>
        <v>0.33193163431017081</v>
      </c>
      <c r="J596" s="32">
        <f t="shared" si="148"/>
        <v>1.0372863572192838E-2</v>
      </c>
      <c r="K596" s="32">
        <f t="shared" si="149"/>
        <v>96.405394039960228</v>
      </c>
      <c r="L596" s="8">
        <v>0</v>
      </c>
      <c r="M596" s="9">
        <v>1</v>
      </c>
      <c r="N596" s="8">
        <v>0</v>
      </c>
      <c r="O596" s="9">
        <v>0</v>
      </c>
      <c r="P596" s="9">
        <v>0</v>
      </c>
      <c r="Q596" s="9">
        <v>1</v>
      </c>
      <c r="R596" s="9">
        <v>0</v>
      </c>
      <c r="S596" s="8">
        <v>8284</v>
      </c>
      <c r="T596" s="9">
        <v>13</v>
      </c>
      <c r="U596" s="9">
        <f t="shared" si="150"/>
        <v>8270</v>
      </c>
      <c r="V596" s="9">
        <f t="shared" si="151"/>
        <v>50</v>
      </c>
      <c r="W596" s="7">
        <f t="shared" si="142"/>
        <v>9.4307999999999996</v>
      </c>
      <c r="X596" s="7">
        <f t="shared" si="143"/>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4"/>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39.1</v>
      </c>
      <c r="BM596">
        <v>1</v>
      </c>
      <c r="BN596">
        <v>0</v>
      </c>
      <c r="BO596">
        <v>0</v>
      </c>
      <c r="BP596">
        <v>0</v>
      </c>
      <c r="BQ596">
        <v>0</v>
      </c>
      <c r="BR596">
        <v>0</v>
      </c>
      <c r="BS596">
        <v>0</v>
      </c>
      <c r="BT596" s="17">
        <v>0</v>
      </c>
      <c r="BU596">
        <v>0</v>
      </c>
      <c r="BV596">
        <v>0</v>
      </c>
      <c r="BW596">
        <v>1</v>
      </c>
      <c r="BX596" s="17">
        <v>0</v>
      </c>
      <c r="BY596">
        <v>0</v>
      </c>
      <c r="BZ596">
        <v>0</v>
      </c>
      <c r="CA596">
        <v>0</v>
      </c>
      <c r="CB596">
        <v>0</v>
      </c>
      <c r="CC596" s="17">
        <v>1</v>
      </c>
      <c r="CD596">
        <v>1</v>
      </c>
      <c r="CE596">
        <v>1</v>
      </c>
      <c r="CF596">
        <v>0</v>
      </c>
      <c r="CG596">
        <v>0</v>
      </c>
      <c r="CH596">
        <v>0</v>
      </c>
      <c r="CI596">
        <v>1</v>
      </c>
      <c r="CJ596">
        <v>0</v>
      </c>
      <c r="CK596">
        <v>0</v>
      </c>
      <c r="CL596">
        <v>0</v>
      </c>
      <c r="CM596">
        <v>0</v>
      </c>
      <c r="CN596" s="17">
        <v>1</v>
      </c>
      <c r="CO596">
        <v>0</v>
      </c>
      <c r="CP596">
        <v>43</v>
      </c>
      <c r="CQ596">
        <v>0</v>
      </c>
      <c r="CR596">
        <v>1</v>
      </c>
      <c r="CS596">
        <v>11</v>
      </c>
      <c r="CY596" s="33" t="s">
        <v>85</v>
      </c>
    </row>
    <row r="597" spans="1:103" x14ac:dyDescent="0.25">
      <c r="A597">
        <v>596</v>
      </c>
      <c r="B597">
        <v>38</v>
      </c>
      <c r="C597" s="24" t="s">
        <v>328</v>
      </c>
      <c r="D597" s="12">
        <v>20.9</v>
      </c>
      <c r="E597" s="13">
        <v>1.4</v>
      </c>
      <c r="F597" s="7">
        <f t="shared" si="137"/>
        <v>14.928571428571429</v>
      </c>
      <c r="G597" s="7">
        <f t="shared" si="145"/>
        <v>19.5</v>
      </c>
      <c r="H597" s="15">
        <f t="shared" si="146"/>
        <v>22.299999999999997</v>
      </c>
      <c r="I597" s="11">
        <f t="shared" si="147"/>
        <v>0.1619911208929482</v>
      </c>
      <c r="J597" s="32">
        <f t="shared" si="148"/>
        <v>1.0851079868427153E-2</v>
      </c>
      <c r="K597" s="32">
        <f t="shared" si="149"/>
        <v>92.156726530937277</v>
      </c>
      <c r="L597" s="8">
        <v>0</v>
      </c>
      <c r="M597" s="9">
        <v>1</v>
      </c>
      <c r="N597" s="8">
        <v>0</v>
      </c>
      <c r="O597" s="9">
        <v>0</v>
      </c>
      <c r="P597" s="9">
        <v>0</v>
      </c>
      <c r="Q597" s="9">
        <v>1</v>
      </c>
      <c r="R597" s="9">
        <v>0</v>
      </c>
      <c r="S597" s="8">
        <v>8284</v>
      </c>
      <c r="T597" s="9">
        <v>13</v>
      </c>
      <c r="U597" s="9">
        <f t="shared" si="150"/>
        <v>8270</v>
      </c>
      <c r="V597" s="9">
        <f t="shared" si="151"/>
        <v>50</v>
      </c>
      <c r="W597" s="7">
        <f t="shared" si="142"/>
        <v>9.4307999999999996</v>
      </c>
      <c r="X597" s="7">
        <f t="shared" si="143"/>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4"/>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39.1</v>
      </c>
      <c r="BM597">
        <v>0</v>
      </c>
      <c r="BN597">
        <v>0</v>
      </c>
      <c r="BO597">
        <v>0</v>
      </c>
      <c r="BP597">
        <v>0</v>
      </c>
      <c r="BQ597">
        <v>0</v>
      </c>
      <c r="BR597">
        <v>0</v>
      </c>
      <c r="BS597">
        <v>0</v>
      </c>
      <c r="BT597" s="17">
        <v>1</v>
      </c>
      <c r="BU597">
        <v>0</v>
      </c>
      <c r="BV597">
        <v>0</v>
      </c>
      <c r="BW597">
        <v>1</v>
      </c>
      <c r="BX597" s="17">
        <v>0</v>
      </c>
      <c r="BY597">
        <v>0</v>
      </c>
      <c r="BZ597">
        <v>0</v>
      </c>
      <c r="CA597">
        <v>0</v>
      </c>
      <c r="CB597">
        <v>0</v>
      </c>
      <c r="CC597" s="17">
        <v>1</v>
      </c>
      <c r="CD597">
        <v>1</v>
      </c>
      <c r="CE597">
        <v>1</v>
      </c>
      <c r="CF597">
        <v>0</v>
      </c>
      <c r="CG597">
        <v>0</v>
      </c>
      <c r="CH597">
        <v>0</v>
      </c>
      <c r="CI597">
        <v>1</v>
      </c>
      <c r="CJ597">
        <v>0</v>
      </c>
      <c r="CK597">
        <v>0</v>
      </c>
      <c r="CL597">
        <v>0</v>
      </c>
      <c r="CM597">
        <v>0</v>
      </c>
      <c r="CN597" s="17">
        <v>1</v>
      </c>
      <c r="CO597">
        <v>0</v>
      </c>
      <c r="CP597">
        <v>43</v>
      </c>
      <c r="CQ597">
        <v>0</v>
      </c>
      <c r="CR597">
        <v>1</v>
      </c>
      <c r="CS597">
        <v>11</v>
      </c>
      <c r="CY597" s="33" t="s">
        <v>85</v>
      </c>
    </row>
    <row r="598" spans="1:103" x14ac:dyDescent="0.25">
      <c r="A598">
        <v>597</v>
      </c>
      <c r="B598">
        <v>38</v>
      </c>
      <c r="C598" s="24" t="s">
        <v>328</v>
      </c>
      <c r="D598" s="12">
        <v>7.5</v>
      </c>
      <c r="E598" s="13">
        <v>0.5</v>
      </c>
      <c r="F598" s="7">
        <f t="shared" si="137"/>
        <v>15</v>
      </c>
      <c r="G598" s="7">
        <f t="shared" si="145"/>
        <v>7</v>
      </c>
      <c r="H598" s="15">
        <f t="shared" si="146"/>
        <v>8</v>
      </c>
      <c r="I598" s="11">
        <f t="shared" si="147"/>
        <v>0.25800784355766804</v>
      </c>
      <c r="J598" s="32">
        <f t="shared" si="148"/>
        <v>1.7200522903844537E-2</v>
      </c>
      <c r="K598" s="32">
        <f t="shared" si="149"/>
        <v>58.137767414994528</v>
      </c>
      <c r="L598" s="8">
        <v>0</v>
      </c>
      <c r="M598" s="9">
        <v>1</v>
      </c>
      <c r="N598" s="8">
        <v>0</v>
      </c>
      <c r="O598" s="9">
        <v>0</v>
      </c>
      <c r="P598" s="9">
        <v>0</v>
      </c>
      <c r="Q598" s="9">
        <v>1</v>
      </c>
      <c r="R598" s="9">
        <v>0</v>
      </c>
      <c r="S598" s="8">
        <v>3169</v>
      </c>
      <c r="T598" s="9">
        <v>13</v>
      </c>
      <c r="U598" s="9">
        <f t="shared" si="150"/>
        <v>3155</v>
      </c>
      <c r="V598" s="9">
        <f t="shared" si="151"/>
        <v>50</v>
      </c>
      <c r="W598" s="7">
        <f t="shared" si="142"/>
        <v>9.4307999999999996</v>
      </c>
      <c r="X598" s="7">
        <f t="shared" si="143"/>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4"/>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39.1</v>
      </c>
      <c r="BM598">
        <v>1</v>
      </c>
      <c r="BN598">
        <v>0</v>
      </c>
      <c r="BO598">
        <v>0</v>
      </c>
      <c r="BP598">
        <v>0</v>
      </c>
      <c r="BQ598">
        <v>0</v>
      </c>
      <c r="BR598">
        <v>0</v>
      </c>
      <c r="BS598">
        <v>0</v>
      </c>
      <c r="BT598" s="17">
        <v>0</v>
      </c>
      <c r="BU598">
        <v>0</v>
      </c>
      <c r="BV598">
        <v>0</v>
      </c>
      <c r="BW598">
        <v>1</v>
      </c>
      <c r="BX598" s="17">
        <v>0</v>
      </c>
      <c r="BY598">
        <v>0</v>
      </c>
      <c r="BZ598">
        <v>0</v>
      </c>
      <c r="CA598">
        <v>0</v>
      </c>
      <c r="CB598">
        <v>0</v>
      </c>
      <c r="CC598" s="17">
        <v>1</v>
      </c>
      <c r="CD598">
        <v>1</v>
      </c>
      <c r="CE598">
        <v>1</v>
      </c>
      <c r="CF598">
        <v>0</v>
      </c>
      <c r="CG598">
        <v>0</v>
      </c>
      <c r="CH598">
        <v>0</v>
      </c>
      <c r="CI598">
        <v>1</v>
      </c>
      <c r="CJ598">
        <v>0</v>
      </c>
      <c r="CK598">
        <v>0</v>
      </c>
      <c r="CL598">
        <v>0</v>
      </c>
      <c r="CM598">
        <v>0</v>
      </c>
      <c r="CN598" s="17">
        <v>1</v>
      </c>
      <c r="CO598">
        <v>0</v>
      </c>
      <c r="CP598">
        <v>43</v>
      </c>
      <c r="CQ598">
        <v>0</v>
      </c>
      <c r="CR598">
        <v>1</v>
      </c>
      <c r="CS598">
        <v>11</v>
      </c>
      <c r="CY598" s="33" t="s">
        <v>85</v>
      </c>
    </row>
    <row r="599" spans="1:103" x14ac:dyDescent="0.25">
      <c r="A599">
        <v>598</v>
      </c>
      <c r="B599">
        <v>38</v>
      </c>
      <c r="C599" s="24" t="s">
        <v>328</v>
      </c>
      <c r="D599" s="12">
        <v>20.3</v>
      </c>
      <c r="E599" s="13">
        <v>2.9</v>
      </c>
      <c r="F599" s="7">
        <f t="shared" si="137"/>
        <v>7.0000000000000009</v>
      </c>
      <c r="G599" s="7">
        <f t="shared" si="145"/>
        <v>17.400000000000002</v>
      </c>
      <c r="H599" s="15">
        <f t="shared" si="146"/>
        <v>23.2</v>
      </c>
      <c r="I599" s="11">
        <f t="shared" si="147"/>
        <v>0.12382109909351439</v>
      </c>
      <c r="J599" s="32">
        <f t="shared" si="148"/>
        <v>1.7688728441930625E-2</v>
      </c>
      <c r="K599" s="32">
        <f t="shared" si="149"/>
        <v>56.53317610041028</v>
      </c>
      <c r="L599" s="8">
        <v>0</v>
      </c>
      <c r="M599" s="9">
        <v>1</v>
      </c>
      <c r="N599" s="8">
        <v>0</v>
      </c>
      <c r="O599" s="9">
        <v>0</v>
      </c>
      <c r="P599" s="9">
        <v>0</v>
      </c>
      <c r="Q599" s="9">
        <v>1</v>
      </c>
      <c r="R599" s="9">
        <v>0</v>
      </c>
      <c r="S599" s="8">
        <v>3161</v>
      </c>
      <c r="T599" s="9">
        <v>13</v>
      </c>
      <c r="U599" s="9">
        <f t="shared" si="150"/>
        <v>3147</v>
      </c>
      <c r="V599" s="9">
        <f t="shared" si="151"/>
        <v>50</v>
      </c>
      <c r="W599" s="7">
        <f t="shared" si="142"/>
        <v>9.4307999999999996</v>
      </c>
      <c r="X599" s="7">
        <f t="shared" si="143"/>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4"/>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39.1</v>
      </c>
      <c r="BM599">
        <v>0</v>
      </c>
      <c r="BN599">
        <v>0</v>
      </c>
      <c r="BO599">
        <v>0</v>
      </c>
      <c r="BP599">
        <v>0</v>
      </c>
      <c r="BQ599">
        <v>0</v>
      </c>
      <c r="BR599">
        <v>0</v>
      </c>
      <c r="BS599">
        <v>0</v>
      </c>
      <c r="BT599" s="17">
        <v>1</v>
      </c>
      <c r="BU599">
        <v>0</v>
      </c>
      <c r="BV599">
        <v>0</v>
      </c>
      <c r="BW599">
        <v>1</v>
      </c>
      <c r="BX599" s="17">
        <v>0</v>
      </c>
      <c r="BY599">
        <v>0</v>
      </c>
      <c r="BZ599">
        <v>0</v>
      </c>
      <c r="CA599">
        <v>0</v>
      </c>
      <c r="CB599">
        <v>0</v>
      </c>
      <c r="CC599" s="17">
        <v>1</v>
      </c>
      <c r="CD599">
        <v>1</v>
      </c>
      <c r="CE599">
        <v>1</v>
      </c>
      <c r="CF599">
        <v>0</v>
      </c>
      <c r="CG599">
        <v>0</v>
      </c>
      <c r="CH599">
        <v>0</v>
      </c>
      <c r="CI599">
        <v>1</v>
      </c>
      <c r="CJ599">
        <v>0</v>
      </c>
      <c r="CK599">
        <v>0</v>
      </c>
      <c r="CL599">
        <v>0</v>
      </c>
      <c r="CM599">
        <v>0</v>
      </c>
      <c r="CN599" s="17">
        <v>1</v>
      </c>
      <c r="CO599">
        <v>0</v>
      </c>
      <c r="CP599">
        <v>43</v>
      </c>
      <c r="CQ599">
        <v>0</v>
      </c>
      <c r="CR599">
        <v>1</v>
      </c>
      <c r="CS599">
        <v>11</v>
      </c>
      <c r="CY599" s="33" t="s">
        <v>85</v>
      </c>
    </row>
    <row r="600" spans="1:103" x14ac:dyDescent="0.25">
      <c r="A600">
        <v>599</v>
      </c>
      <c r="B600">
        <v>38</v>
      </c>
      <c r="C600" s="24" t="s">
        <v>328</v>
      </c>
      <c r="D600" s="12">
        <v>8.4</v>
      </c>
      <c r="E600" s="13">
        <v>3</v>
      </c>
      <c r="F600" s="7">
        <f t="shared" si="137"/>
        <v>2.8000000000000003</v>
      </c>
      <c r="G600" s="7">
        <f t="shared" si="145"/>
        <v>5.4</v>
      </c>
      <c r="H600" s="15">
        <f t="shared" si="146"/>
        <v>11.4</v>
      </c>
      <c r="I600" s="11">
        <f t="shared" si="147"/>
        <v>5.6227166832005605E-2</v>
      </c>
      <c r="J600" s="32">
        <f t="shared" si="148"/>
        <v>2.008113101143057E-2</v>
      </c>
      <c r="K600" s="32">
        <f t="shared" si="149"/>
        <v>49.797991927385986</v>
      </c>
      <c r="L600" s="8">
        <v>0</v>
      </c>
      <c r="M600" s="9">
        <v>1</v>
      </c>
      <c r="N600" s="8">
        <v>0</v>
      </c>
      <c r="O600" s="9">
        <v>0</v>
      </c>
      <c r="P600" s="9">
        <v>0</v>
      </c>
      <c r="Q600" s="9">
        <v>1</v>
      </c>
      <c r="R600" s="9">
        <v>0</v>
      </c>
      <c r="S600" s="8">
        <v>2486</v>
      </c>
      <c r="T600" s="9">
        <v>13</v>
      </c>
      <c r="U600" s="9">
        <f t="shared" si="150"/>
        <v>2472</v>
      </c>
      <c r="V600" s="9">
        <f t="shared" si="151"/>
        <v>50</v>
      </c>
      <c r="W600" s="7">
        <f t="shared" si="142"/>
        <v>9.4307999999999996</v>
      </c>
      <c r="X600" s="7">
        <f t="shared" si="143"/>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4"/>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39.1</v>
      </c>
      <c r="BM600">
        <v>0</v>
      </c>
      <c r="BN600">
        <v>0</v>
      </c>
      <c r="BO600">
        <v>0</v>
      </c>
      <c r="BP600">
        <v>0</v>
      </c>
      <c r="BQ600">
        <v>0</v>
      </c>
      <c r="BR600">
        <v>0</v>
      </c>
      <c r="BS600">
        <v>0</v>
      </c>
      <c r="BT600" s="17">
        <v>1</v>
      </c>
      <c r="BU600">
        <v>0</v>
      </c>
      <c r="BV600">
        <v>0</v>
      </c>
      <c r="BW600">
        <v>1</v>
      </c>
      <c r="BX600" s="17">
        <v>0</v>
      </c>
      <c r="BY600">
        <v>0</v>
      </c>
      <c r="BZ600">
        <v>0</v>
      </c>
      <c r="CA600">
        <v>0</v>
      </c>
      <c r="CB600">
        <v>0</v>
      </c>
      <c r="CC600" s="17">
        <v>1</v>
      </c>
      <c r="CD600">
        <v>1</v>
      </c>
      <c r="CE600">
        <v>1</v>
      </c>
      <c r="CF600">
        <v>0</v>
      </c>
      <c r="CG600">
        <v>0</v>
      </c>
      <c r="CH600">
        <v>0</v>
      </c>
      <c r="CI600">
        <v>1</v>
      </c>
      <c r="CJ600">
        <v>0</v>
      </c>
      <c r="CK600">
        <v>0</v>
      </c>
      <c r="CL600">
        <v>0</v>
      </c>
      <c r="CM600">
        <v>0</v>
      </c>
      <c r="CN600" s="17">
        <v>1</v>
      </c>
      <c r="CO600">
        <v>0</v>
      </c>
      <c r="CP600">
        <v>43</v>
      </c>
      <c r="CQ600">
        <v>0</v>
      </c>
      <c r="CR600">
        <v>1</v>
      </c>
      <c r="CS600">
        <v>11</v>
      </c>
      <c r="CY600" s="33" t="s">
        <v>85</v>
      </c>
    </row>
    <row r="601" spans="1:103" x14ac:dyDescent="0.25">
      <c r="A601">
        <v>600</v>
      </c>
      <c r="B601">
        <v>38</v>
      </c>
      <c r="C601" s="24" t="s">
        <v>328</v>
      </c>
      <c r="D601" s="12">
        <v>6.1</v>
      </c>
      <c r="E601" s="13">
        <v>0.6</v>
      </c>
      <c r="F601" s="7">
        <f t="shared" si="137"/>
        <v>10.166666666666666</v>
      </c>
      <c r="G601" s="7">
        <f t="shared" si="145"/>
        <v>5.5</v>
      </c>
      <c r="H601" s="15">
        <f t="shared" si="146"/>
        <v>6.6999999999999993</v>
      </c>
      <c r="I601" s="11">
        <f t="shared" si="147"/>
        <v>0.17810617536526374</v>
      </c>
      <c r="J601" s="32">
        <f t="shared" si="148"/>
        <v>1.7518640199862007E-2</v>
      </c>
      <c r="K601" s="32">
        <f t="shared" si="149"/>
        <v>57.082055946778155</v>
      </c>
      <c r="L601" s="8">
        <v>0</v>
      </c>
      <c r="M601" s="9">
        <v>1</v>
      </c>
      <c r="N601" s="8">
        <v>0</v>
      </c>
      <c r="O601" s="9">
        <v>0</v>
      </c>
      <c r="P601" s="9">
        <v>0</v>
      </c>
      <c r="Q601" s="9">
        <v>1</v>
      </c>
      <c r="R601" s="9">
        <v>0</v>
      </c>
      <c r="S601" s="8">
        <v>3169</v>
      </c>
      <c r="T601" s="9">
        <v>13</v>
      </c>
      <c r="U601" s="9">
        <f t="shared" si="150"/>
        <v>3155</v>
      </c>
      <c r="V601" s="9">
        <f t="shared" si="151"/>
        <v>50</v>
      </c>
      <c r="W601" s="7">
        <f t="shared" si="142"/>
        <v>9.4307999999999996</v>
      </c>
      <c r="X601" s="7">
        <f t="shared" si="143"/>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4"/>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39.1</v>
      </c>
      <c r="BM601">
        <v>1</v>
      </c>
      <c r="BN601">
        <v>0</v>
      </c>
      <c r="BO601">
        <v>0</v>
      </c>
      <c r="BP601">
        <v>0</v>
      </c>
      <c r="BQ601">
        <v>0</v>
      </c>
      <c r="BR601">
        <v>0</v>
      </c>
      <c r="BS601">
        <v>0</v>
      </c>
      <c r="BT601" s="17">
        <v>0</v>
      </c>
      <c r="BU601">
        <v>0</v>
      </c>
      <c r="BV601">
        <v>0</v>
      </c>
      <c r="BW601">
        <v>1</v>
      </c>
      <c r="BX601" s="17">
        <v>0</v>
      </c>
      <c r="BY601">
        <v>0</v>
      </c>
      <c r="BZ601">
        <v>0</v>
      </c>
      <c r="CA601">
        <v>0</v>
      </c>
      <c r="CB601">
        <v>0</v>
      </c>
      <c r="CC601" s="17">
        <v>1</v>
      </c>
      <c r="CD601">
        <v>1</v>
      </c>
      <c r="CE601">
        <v>1</v>
      </c>
      <c r="CF601">
        <v>0</v>
      </c>
      <c r="CG601">
        <v>0</v>
      </c>
      <c r="CH601">
        <v>0</v>
      </c>
      <c r="CI601">
        <v>1</v>
      </c>
      <c r="CJ601">
        <v>0</v>
      </c>
      <c r="CK601">
        <v>0</v>
      </c>
      <c r="CL601">
        <v>0</v>
      </c>
      <c r="CM601">
        <v>0</v>
      </c>
      <c r="CN601" s="17">
        <v>1</v>
      </c>
      <c r="CO601">
        <v>0</v>
      </c>
      <c r="CP601">
        <v>43</v>
      </c>
      <c r="CQ601">
        <v>0</v>
      </c>
      <c r="CR601">
        <v>1</v>
      </c>
      <c r="CS601">
        <v>11</v>
      </c>
      <c r="CY601" s="33" t="s">
        <v>85</v>
      </c>
    </row>
    <row r="602" spans="1:103" x14ac:dyDescent="0.25">
      <c r="A602">
        <v>601</v>
      </c>
      <c r="B602">
        <v>38</v>
      </c>
      <c r="C602" s="24" t="s">
        <v>328</v>
      </c>
      <c r="D602" s="12">
        <v>19.100000000000001</v>
      </c>
      <c r="E602" s="13">
        <v>3.1</v>
      </c>
      <c r="F602" s="7">
        <f t="shared" si="137"/>
        <v>6.161290322580645</v>
      </c>
      <c r="G602" s="7">
        <f t="shared" si="145"/>
        <v>16</v>
      </c>
      <c r="H602" s="15">
        <f t="shared" si="146"/>
        <v>22.200000000000003</v>
      </c>
      <c r="I602" s="11">
        <f t="shared" si="147"/>
        <v>0.12750634932750621</v>
      </c>
      <c r="J602" s="32">
        <f t="shared" si="148"/>
        <v>2.0694747796610954E-2</v>
      </c>
      <c r="K602" s="32">
        <f t="shared" si="149"/>
        <v>48.321439324994508</v>
      </c>
      <c r="L602" s="8">
        <v>0</v>
      </c>
      <c r="M602" s="9">
        <v>1</v>
      </c>
      <c r="N602" s="8">
        <v>0</v>
      </c>
      <c r="O602" s="9">
        <v>0</v>
      </c>
      <c r="P602" s="9">
        <v>0</v>
      </c>
      <c r="Q602" s="9">
        <v>1</v>
      </c>
      <c r="R602" s="9">
        <v>0</v>
      </c>
      <c r="S602" s="8">
        <v>2311</v>
      </c>
      <c r="T602" s="9">
        <v>13</v>
      </c>
      <c r="U602" s="9">
        <f t="shared" si="150"/>
        <v>2297</v>
      </c>
      <c r="V602" s="9">
        <f t="shared" si="151"/>
        <v>50</v>
      </c>
      <c r="W602" s="7">
        <f t="shared" si="142"/>
        <v>9.4307999999999996</v>
      </c>
      <c r="X602" s="7">
        <f t="shared" si="143"/>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4"/>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39.1</v>
      </c>
      <c r="BM602">
        <v>0</v>
      </c>
      <c r="BN602">
        <v>0</v>
      </c>
      <c r="BO602">
        <v>0</v>
      </c>
      <c r="BP602">
        <v>0</v>
      </c>
      <c r="BQ602">
        <v>0</v>
      </c>
      <c r="BR602">
        <v>0</v>
      </c>
      <c r="BS602">
        <v>0</v>
      </c>
      <c r="BT602" s="17">
        <v>1</v>
      </c>
      <c r="BU602">
        <v>0</v>
      </c>
      <c r="BV602">
        <v>0</v>
      </c>
      <c r="BW602">
        <v>1</v>
      </c>
      <c r="BX602" s="17">
        <v>0</v>
      </c>
      <c r="BY602">
        <v>0</v>
      </c>
      <c r="BZ602">
        <v>0</v>
      </c>
      <c r="CA602">
        <v>0</v>
      </c>
      <c r="CB602">
        <v>0</v>
      </c>
      <c r="CC602" s="17">
        <v>1</v>
      </c>
      <c r="CD602">
        <v>1</v>
      </c>
      <c r="CE602">
        <v>1</v>
      </c>
      <c r="CF602">
        <v>0</v>
      </c>
      <c r="CG602">
        <v>0</v>
      </c>
      <c r="CH602">
        <v>0</v>
      </c>
      <c r="CI602">
        <v>1</v>
      </c>
      <c r="CJ602">
        <v>0</v>
      </c>
      <c r="CK602">
        <v>0</v>
      </c>
      <c r="CL602">
        <v>0</v>
      </c>
      <c r="CM602">
        <v>0</v>
      </c>
      <c r="CN602" s="17">
        <v>1</v>
      </c>
      <c r="CO602">
        <v>0</v>
      </c>
      <c r="CP602">
        <v>43</v>
      </c>
      <c r="CQ602">
        <v>0</v>
      </c>
      <c r="CR602">
        <v>1</v>
      </c>
      <c r="CS602">
        <v>11</v>
      </c>
      <c r="CY602" s="33" t="s">
        <v>85</v>
      </c>
    </row>
    <row r="603" spans="1:103" x14ac:dyDescent="0.25">
      <c r="A603">
        <v>602</v>
      </c>
      <c r="B603">
        <v>38</v>
      </c>
      <c r="C603" s="24" t="s">
        <v>328</v>
      </c>
      <c r="D603" s="12">
        <v>8</v>
      </c>
      <c r="E603" s="13">
        <v>3.3</v>
      </c>
      <c r="F603" s="7">
        <f t="shared" si="137"/>
        <v>2.4242424242424243</v>
      </c>
      <c r="G603" s="7">
        <f t="shared" si="145"/>
        <v>4.7</v>
      </c>
      <c r="H603" s="15">
        <f t="shared" si="146"/>
        <v>11.3</v>
      </c>
      <c r="I603" s="11">
        <f t="shared" si="147"/>
        <v>5.4703978219744508E-2</v>
      </c>
      <c r="J603" s="32">
        <f t="shared" si="148"/>
        <v>2.2565391015644611E-2</v>
      </c>
      <c r="K603" s="32">
        <f t="shared" si="149"/>
        <v>44.31565131340728</v>
      </c>
      <c r="L603" s="8">
        <v>0</v>
      </c>
      <c r="M603" s="9">
        <v>1</v>
      </c>
      <c r="N603" s="8">
        <v>0</v>
      </c>
      <c r="O603" s="9">
        <v>0</v>
      </c>
      <c r="P603" s="9">
        <v>0</v>
      </c>
      <c r="Q603" s="9">
        <v>1</v>
      </c>
      <c r="R603" s="9">
        <v>0</v>
      </c>
      <c r="S603" s="8">
        <v>1972</v>
      </c>
      <c r="T603" s="9">
        <v>13</v>
      </c>
      <c r="U603" s="9">
        <f t="shared" si="150"/>
        <v>1958</v>
      </c>
      <c r="V603" s="9">
        <f t="shared" si="151"/>
        <v>50</v>
      </c>
      <c r="W603" s="7">
        <f t="shared" si="142"/>
        <v>9.4307999999999996</v>
      </c>
      <c r="X603" s="7">
        <f t="shared" si="143"/>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4"/>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39.1</v>
      </c>
      <c r="BM603">
        <v>0</v>
      </c>
      <c r="BN603">
        <v>0</v>
      </c>
      <c r="BO603">
        <v>0</v>
      </c>
      <c r="BP603">
        <v>0</v>
      </c>
      <c r="BQ603">
        <v>0</v>
      </c>
      <c r="BR603">
        <v>0</v>
      </c>
      <c r="BS603">
        <v>0</v>
      </c>
      <c r="BT603" s="17">
        <v>1</v>
      </c>
      <c r="BU603">
        <v>0</v>
      </c>
      <c r="BV603">
        <v>0</v>
      </c>
      <c r="BW603">
        <v>1</v>
      </c>
      <c r="BX603" s="17">
        <v>0</v>
      </c>
      <c r="BY603">
        <v>0</v>
      </c>
      <c r="BZ603">
        <v>0</v>
      </c>
      <c r="CA603">
        <v>0</v>
      </c>
      <c r="CB603">
        <v>0</v>
      </c>
      <c r="CC603" s="17">
        <v>1</v>
      </c>
      <c r="CD603">
        <v>1</v>
      </c>
      <c r="CE603">
        <v>1</v>
      </c>
      <c r="CF603">
        <v>0</v>
      </c>
      <c r="CG603">
        <v>0</v>
      </c>
      <c r="CH603">
        <v>0</v>
      </c>
      <c r="CI603">
        <v>1</v>
      </c>
      <c r="CJ603">
        <v>0</v>
      </c>
      <c r="CK603">
        <v>0</v>
      </c>
      <c r="CL603">
        <v>0</v>
      </c>
      <c r="CM603">
        <v>0</v>
      </c>
      <c r="CN603" s="17">
        <v>1</v>
      </c>
      <c r="CO603">
        <v>0</v>
      </c>
      <c r="CP603">
        <v>43</v>
      </c>
      <c r="CQ603">
        <v>0</v>
      </c>
      <c r="CR603">
        <v>1</v>
      </c>
      <c r="CS603">
        <v>11</v>
      </c>
      <c r="CY603" s="33" t="s">
        <v>85</v>
      </c>
    </row>
    <row r="604" spans="1:103" x14ac:dyDescent="0.25">
      <c r="A604">
        <v>603</v>
      </c>
      <c r="B604">
        <v>38</v>
      </c>
      <c r="C604" s="24" t="s">
        <v>328</v>
      </c>
      <c r="D604" s="12">
        <v>9.1999999999999993</v>
      </c>
      <c r="E604" s="13">
        <v>0.2</v>
      </c>
      <c r="F604" s="7">
        <f t="shared" si="137"/>
        <v>45.999999999999993</v>
      </c>
      <c r="G604" s="7">
        <f t="shared" si="145"/>
        <v>9</v>
      </c>
      <c r="H604" s="15">
        <f t="shared" si="146"/>
        <v>9.3999999999999986</v>
      </c>
      <c r="I604" s="11">
        <f t="shared" si="147"/>
        <v>0.39071541861692216</v>
      </c>
      <c r="J604" s="32">
        <f t="shared" si="148"/>
        <v>8.4938134481939605E-3</v>
      </c>
      <c r="K604" s="32">
        <f t="shared" si="149"/>
        <v>117.7327482054165</v>
      </c>
      <c r="L604" s="8">
        <v>0</v>
      </c>
      <c r="M604" s="9">
        <v>1</v>
      </c>
      <c r="N604" s="8">
        <v>0</v>
      </c>
      <c r="O604" s="9">
        <v>0</v>
      </c>
      <c r="P604" s="9">
        <v>0</v>
      </c>
      <c r="Q604" s="9">
        <v>1</v>
      </c>
      <c r="R604" s="9">
        <v>0</v>
      </c>
      <c r="S604" s="8">
        <v>11759</v>
      </c>
      <c r="T604" s="9">
        <v>13</v>
      </c>
      <c r="U604" s="9">
        <f t="shared" si="150"/>
        <v>11745</v>
      </c>
      <c r="V604" s="9">
        <f t="shared" si="151"/>
        <v>50</v>
      </c>
      <c r="W604" s="7">
        <f t="shared" si="142"/>
        <v>9.4307999999999996</v>
      </c>
      <c r="X604" s="7">
        <f t="shared" si="143"/>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4"/>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39.1</v>
      </c>
      <c r="BM604">
        <v>1</v>
      </c>
      <c r="BN604">
        <v>0</v>
      </c>
      <c r="BO604">
        <v>0</v>
      </c>
      <c r="BP604">
        <v>0</v>
      </c>
      <c r="BQ604">
        <v>0</v>
      </c>
      <c r="BR604">
        <v>0</v>
      </c>
      <c r="BS604">
        <v>0</v>
      </c>
      <c r="BT604" s="17">
        <v>0</v>
      </c>
      <c r="BU604">
        <v>0</v>
      </c>
      <c r="BV604">
        <v>0</v>
      </c>
      <c r="BW604">
        <v>1</v>
      </c>
      <c r="BX604" s="17">
        <v>0</v>
      </c>
      <c r="BY604">
        <v>0</v>
      </c>
      <c r="BZ604">
        <v>0</v>
      </c>
      <c r="CA604">
        <v>0</v>
      </c>
      <c r="CB604">
        <v>0</v>
      </c>
      <c r="CC604" s="17">
        <v>1</v>
      </c>
      <c r="CD604">
        <v>1</v>
      </c>
      <c r="CE604">
        <v>1</v>
      </c>
      <c r="CF604">
        <v>0</v>
      </c>
      <c r="CG604">
        <v>0</v>
      </c>
      <c r="CH604">
        <v>0</v>
      </c>
      <c r="CI604">
        <v>1</v>
      </c>
      <c r="CJ604">
        <v>0</v>
      </c>
      <c r="CK604">
        <v>0</v>
      </c>
      <c r="CL604">
        <v>0</v>
      </c>
      <c r="CM604">
        <v>0</v>
      </c>
      <c r="CN604" s="17">
        <v>1</v>
      </c>
      <c r="CO604">
        <v>0</v>
      </c>
      <c r="CP604">
        <v>43</v>
      </c>
      <c r="CQ604">
        <v>0</v>
      </c>
      <c r="CR604">
        <v>1</v>
      </c>
      <c r="CS604">
        <v>11</v>
      </c>
      <c r="CY604" s="33" t="s">
        <v>85</v>
      </c>
    </row>
    <row r="605" spans="1:103" x14ac:dyDescent="0.25">
      <c r="A605">
        <v>604</v>
      </c>
      <c r="B605">
        <v>38</v>
      </c>
      <c r="C605" s="24" t="s">
        <v>328</v>
      </c>
      <c r="D605" s="12">
        <v>16.3</v>
      </c>
      <c r="E605" s="13">
        <v>1.1000000000000001</v>
      </c>
      <c r="F605" s="7">
        <f t="shared" si="137"/>
        <v>14.818181818181818</v>
      </c>
      <c r="G605" s="7">
        <f t="shared" si="145"/>
        <v>15.200000000000001</v>
      </c>
      <c r="H605" s="15">
        <f t="shared" si="146"/>
        <v>17.400000000000002</v>
      </c>
      <c r="I605" s="11">
        <f t="shared" si="147"/>
        <v>0.13547096277416754</v>
      </c>
      <c r="J605" s="32">
        <f t="shared" si="148"/>
        <v>9.1422122117536374E-3</v>
      </c>
      <c r="K605" s="32">
        <f t="shared" si="149"/>
        <v>109.38271578451824</v>
      </c>
      <c r="L605" s="8">
        <v>0</v>
      </c>
      <c r="M605" s="9">
        <v>1</v>
      </c>
      <c r="N605" s="8">
        <v>0</v>
      </c>
      <c r="O605" s="9">
        <v>0</v>
      </c>
      <c r="P605" s="9">
        <v>0</v>
      </c>
      <c r="Q605" s="9">
        <v>1</v>
      </c>
      <c r="R605" s="9">
        <v>0</v>
      </c>
      <c r="S605" s="8">
        <v>11759</v>
      </c>
      <c r="T605" s="9">
        <v>13</v>
      </c>
      <c r="U605" s="9">
        <f t="shared" si="150"/>
        <v>11745</v>
      </c>
      <c r="V605" s="9">
        <f t="shared" si="151"/>
        <v>50</v>
      </c>
      <c r="W605" s="7">
        <f t="shared" si="142"/>
        <v>9.4307999999999996</v>
      </c>
      <c r="X605" s="7">
        <f t="shared" si="143"/>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4"/>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39.1</v>
      </c>
      <c r="BM605">
        <v>0</v>
      </c>
      <c r="BN605">
        <v>0</v>
      </c>
      <c r="BO605">
        <v>0</v>
      </c>
      <c r="BP605">
        <v>0</v>
      </c>
      <c r="BQ605">
        <v>0</v>
      </c>
      <c r="BR605">
        <v>0</v>
      </c>
      <c r="BS605">
        <v>0</v>
      </c>
      <c r="BT605" s="17">
        <v>1</v>
      </c>
      <c r="BU605">
        <v>0</v>
      </c>
      <c r="BV605">
        <v>0</v>
      </c>
      <c r="BW605">
        <v>1</v>
      </c>
      <c r="BX605" s="17">
        <v>0</v>
      </c>
      <c r="BY605">
        <v>0</v>
      </c>
      <c r="BZ605">
        <v>0</v>
      </c>
      <c r="CA605">
        <v>0</v>
      </c>
      <c r="CB605">
        <v>0</v>
      </c>
      <c r="CC605" s="17">
        <v>1</v>
      </c>
      <c r="CD605">
        <v>1</v>
      </c>
      <c r="CE605">
        <v>1</v>
      </c>
      <c r="CF605">
        <v>0</v>
      </c>
      <c r="CG605">
        <v>0</v>
      </c>
      <c r="CH605">
        <v>0</v>
      </c>
      <c r="CI605">
        <v>1</v>
      </c>
      <c r="CJ605">
        <v>0</v>
      </c>
      <c r="CK605">
        <v>0</v>
      </c>
      <c r="CL605">
        <v>0</v>
      </c>
      <c r="CM605">
        <v>0</v>
      </c>
      <c r="CN605" s="17">
        <v>1</v>
      </c>
      <c r="CO605">
        <v>0</v>
      </c>
      <c r="CP605">
        <v>43</v>
      </c>
      <c r="CQ605">
        <v>0</v>
      </c>
      <c r="CR605">
        <v>1</v>
      </c>
      <c r="CS605">
        <v>11</v>
      </c>
      <c r="CY605" s="33" t="s">
        <v>85</v>
      </c>
    </row>
    <row r="606" spans="1:103" x14ac:dyDescent="0.25">
      <c r="A606">
        <v>605</v>
      </c>
      <c r="B606">
        <v>38</v>
      </c>
      <c r="C606" s="24" t="s">
        <v>328</v>
      </c>
      <c r="D606" s="12">
        <v>12.6</v>
      </c>
      <c r="E606" s="13">
        <v>0.8</v>
      </c>
      <c r="F606" s="7">
        <f t="shared" si="137"/>
        <v>15.749999999999998</v>
      </c>
      <c r="G606" s="7">
        <f t="shared" si="145"/>
        <v>11.799999999999999</v>
      </c>
      <c r="H606" s="15">
        <f t="shared" si="146"/>
        <v>13.4</v>
      </c>
      <c r="I606" s="11">
        <f t="shared" si="147"/>
        <v>0.11981062609680501</v>
      </c>
      <c r="J606" s="32">
        <f t="shared" si="148"/>
        <v>7.607023879162224E-3</v>
      </c>
      <c r="K606" s="32">
        <f t="shared" si="149"/>
        <v>131.45745509479482</v>
      </c>
      <c r="L606" s="8">
        <v>0</v>
      </c>
      <c r="M606" s="9">
        <v>1</v>
      </c>
      <c r="N606" s="8">
        <v>0</v>
      </c>
      <c r="O606" s="9">
        <v>0</v>
      </c>
      <c r="P606" s="9">
        <v>0</v>
      </c>
      <c r="Q606" s="9">
        <v>1</v>
      </c>
      <c r="R606" s="9">
        <v>0</v>
      </c>
      <c r="S606" s="8">
        <v>17047</v>
      </c>
      <c r="T606" s="9">
        <v>13</v>
      </c>
      <c r="U606" s="9">
        <f t="shared" si="150"/>
        <v>17033</v>
      </c>
      <c r="V606" s="9">
        <f t="shared" si="151"/>
        <v>50</v>
      </c>
      <c r="W606" s="7">
        <f t="shared" si="142"/>
        <v>9.4307999999999996</v>
      </c>
      <c r="X606" s="7">
        <f t="shared" si="143"/>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4"/>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39.1</v>
      </c>
      <c r="BM606">
        <v>0</v>
      </c>
      <c r="BN606">
        <v>0</v>
      </c>
      <c r="BO606">
        <v>0</v>
      </c>
      <c r="BP606">
        <v>0</v>
      </c>
      <c r="BQ606">
        <v>0</v>
      </c>
      <c r="BR606">
        <v>0</v>
      </c>
      <c r="BS606">
        <v>0</v>
      </c>
      <c r="BT606" s="17">
        <v>1</v>
      </c>
      <c r="BU606">
        <v>0</v>
      </c>
      <c r="BV606">
        <v>0</v>
      </c>
      <c r="BW606">
        <v>1</v>
      </c>
      <c r="BX606" s="17">
        <v>0</v>
      </c>
      <c r="BY606">
        <v>0</v>
      </c>
      <c r="BZ606">
        <v>0</v>
      </c>
      <c r="CA606">
        <v>0</v>
      </c>
      <c r="CB606">
        <v>0</v>
      </c>
      <c r="CC606" s="17">
        <v>1</v>
      </c>
      <c r="CD606">
        <v>1</v>
      </c>
      <c r="CE606">
        <v>1</v>
      </c>
      <c r="CF606">
        <v>0</v>
      </c>
      <c r="CG606">
        <v>0</v>
      </c>
      <c r="CH606">
        <v>0</v>
      </c>
      <c r="CI606">
        <v>1</v>
      </c>
      <c r="CJ606">
        <v>0</v>
      </c>
      <c r="CK606">
        <v>0</v>
      </c>
      <c r="CL606">
        <v>0</v>
      </c>
      <c r="CM606">
        <v>0</v>
      </c>
      <c r="CN606" s="17">
        <v>1</v>
      </c>
      <c r="CO606">
        <v>0</v>
      </c>
      <c r="CP606">
        <v>43</v>
      </c>
      <c r="CQ606">
        <v>0</v>
      </c>
      <c r="CR606">
        <v>1</v>
      </c>
      <c r="CS606">
        <v>11</v>
      </c>
      <c r="CY606" s="33" t="s">
        <v>85</v>
      </c>
    </row>
    <row r="607" spans="1:103" x14ac:dyDescent="0.25">
      <c r="A607">
        <v>606</v>
      </c>
      <c r="B607">
        <v>38</v>
      </c>
      <c r="C607" s="24" t="s">
        <v>328</v>
      </c>
      <c r="D607" s="12">
        <v>10.3</v>
      </c>
      <c r="E607" s="13">
        <v>0.2</v>
      </c>
      <c r="F607" s="7">
        <f t="shared" si="137"/>
        <v>51.5</v>
      </c>
      <c r="G607" s="7">
        <f t="shared" si="145"/>
        <v>10.100000000000001</v>
      </c>
      <c r="H607" s="15">
        <f t="shared" si="146"/>
        <v>10.5</v>
      </c>
      <c r="I607" s="11">
        <f t="shared" si="147"/>
        <v>0.47764592668287958</v>
      </c>
      <c r="J607" s="32">
        <f t="shared" si="148"/>
        <v>9.2746781880170773E-3</v>
      </c>
      <c r="K607" s="32">
        <f t="shared" si="149"/>
        <v>107.82045260524555</v>
      </c>
      <c r="L607" s="8">
        <v>0</v>
      </c>
      <c r="M607" s="9">
        <v>1</v>
      </c>
      <c r="N607" s="8">
        <v>0</v>
      </c>
      <c r="O607" s="9">
        <v>0</v>
      </c>
      <c r="P607" s="9">
        <v>0</v>
      </c>
      <c r="Q607" s="9">
        <v>1</v>
      </c>
      <c r="R607" s="9">
        <v>0</v>
      </c>
      <c r="S607" s="8">
        <v>8987</v>
      </c>
      <c r="T607" s="9">
        <v>13</v>
      </c>
      <c r="U607" s="9">
        <f t="shared" si="150"/>
        <v>8973</v>
      </c>
      <c r="V607" s="9">
        <f t="shared" si="151"/>
        <v>50</v>
      </c>
      <c r="W607" s="7">
        <f t="shared" si="142"/>
        <v>9.4307999999999996</v>
      </c>
      <c r="X607" s="7">
        <f t="shared" si="143"/>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4"/>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39.1</v>
      </c>
      <c r="BM607">
        <v>1</v>
      </c>
      <c r="BN607">
        <v>0</v>
      </c>
      <c r="BO607">
        <v>0</v>
      </c>
      <c r="BP607">
        <v>0</v>
      </c>
      <c r="BQ607">
        <v>0</v>
      </c>
      <c r="BR607">
        <v>0</v>
      </c>
      <c r="BS607">
        <v>0</v>
      </c>
      <c r="BT607" s="17">
        <v>0</v>
      </c>
      <c r="BU607">
        <v>0</v>
      </c>
      <c r="BV607">
        <v>0</v>
      </c>
      <c r="BW607">
        <v>1</v>
      </c>
      <c r="BX607" s="17">
        <v>0</v>
      </c>
      <c r="BY607">
        <v>0</v>
      </c>
      <c r="BZ607">
        <v>0</v>
      </c>
      <c r="CA607">
        <v>0</v>
      </c>
      <c r="CB607">
        <v>0</v>
      </c>
      <c r="CC607" s="17">
        <v>1</v>
      </c>
      <c r="CD607">
        <v>1</v>
      </c>
      <c r="CE607">
        <v>1</v>
      </c>
      <c r="CF607">
        <v>0</v>
      </c>
      <c r="CG607">
        <v>0</v>
      </c>
      <c r="CH607">
        <v>0</v>
      </c>
      <c r="CI607">
        <v>1</v>
      </c>
      <c r="CJ607">
        <v>0</v>
      </c>
      <c r="CK607">
        <v>0</v>
      </c>
      <c r="CL607">
        <v>0</v>
      </c>
      <c r="CM607">
        <v>0</v>
      </c>
      <c r="CN607" s="17">
        <v>1</v>
      </c>
      <c r="CO607">
        <v>0</v>
      </c>
      <c r="CP607">
        <v>43</v>
      </c>
      <c r="CQ607">
        <v>0</v>
      </c>
      <c r="CR607">
        <v>1</v>
      </c>
      <c r="CS607">
        <v>11</v>
      </c>
      <c r="CY607" s="33" t="s">
        <v>85</v>
      </c>
    </row>
    <row r="608" spans="1:103" x14ac:dyDescent="0.25">
      <c r="A608">
        <v>607</v>
      </c>
      <c r="B608">
        <v>38</v>
      </c>
      <c r="C608" s="24" t="s">
        <v>328</v>
      </c>
      <c r="D608" s="12">
        <v>16.8</v>
      </c>
      <c r="E608" s="13">
        <v>1.1000000000000001</v>
      </c>
      <c r="F608" s="7">
        <f t="shared" ref="F608:F646" si="152">D608/E608</f>
        <v>15.272727272727272</v>
      </c>
      <c r="G608" s="7">
        <f t="shared" si="145"/>
        <v>15.700000000000001</v>
      </c>
      <c r="H608" s="15">
        <f t="shared" si="146"/>
        <v>17.900000000000002</v>
      </c>
      <c r="I608" s="11">
        <f t="shared" si="147"/>
        <v>0.15917507687208587</v>
      </c>
      <c r="J608" s="32">
        <f t="shared" si="148"/>
        <v>1.0422177652338957E-2</v>
      </c>
      <c r="K608" s="32">
        <f t="shared" si="149"/>
        <v>95.949237612120243</v>
      </c>
      <c r="L608" s="8">
        <v>0</v>
      </c>
      <c r="M608" s="9">
        <v>1</v>
      </c>
      <c r="N608" s="8">
        <v>0</v>
      </c>
      <c r="O608" s="9">
        <v>0</v>
      </c>
      <c r="P608" s="9">
        <v>0</v>
      </c>
      <c r="Q608" s="9">
        <v>1</v>
      </c>
      <c r="R608" s="9">
        <v>0</v>
      </c>
      <c r="S608" s="8">
        <v>8987</v>
      </c>
      <c r="T608" s="9">
        <v>13</v>
      </c>
      <c r="U608" s="9">
        <f t="shared" si="150"/>
        <v>8973</v>
      </c>
      <c r="V608" s="9">
        <f t="shared" si="151"/>
        <v>50</v>
      </c>
      <c r="W608" s="7">
        <f t="shared" si="142"/>
        <v>9.4307999999999996</v>
      </c>
      <c r="X608" s="7">
        <f t="shared" si="143"/>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4"/>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39.1</v>
      </c>
      <c r="BM608">
        <v>0</v>
      </c>
      <c r="BN608">
        <v>0</v>
      </c>
      <c r="BO608">
        <v>0</v>
      </c>
      <c r="BP608">
        <v>0</v>
      </c>
      <c r="BQ608">
        <v>0</v>
      </c>
      <c r="BR608">
        <v>0</v>
      </c>
      <c r="BS608">
        <v>0</v>
      </c>
      <c r="BT608" s="17">
        <v>1</v>
      </c>
      <c r="BU608">
        <v>0</v>
      </c>
      <c r="BV608">
        <v>0</v>
      </c>
      <c r="BW608">
        <v>1</v>
      </c>
      <c r="BX608" s="17">
        <v>0</v>
      </c>
      <c r="BY608">
        <v>0</v>
      </c>
      <c r="BZ608">
        <v>0</v>
      </c>
      <c r="CA608">
        <v>0</v>
      </c>
      <c r="CB608">
        <v>0</v>
      </c>
      <c r="CC608" s="17">
        <v>1</v>
      </c>
      <c r="CD608">
        <v>1</v>
      </c>
      <c r="CE608">
        <v>1</v>
      </c>
      <c r="CF608">
        <v>0</v>
      </c>
      <c r="CG608">
        <v>0</v>
      </c>
      <c r="CH608">
        <v>0</v>
      </c>
      <c r="CI608">
        <v>1</v>
      </c>
      <c r="CJ608">
        <v>0</v>
      </c>
      <c r="CK608">
        <v>0</v>
      </c>
      <c r="CL608">
        <v>0</v>
      </c>
      <c r="CM608">
        <v>0</v>
      </c>
      <c r="CN608" s="17">
        <v>1</v>
      </c>
      <c r="CO608">
        <v>0</v>
      </c>
      <c r="CP608">
        <v>43</v>
      </c>
      <c r="CQ608">
        <v>0</v>
      </c>
      <c r="CR608">
        <v>1</v>
      </c>
      <c r="CS608">
        <v>11</v>
      </c>
      <c r="CY608" s="33" t="s">
        <v>85</v>
      </c>
    </row>
    <row r="609" spans="1:103" x14ac:dyDescent="0.25">
      <c r="A609">
        <v>608</v>
      </c>
      <c r="B609">
        <v>38</v>
      </c>
      <c r="C609" s="24" t="s">
        <v>328</v>
      </c>
      <c r="D609" s="12">
        <v>12</v>
      </c>
      <c r="E609" s="13">
        <v>0.6</v>
      </c>
      <c r="F609" s="7">
        <f t="shared" si="152"/>
        <v>20</v>
      </c>
      <c r="G609" s="7">
        <f t="shared" si="145"/>
        <v>11.4</v>
      </c>
      <c r="H609" s="15">
        <f t="shared" si="146"/>
        <v>12.6</v>
      </c>
      <c r="I609" s="11">
        <f t="shared" si="147"/>
        <v>0.38454428462686413</v>
      </c>
      <c r="J609" s="32">
        <f t="shared" si="148"/>
        <v>1.9227214231343204E-2</v>
      </c>
      <c r="K609" s="32">
        <f t="shared" si="149"/>
        <v>52.009614495783381</v>
      </c>
      <c r="L609" s="8">
        <v>0</v>
      </c>
      <c r="M609" s="9">
        <v>1</v>
      </c>
      <c r="N609" s="8">
        <v>0</v>
      </c>
      <c r="O609" s="9">
        <v>0</v>
      </c>
      <c r="P609" s="9">
        <v>0</v>
      </c>
      <c r="Q609" s="9">
        <v>1</v>
      </c>
      <c r="R609" s="9">
        <v>0</v>
      </c>
      <c r="S609" s="8">
        <v>2319</v>
      </c>
      <c r="T609" s="9">
        <v>13</v>
      </c>
      <c r="U609" s="9">
        <f t="shared" si="150"/>
        <v>2305</v>
      </c>
      <c r="V609" s="9">
        <f t="shared" si="151"/>
        <v>50</v>
      </c>
      <c r="W609" s="7">
        <f t="shared" si="142"/>
        <v>9.4307999999999996</v>
      </c>
      <c r="X609" s="7">
        <f t="shared" si="143"/>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4"/>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39.1</v>
      </c>
      <c r="BM609">
        <v>1</v>
      </c>
      <c r="BN609">
        <v>0</v>
      </c>
      <c r="BO609">
        <v>0</v>
      </c>
      <c r="BP609">
        <v>0</v>
      </c>
      <c r="BQ609">
        <v>0</v>
      </c>
      <c r="BR609">
        <v>0</v>
      </c>
      <c r="BS609">
        <v>0</v>
      </c>
      <c r="BT609" s="17">
        <v>0</v>
      </c>
      <c r="BU609">
        <v>0</v>
      </c>
      <c r="BV609">
        <v>0</v>
      </c>
      <c r="BW609">
        <v>1</v>
      </c>
      <c r="BX609" s="17">
        <v>0</v>
      </c>
      <c r="BY609">
        <v>0</v>
      </c>
      <c r="BZ609">
        <v>0</v>
      </c>
      <c r="CA609">
        <v>0</v>
      </c>
      <c r="CB609">
        <v>0</v>
      </c>
      <c r="CC609" s="17">
        <v>1</v>
      </c>
      <c r="CD609">
        <v>1</v>
      </c>
      <c r="CE609">
        <v>1</v>
      </c>
      <c r="CF609">
        <v>0</v>
      </c>
      <c r="CG609">
        <v>0</v>
      </c>
      <c r="CH609">
        <v>0</v>
      </c>
      <c r="CI609">
        <v>1</v>
      </c>
      <c r="CJ609">
        <v>0</v>
      </c>
      <c r="CK609">
        <v>0</v>
      </c>
      <c r="CL609">
        <v>0</v>
      </c>
      <c r="CM609">
        <v>0</v>
      </c>
      <c r="CN609" s="17">
        <v>1</v>
      </c>
      <c r="CO609">
        <v>0</v>
      </c>
      <c r="CP609">
        <v>43</v>
      </c>
      <c r="CQ609">
        <v>0</v>
      </c>
      <c r="CR609">
        <v>1</v>
      </c>
      <c r="CS609">
        <v>11</v>
      </c>
      <c r="CY609" s="33" t="s">
        <v>85</v>
      </c>
    </row>
    <row r="610" spans="1:103" x14ac:dyDescent="0.25">
      <c r="A610">
        <v>609</v>
      </c>
      <c r="B610">
        <v>38</v>
      </c>
      <c r="C610" s="24" t="s">
        <v>328</v>
      </c>
      <c r="D610" s="12">
        <v>24.1</v>
      </c>
      <c r="E610" s="13">
        <v>3</v>
      </c>
      <c r="F610" s="7">
        <f t="shared" si="152"/>
        <v>8.0333333333333332</v>
      </c>
      <c r="G610" s="7">
        <f t="shared" si="145"/>
        <v>21.1</v>
      </c>
      <c r="H610" s="15">
        <f t="shared" si="146"/>
        <v>27.1</v>
      </c>
      <c r="I610" s="11">
        <f t="shared" si="147"/>
        <v>0.15218210253381906</v>
      </c>
      <c r="J610" s="32">
        <f t="shared" si="148"/>
        <v>1.8943830190931835E-2</v>
      </c>
      <c r="K610" s="32">
        <f t="shared" si="149"/>
        <v>52.787635336738134</v>
      </c>
      <c r="L610" s="8">
        <v>0</v>
      </c>
      <c r="M610" s="9">
        <v>1</v>
      </c>
      <c r="N610" s="8">
        <v>0</v>
      </c>
      <c r="O610" s="9">
        <v>0</v>
      </c>
      <c r="P610" s="9">
        <v>0</v>
      </c>
      <c r="Q610" s="9">
        <v>1</v>
      </c>
      <c r="R610" s="9">
        <v>0</v>
      </c>
      <c r="S610" s="8">
        <v>2736</v>
      </c>
      <c r="T610" s="9">
        <v>13</v>
      </c>
      <c r="U610" s="9">
        <f t="shared" si="150"/>
        <v>2722</v>
      </c>
      <c r="V610" s="9">
        <f t="shared" si="151"/>
        <v>50</v>
      </c>
      <c r="W610" s="7">
        <f t="shared" si="142"/>
        <v>9.4307999999999996</v>
      </c>
      <c r="X610" s="7">
        <f t="shared" si="143"/>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4"/>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39.1</v>
      </c>
      <c r="BM610">
        <v>0</v>
      </c>
      <c r="BN610">
        <v>0</v>
      </c>
      <c r="BO610">
        <v>0</v>
      </c>
      <c r="BP610">
        <v>0</v>
      </c>
      <c r="BQ610">
        <v>0</v>
      </c>
      <c r="BR610">
        <v>0</v>
      </c>
      <c r="BS610">
        <v>0</v>
      </c>
      <c r="BT610" s="17">
        <v>1</v>
      </c>
      <c r="BU610">
        <v>0</v>
      </c>
      <c r="BV610">
        <v>0</v>
      </c>
      <c r="BW610">
        <v>1</v>
      </c>
      <c r="BX610" s="17">
        <v>0</v>
      </c>
      <c r="BY610">
        <v>0</v>
      </c>
      <c r="BZ610">
        <v>0</v>
      </c>
      <c r="CA610">
        <v>0</v>
      </c>
      <c r="CB610">
        <v>0</v>
      </c>
      <c r="CC610" s="17">
        <v>1</v>
      </c>
      <c r="CD610">
        <v>1</v>
      </c>
      <c r="CE610">
        <v>1</v>
      </c>
      <c r="CF610">
        <v>0</v>
      </c>
      <c r="CG610">
        <v>0</v>
      </c>
      <c r="CH610">
        <v>0</v>
      </c>
      <c r="CI610">
        <v>1</v>
      </c>
      <c r="CJ610">
        <v>0</v>
      </c>
      <c r="CK610">
        <v>0</v>
      </c>
      <c r="CL610">
        <v>0</v>
      </c>
      <c r="CM610">
        <v>0</v>
      </c>
      <c r="CN610" s="17">
        <v>1</v>
      </c>
      <c r="CO610">
        <v>0</v>
      </c>
      <c r="CP610">
        <v>43</v>
      </c>
      <c r="CQ610">
        <v>0</v>
      </c>
      <c r="CR610">
        <v>1</v>
      </c>
      <c r="CS610">
        <v>11</v>
      </c>
      <c r="CY610" s="33" t="s">
        <v>85</v>
      </c>
    </row>
    <row r="611" spans="1:103" x14ac:dyDescent="0.25">
      <c r="A611">
        <v>610</v>
      </c>
      <c r="B611">
        <v>38</v>
      </c>
      <c r="C611" s="24" t="s">
        <v>328</v>
      </c>
      <c r="D611" s="12">
        <v>21.9</v>
      </c>
      <c r="E611" s="13">
        <v>2.5</v>
      </c>
      <c r="F611" s="7">
        <f t="shared" si="152"/>
        <v>8.76</v>
      </c>
      <c r="G611" s="7">
        <f t="shared" si="145"/>
        <v>19.399999999999999</v>
      </c>
      <c r="H611" s="15">
        <f t="shared" si="146"/>
        <v>24.4</v>
      </c>
      <c r="I611" s="11">
        <f t="shared" si="147"/>
        <v>0.18622549971585556</v>
      </c>
      <c r="J611" s="32">
        <f t="shared" si="148"/>
        <v>2.1258618689024608E-2</v>
      </c>
      <c r="K611" s="32">
        <f t="shared" si="149"/>
        <v>47.039744897267461</v>
      </c>
      <c r="L611" s="8">
        <v>0</v>
      </c>
      <c r="M611" s="9">
        <v>1</v>
      </c>
      <c r="N611" s="8">
        <v>0</v>
      </c>
      <c r="O611" s="9">
        <v>0</v>
      </c>
      <c r="P611" s="9">
        <v>0</v>
      </c>
      <c r="Q611" s="9">
        <v>1</v>
      </c>
      <c r="R611" s="9">
        <v>0</v>
      </c>
      <c r="S611" s="8">
        <v>2150</v>
      </c>
      <c r="T611" s="9">
        <v>13</v>
      </c>
      <c r="U611" s="9">
        <f t="shared" si="150"/>
        <v>2136</v>
      </c>
      <c r="V611" s="9">
        <f t="shared" si="151"/>
        <v>50</v>
      </c>
      <c r="W611" s="7">
        <f t="shared" si="142"/>
        <v>9.4307999999999996</v>
      </c>
      <c r="X611" s="7">
        <f t="shared" si="143"/>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4"/>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39.1</v>
      </c>
      <c r="BM611">
        <v>0</v>
      </c>
      <c r="BN611">
        <v>0</v>
      </c>
      <c r="BO611">
        <v>0</v>
      </c>
      <c r="BP611">
        <v>0</v>
      </c>
      <c r="BQ611">
        <v>0</v>
      </c>
      <c r="BR611">
        <v>0</v>
      </c>
      <c r="BS611">
        <v>0</v>
      </c>
      <c r="BT611" s="17">
        <v>1</v>
      </c>
      <c r="BU611">
        <v>0</v>
      </c>
      <c r="BV611">
        <v>0</v>
      </c>
      <c r="BW611">
        <v>1</v>
      </c>
      <c r="BX611" s="17">
        <v>0</v>
      </c>
      <c r="BY611">
        <v>0</v>
      </c>
      <c r="BZ611">
        <v>0</v>
      </c>
      <c r="CA611">
        <v>0</v>
      </c>
      <c r="CB611">
        <v>0</v>
      </c>
      <c r="CC611" s="17">
        <v>1</v>
      </c>
      <c r="CD611">
        <v>1</v>
      </c>
      <c r="CE611">
        <v>1</v>
      </c>
      <c r="CF611">
        <v>0</v>
      </c>
      <c r="CG611">
        <v>0</v>
      </c>
      <c r="CH611">
        <v>0</v>
      </c>
      <c r="CI611">
        <v>1</v>
      </c>
      <c r="CJ611">
        <v>0</v>
      </c>
      <c r="CK611">
        <v>0</v>
      </c>
      <c r="CL611">
        <v>0</v>
      </c>
      <c r="CM611">
        <v>0</v>
      </c>
      <c r="CN611" s="17">
        <v>1</v>
      </c>
      <c r="CO611">
        <v>0</v>
      </c>
      <c r="CP611">
        <v>43</v>
      </c>
      <c r="CQ611">
        <v>0</v>
      </c>
      <c r="CR611">
        <v>1</v>
      </c>
      <c r="CS611">
        <v>11</v>
      </c>
      <c r="CY611" s="33" t="s">
        <v>85</v>
      </c>
    </row>
    <row r="612" spans="1:103" x14ac:dyDescent="0.25">
      <c r="A612">
        <v>611</v>
      </c>
      <c r="B612">
        <v>38</v>
      </c>
      <c r="C612" s="24" t="s">
        <v>328</v>
      </c>
      <c r="D612" s="12">
        <v>10.7</v>
      </c>
      <c r="E612" s="13">
        <v>0.7</v>
      </c>
      <c r="F612" s="7">
        <f t="shared" si="152"/>
        <v>15.285714285714286</v>
      </c>
      <c r="G612" s="7">
        <f t="shared" si="145"/>
        <v>10</v>
      </c>
      <c r="H612" s="15">
        <f t="shared" si="146"/>
        <v>11.399999999999999</v>
      </c>
      <c r="I612" s="11">
        <f t="shared" si="147"/>
        <v>0.32584416439046376</v>
      </c>
      <c r="J612" s="32">
        <f t="shared" si="148"/>
        <v>2.1316907950777998E-2</v>
      </c>
      <c r="K612" s="32">
        <f t="shared" si="149"/>
        <v>46.911118737720273</v>
      </c>
      <c r="L612" s="8">
        <v>0</v>
      </c>
      <c r="M612" s="9">
        <v>1</v>
      </c>
      <c r="N612" s="8">
        <v>0</v>
      </c>
      <c r="O612" s="9">
        <v>0</v>
      </c>
      <c r="P612" s="9">
        <v>0</v>
      </c>
      <c r="Q612" s="9">
        <v>1</v>
      </c>
      <c r="R612" s="9">
        <v>0</v>
      </c>
      <c r="S612" s="8">
        <v>1981</v>
      </c>
      <c r="T612" s="9">
        <v>13</v>
      </c>
      <c r="U612" s="9">
        <f t="shared" si="150"/>
        <v>1967</v>
      </c>
      <c r="V612" s="9">
        <f t="shared" si="151"/>
        <v>50</v>
      </c>
      <c r="W612" s="7">
        <f t="shared" si="142"/>
        <v>9.4307999999999996</v>
      </c>
      <c r="X612" s="7">
        <f t="shared" si="143"/>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4"/>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39.1</v>
      </c>
      <c r="BM612">
        <v>1</v>
      </c>
      <c r="BN612">
        <v>0</v>
      </c>
      <c r="BO612">
        <v>0</v>
      </c>
      <c r="BP612">
        <v>0</v>
      </c>
      <c r="BQ612">
        <v>0</v>
      </c>
      <c r="BR612">
        <v>0</v>
      </c>
      <c r="BS612">
        <v>0</v>
      </c>
      <c r="BT612" s="17">
        <v>0</v>
      </c>
      <c r="BU612">
        <v>0</v>
      </c>
      <c r="BV612">
        <v>0</v>
      </c>
      <c r="BW612">
        <v>1</v>
      </c>
      <c r="BX612" s="17">
        <v>0</v>
      </c>
      <c r="BY612">
        <v>0</v>
      </c>
      <c r="BZ612">
        <v>0</v>
      </c>
      <c r="CA612">
        <v>0</v>
      </c>
      <c r="CB612">
        <v>0</v>
      </c>
      <c r="CC612" s="17">
        <v>1</v>
      </c>
      <c r="CD612">
        <v>1</v>
      </c>
      <c r="CE612">
        <v>1</v>
      </c>
      <c r="CF612">
        <v>0</v>
      </c>
      <c r="CG612">
        <v>0</v>
      </c>
      <c r="CH612">
        <v>0</v>
      </c>
      <c r="CI612">
        <v>1</v>
      </c>
      <c r="CJ612">
        <v>0</v>
      </c>
      <c r="CK612">
        <v>0</v>
      </c>
      <c r="CL612">
        <v>0</v>
      </c>
      <c r="CM612">
        <v>0</v>
      </c>
      <c r="CN612" s="17">
        <v>1</v>
      </c>
      <c r="CO612">
        <v>0</v>
      </c>
      <c r="CP612">
        <v>43</v>
      </c>
      <c r="CQ612">
        <v>0</v>
      </c>
      <c r="CR612">
        <v>1</v>
      </c>
      <c r="CS612">
        <v>11</v>
      </c>
      <c r="CY612" s="33" t="s">
        <v>85</v>
      </c>
    </row>
    <row r="613" spans="1:103" x14ac:dyDescent="0.25">
      <c r="A613">
        <v>612</v>
      </c>
      <c r="B613">
        <v>38</v>
      </c>
      <c r="C613" s="24" t="s">
        <v>328</v>
      </c>
      <c r="D613" s="12">
        <v>21.5</v>
      </c>
      <c r="E613" s="13">
        <v>4.3</v>
      </c>
      <c r="F613" s="7">
        <f t="shared" si="152"/>
        <v>5</v>
      </c>
      <c r="G613" s="7">
        <f t="shared" si="145"/>
        <v>17.2</v>
      </c>
      <c r="H613" s="15">
        <f t="shared" si="146"/>
        <v>25.8</v>
      </c>
      <c r="I613" s="11">
        <f t="shared" si="147"/>
        <v>0.11211213233271874</v>
      </c>
      <c r="J613" s="32">
        <f t="shared" si="148"/>
        <v>2.242242646654375E-2</v>
      </c>
      <c r="K613" s="32">
        <f t="shared" si="149"/>
        <v>44.598206241955516</v>
      </c>
      <c r="L613" s="8">
        <v>0</v>
      </c>
      <c r="M613" s="9">
        <v>1</v>
      </c>
      <c r="N613" s="8">
        <v>0</v>
      </c>
      <c r="O613" s="9">
        <v>0</v>
      </c>
      <c r="P613" s="9">
        <v>0</v>
      </c>
      <c r="Q613" s="9">
        <v>1</v>
      </c>
      <c r="R613" s="9">
        <v>0</v>
      </c>
      <c r="S613" s="8">
        <v>1978</v>
      </c>
      <c r="T613" s="9">
        <v>13</v>
      </c>
      <c r="U613" s="9">
        <f t="shared" si="150"/>
        <v>1964</v>
      </c>
      <c r="V613" s="9">
        <f t="shared" si="151"/>
        <v>50</v>
      </c>
      <c r="W613" s="7">
        <f t="shared" si="142"/>
        <v>9.4307999999999996</v>
      </c>
      <c r="X613" s="7">
        <f t="shared" si="143"/>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4"/>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39.1</v>
      </c>
      <c r="BM613">
        <v>0</v>
      </c>
      <c r="BN613">
        <v>0</v>
      </c>
      <c r="BO613">
        <v>0</v>
      </c>
      <c r="BP613">
        <v>0</v>
      </c>
      <c r="BQ613">
        <v>0</v>
      </c>
      <c r="BR613">
        <v>0</v>
      </c>
      <c r="BS613">
        <v>0</v>
      </c>
      <c r="BT613" s="17">
        <v>1</v>
      </c>
      <c r="BU613">
        <v>0</v>
      </c>
      <c r="BV613">
        <v>0</v>
      </c>
      <c r="BW613">
        <v>1</v>
      </c>
      <c r="BX613" s="17">
        <v>0</v>
      </c>
      <c r="BY613">
        <v>0</v>
      </c>
      <c r="BZ613">
        <v>0</v>
      </c>
      <c r="CA613">
        <v>0</v>
      </c>
      <c r="CB613">
        <v>0</v>
      </c>
      <c r="CC613" s="17">
        <v>1</v>
      </c>
      <c r="CD613">
        <v>1</v>
      </c>
      <c r="CE613">
        <v>1</v>
      </c>
      <c r="CF613">
        <v>0</v>
      </c>
      <c r="CG613">
        <v>0</v>
      </c>
      <c r="CH613">
        <v>0</v>
      </c>
      <c r="CI613">
        <v>1</v>
      </c>
      <c r="CJ613">
        <v>0</v>
      </c>
      <c r="CK613">
        <v>0</v>
      </c>
      <c r="CL613">
        <v>0</v>
      </c>
      <c r="CM613">
        <v>0</v>
      </c>
      <c r="CN613" s="17">
        <v>1</v>
      </c>
      <c r="CO613">
        <v>0</v>
      </c>
      <c r="CP613">
        <v>43</v>
      </c>
      <c r="CQ613">
        <v>0</v>
      </c>
      <c r="CR613">
        <v>1</v>
      </c>
      <c r="CS613">
        <v>11</v>
      </c>
      <c r="CY613" s="33" t="s">
        <v>85</v>
      </c>
    </row>
    <row r="614" spans="1:103" s="143" customFormat="1" x14ac:dyDescent="0.25">
      <c r="A614" s="143">
        <v>613</v>
      </c>
      <c r="B614" s="143">
        <v>38</v>
      </c>
      <c r="C614" s="144" t="s">
        <v>328</v>
      </c>
      <c r="D614" s="145">
        <v>20.7</v>
      </c>
      <c r="E614" s="146">
        <v>3.2</v>
      </c>
      <c r="F614" s="147">
        <f t="shared" si="152"/>
        <v>6.4687499999999991</v>
      </c>
      <c r="G614" s="147">
        <f t="shared" si="145"/>
        <v>17.5</v>
      </c>
      <c r="H614" s="148">
        <f t="shared" si="146"/>
        <v>23.9</v>
      </c>
      <c r="I614" s="149">
        <f t="shared" si="147"/>
        <v>0.15598245363248828</v>
      </c>
      <c r="J614" s="150">
        <f t="shared" si="148"/>
        <v>2.4113229547051335E-2</v>
      </c>
      <c r="K614" s="150">
        <f t="shared" si="149"/>
        <v>41.471010676887289</v>
      </c>
      <c r="L614" s="151">
        <v>0</v>
      </c>
      <c r="M614" s="152">
        <v>1</v>
      </c>
      <c r="N614" s="151">
        <v>0</v>
      </c>
      <c r="O614" s="152">
        <v>0</v>
      </c>
      <c r="P614" s="152">
        <v>0</v>
      </c>
      <c r="Q614" s="152">
        <v>1</v>
      </c>
      <c r="R614" s="152">
        <v>0</v>
      </c>
      <c r="S614" s="151">
        <v>1692</v>
      </c>
      <c r="T614" s="152">
        <v>13</v>
      </c>
      <c r="U614" s="152">
        <f t="shared" si="150"/>
        <v>1678</v>
      </c>
      <c r="V614" s="152">
        <f t="shared" si="151"/>
        <v>50</v>
      </c>
      <c r="W614" s="147">
        <f t="shared" si="142"/>
        <v>9.4307999999999996</v>
      </c>
      <c r="X614" s="147">
        <f t="shared" si="143"/>
        <v>23.669200000000004</v>
      </c>
      <c r="Y614" s="152">
        <v>1</v>
      </c>
      <c r="Z614" s="152">
        <v>0</v>
      </c>
      <c r="AA614" s="152">
        <v>1</v>
      </c>
      <c r="AB614" s="152">
        <v>0</v>
      </c>
      <c r="AC614" s="152">
        <v>0</v>
      </c>
      <c r="AD614" s="153">
        <v>0</v>
      </c>
      <c r="AE614" s="152">
        <v>1</v>
      </c>
      <c r="AF614" s="152">
        <v>0</v>
      </c>
      <c r="AG614" s="153">
        <v>0</v>
      </c>
      <c r="AH614" s="152">
        <v>0</v>
      </c>
      <c r="AI614" s="153">
        <v>1</v>
      </c>
      <c r="AJ614" s="154">
        <v>2001</v>
      </c>
      <c r="AK614" s="150">
        <v>0.13719999999999999</v>
      </c>
      <c r="AL614" s="150">
        <f t="shared" si="144"/>
        <v>0.2238</v>
      </c>
      <c r="AM614" s="150">
        <v>0.28599999999999998</v>
      </c>
      <c r="AN614" s="155">
        <v>0.35299999999999998</v>
      </c>
      <c r="AO614" s="156">
        <v>0.56999999999999995</v>
      </c>
      <c r="AP614" s="157">
        <v>0.43</v>
      </c>
      <c r="AQ614" s="143">
        <v>0</v>
      </c>
      <c r="AR614" s="158">
        <v>1</v>
      </c>
      <c r="AS614" s="143" t="s">
        <v>98</v>
      </c>
      <c r="AT614" s="158" t="s">
        <v>98</v>
      </c>
      <c r="AU614">
        <v>1</v>
      </c>
      <c r="AV614" s="157">
        <v>0</v>
      </c>
      <c r="AW614" s="143" t="s">
        <v>98</v>
      </c>
      <c r="AX614" s="157" t="s">
        <v>98</v>
      </c>
      <c r="AY614" s="157" t="s">
        <v>329</v>
      </c>
      <c r="AZ614">
        <v>1</v>
      </c>
      <c r="BA614">
        <v>0</v>
      </c>
      <c r="BB614">
        <v>1</v>
      </c>
      <c r="BC614">
        <v>0</v>
      </c>
      <c r="BD614">
        <v>0</v>
      </c>
      <c r="BE614">
        <v>0</v>
      </c>
      <c r="BF614" s="157">
        <v>0</v>
      </c>
      <c r="BG614">
        <v>1</v>
      </c>
      <c r="BH614">
        <v>0</v>
      </c>
      <c r="BI614" s="157">
        <v>0</v>
      </c>
      <c r="BJ614">
        <v>25208</v>
      </c>
      <c r="BK614">
        <v>1486</v>
      </c>
      <c r="BL614" s="144">
        <v>39.1</v>
      </c>
      <c r="BM614" s="143">
        <v>0</v>
      </c>
      <c r="BN614" s="143">
        <v>0</v>
      </c>
      <c r="BO614" s="143">
        <v>0</v>
      </c>
      <c r="BP614" s="143">
        <v>0</v>
      </c>
      <c r="BQ614" s="143">
        <v>0</v>
      </c>
      <c r="BR614" s="143">
        <v>0</v>
      </c>
      <c r="BS614" s="143">
        <v>0</v>
      </c>
      <c r="BT614" s="157">
        <v>1</v>
      </c>
      <c r="BU614" s="143">
        <v>0</v>
      </c>
      <c r="BV614" s="143">
        <v>0</v>
      </c>
      <c r="BW614" s="143">
        <v>1</v>
      </c>
      <c r="BX614" s="157">
        <v>0</v>
      </c>
      <c r="BY614" s="143">
        <v>0</v>
      </c>
      <c r="BZ614" s="143">
        <v>0</v>
      </c>
      <c r="CA614" s="143">
        <v>0</v>
      </c>
      <c r="CB614" s="143">
        <v>0</v>
      </c>
      <c r="CC614" s="157">
        <v>1</v>
      </c>
      <c r="CD614" s="143">
        <v>1</v>
      </c>
      <c r="CE614" s="143">
        <v>1</v>
      </c>
      <c r="CF614" s="143">
        <v>0</v>
      </c>
      <c r="CG614" s="143">
        <v>0</v>
      </c>
      <c r="CH614" s="143">
        <v>0</v>
      </c>
      <c r="CI614" s="143">
        <v>1</v>
      </c>
      <c r="CJ614" s="143">
        <v>0</v>
      </c>
      <c r="CK614" s="143">
        <v>0</v>
      </c>
      <c r="CL614" s="143">
        <v>0</v>
      </c>
      <c r="CM614" s="143">
        <v>0</v>
      </c>
      <c r="CN614" s="157">
        <v>1</v>
      </c>
      <c r="CO614">
        <v>0</v>
      </c>
      <c r="CP614">
        <v>43</v>
      </c>
      <c r="CQ614">
        <v>0</v>
      </c>
      <c r="CR614" s="143">
        <v>1</v>
      </c>
      <c r="CS614" s="143">
        <v>11</v>
      </c>
      <c r="CT614" s="159"/>
      <c r="CY614" s="33" t="s">
        <v>85</v>
      </c>
    </row>
    <row r="615" spans="1:103" x14ac:dyDescent="0.25">
      <c r="A615">
        <v>614</v>
      </c>
      <c r="B615">
        <v>39</v>
      </c>
      <c r="C615" s="24" t="s">
        <v>330</v>
      </c>
      <c r="D615" s="12">
        <v>5.6</v>
      </c>
      <c r="E615" s="13">
        <v>0.08</v>
      </c>
      <c r="F615" s="7">
        <f t="shared" si="152"/>
        <v>70</v>
      </c>
      <c r="G615" s="7">
        <f t="shared" si="145"/>
        <v>5.52</v>
      </c>
      <c r="H615" s="15">
        <f t="shared" si="146"/>
        <v>5.68</v>
      </c>
      <c r="I615" s="11">
        <f t="shared" si="147"/>
        <v>0.45067594598575533</v>
      </c>
      <c r="J615" s="32">
        <f t="shared" si="148"/>
        <v>6.4382277997965046E-3</v>
      </c>
      <c r="K615" s="32">
        <f t="shared" si="149"/>
        <v>155.32224567009067</v>
      </c>
      <c r="L615" s="8">
        <v>0</v>
      </c>
      <c r="M615" s="9">
        <v>1</v>
      </c>
      <c r="N615" s="8">
        <v>0</v>
      </c>
      <c r="O615" s="9">
        <v>0</v>
      </c>
      <c r="P615" s="9">
        <v>1</v>
      </c>
      <c r="Q615" s="9">
        <v>0</v>
      </c>
      <c r="R615" s="9">
        <v>0</v>
      </c>
      <c r="S615" s="8">
        <v>19234</v>
      </c>
      <c r="T615" s="9">
        <v>8</v>
      </c>
      <c r="U615" s="9">
        <f t="shared" si="150"/>
        <v>19225</v>
      </c>
      <c r="V615" s="9">
        <f t="shared" si="151"/>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3">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12548</v>
      </c>
      <c r="BL615" s="92">
        <f t="shared" ref="BL615:BL641" si="154">6+W615+X615</f>
        <v>33</v>
      </c>
      <c r="BM615">
        <v>1</v>
      </c>
      <c r="BN615">
        <v>0</v>
      </c>
      <c r="BO615">
        <v>0</v>
      </c>
      <c r="BP615">
        <v>0</v>
      </c>
      <c r="BQ615">
        <v>0</v>
      </c>
      <c r="BR615">
        <v>0</v>
      </c>
      <c r="BS615">
        <v>0</v>
      </c>
      <c r="BT615" s="17">
        <v>0</v>
      </c>
      <c r="BU615">
        <v>0</v>
      </c>
      <c r="BV615">
        <v>0</v>
      </c>
      <c r="BW615">
        <v>0</v>
      </c>
      <c r="BX615" s="17">
        <v>1</v>
      </c>
      <c r="BY615">
        <v>0</v>
      </c>
      <c r="BZ615">
        <v>0</v>
      </c>
      <c r="CA615">
        <v>0</v>
      </c>
      <c r="CB615">
        <v>0</v>
      </c>
      <c r="CC615" s="17">
        <v>1</v>
      </c>
      <c r="CD615">
        <v>0</v>
      </c>
      <c r="CE615">
        <v>0</v>
      </c>
      <c r="CF615">
        <v>1</v>
      </c>
      <c r="CG615">
        <v>1</v>
      </c>
      <c r="CH615">
        <v>0</v>
      </c>
      <c r="CI615">
        <v>0</v>
      </c>
      <c r="CJ615">
        <v>0</v>
      </c>
      <c r="CK615">
        <v>0</v>
      </c>
      <c r="CL615">
        <v>0</v>
      </c>
      <c r="CM615">
        <v>0</v>
      </c>
      <c r="CN615" s="17">
        <v>0</v>
      </c>
      <c r="CO615">
        <v>0</v>
      </c>
      <c r="CP615">
        <v>0</v>
      </c>
      <c r="CQ615">
        <v>0</v>
      </c>
      <c r="CR615">
        <v>1</v>
      </c>
      <c r="CS615">
        <v>15</v>
      </c>
      <c r="CY615" s="33" t="s">
        <v>85</v>
      </c>
    </row>
    <row r="616" spans="1:103" x14ac:dyDescent="0.25">
      <c r="A616">
        <v>615</v>
      </c>
      <c r="B616">
        <v>39</v>
      </c>
      <c r="C616" s="24" t="s">
        <v>330</v>
      </c>
      <c r="D616" s="12">
        <v>6.8</v>
      </c>
      <c r="E616" s="13">
        <v>0.18</v>
      </c>
      <c r="F616" s="7">
        <f t="shared" si="152"/>
        <v>37.777777777777779</v>
      </c>
      <c r="G616" s="7">
        <f t="shared" si="145"/>
        <v>6.62</v>
      </c>
      <c r="H616" s="15">
        <f t="shared" si="146"/>
        <v>6.9799999999999995</v>
      </c>
      <c r="I616" s="11">
        <f t="shared" si="147"/>
        <v>0.26685477272919289</v>
      </c>
      <c r="J616" s="32">
        <f t="shared" si="148"/>
        <v>7.0638028075374589E-3</v>
      </c>
      <c r="K616" s="32">
        <f t="shared" si="149"/>
        <v>141.5668057626051</v>
      </c>
      <c r="L616" s="8">
        <v>0</v>
      </c>
      <c r="M616" s="9">
        <v>1</v>
      </c>
      <c r="N616" s="8">
        <v>0</v>
      </c>
      <c r="O616" s="9">
        <v>0</v>
      </c>
      <c r="P616" s="9">
        <v>1</v>
      </c>
      <c r="Q616" s="9">
        <v>0</v>
      </c>
      <c r="R616" s="9">
        <v>0</v>
      </c>
      <c r="S616" s="8">
        <v>18623</v>
      </c>
      <c r="T616" s="9">
        <v>8</v>
      </c>
      <c r="U616" s="9">
        <f t="shared" si="150"/>
        <v>18614</v>
      </c>
      <c r="V616" s="9">
        <f t="shared" si="151"/>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3"/>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12548</v>
      </c>
      <c r="BL616" s="92">
        <f t="shared" si="154"/>
        <v>33</v>
      </c>
      <c r="BM616">
        <v>0</v>
      </c>
      <c r="BN616">
        <v>0</v>
      </c>
      <c r="BO616">
        <v>0</v>
      </c>
      <c r="BP616">
        <v>0</v>
      </c>
      <c r="BQ616">
        <v>0</v>
      </c>
      <c r="BR616">
        <v>0</v>
      </c>
      <c r="BS616">
        <v>0</v>
      </c>
      <c r="BT616" s="17">
        <v>1</v>
      </c>
      <c r="BU616">
        <v>0</v>
      </c>
      <c r="BV616">
        <v>0</v>
      </c>
      <c r="BW616">
        <v>0</v>
      </c>
      <c r="BX616" s="17">
        <v>1</v>
      </c>
      <c r="BY616">
        <v>0</v>
      </c>
      <c r="BZ616">
        <v>0</v>
      </c>
      <c r="CA616">
        <v>0</v>
      </c>
      <c r="CB616">
        <v>0</v>
      </c>
      <c r="CC616" s="17">
        <v>1</v>
      </c>
      <c r="CD616">
        <v>0</v>
      </c>
      <c r="CE616">
        <v>0</v>
      </c>
      <c r="CF616">
        <v>1</v>
      </c>
      <c r="CG616">
        <v>1</v>
      </c>
      <c r="CH616">
        <v>0</v>
      </c>
      <c r="CI616">
        <v>0</v>
      </c>
      <c r="CJ616">
        <v>0</v>
      </c>
      <c r="CK616">
        <v>0</v>
      </c>
      <c r="CL616">
        <v>0</v>
      </c>
      <c r="CM616">
        <v>0</v>
      </c>
      <c r="CN616" s="17">
        <v>0</v>
      </c>
      <c r="CO616">
        <v>0</v>
      </c>
      <c r="CP616">
        <v>0</v>
      </c>
      <c r="CQ616">
        <v>0</v>
      </c>
      <c r="CR616">
        <v>1</v>
      </c>
      <c r="CS616">
        <v>15</v>
      </c>
      <c r="CY616" s="33" t="s">
        <v>85</v>
      </c>
    </row>
    <row r="617" spans="1:103" x14ac:dyDescent="0.25">
      <c r="A617">
        <v>616</v>
      </c>
      <c r="B617">
        <v>39</v>
      </c>
      <c r="C617" s="24" t="s">
        <v>330</v>
      </c>
      <c r="D617" s="12">
        <v>4.54</v>
      </c>
      <c r="E617" s="13">
        <v>0.45</v>
      </c>
      <c r="F617" s="7">
        <f t="shared" si="152"/>
        <v>10.088888888888889</v>
      </c>
      <c r="G617" s="7">
        <f t="shared" si="145"/>
        <v>4.09</v>
      </c>
      <c r="H617" s="15">
        <f t="shared" si="146"/>
        <v>4.99</v>
      </c>
      <c r="I617" s="11">
        <f t="shared" si="147"/>
        <v>0.31287540391824742</v>
      </c>
      <c r="J617" s="32">
        <f t="shared" si="148"/>
        <v>3.101187924299809E-2</v>
      </c>
      <c r="K617" s="32">
        <f t="shared" si="149"/>
        <v>32.245707916129639</v>
      </c>
      <c r="L617" s="8">
        <v>0</v>
      </c>
      <c r="M617" s="9">
        <v>1</v>
      </c>
      <c r="N617" s="8">
        <v>0</v>
      </c>
      <c r="O617" s="9">
        <v>0</v>
      </c>
      <c r="P617" s="9">
        <v>1</v>
      </c>
      <c r="Q617" s="9">
        <v>0</v>
      </c>
      <c r="R617" s="9">
        <v>0</v>
      </c>
      <c r="S617" s="8">
        <v>947</v>
      </c>
      <c r="T617" s="9">
        <v>8</v>
      </c>
      <c r="U617" s="9">
        <f t="shared" si="150"/>
        <v>938</v>
      </c>
      <c r="V617" s="9">
        <f t="shared" si="151"/>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3"/>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12548</v>
      </c>
      <c r="BL617" s="92">
        <f t="shared" si="154"/>
        <v>43.75</v>
      </c>
      <c r="BM617">
        <v>1</v>
      </c>
      <c r="BN617">
        <v>0</v>
      </c>
      <c r="BO617">
        <v>0</v>
      </c>
      <c r="BP617">
        <v>0</v>
      </c>
      <c r="BQ617">
        <v>0</v>
      </c>
      <c r="BR617">
        <v>0</v>
      </c>
      <c r="BS617">
        <v>0</v>
      </c>
      <c r="BT617" s="17">
        <v>0</v>
      </c>
      <c r="BU617">
        <v>0</v>
      </c>
      <c r="BV617">
        <v>0</v>
      </c>
      <c r="BW617">
        <v>0</v>
      </c>
      <c r="BX617" s="17">
        <v>1</v>
      </c>
      <c r="BY617">
        <v>0</v>
      </c>
      <c r="BZ617">
        <v>0</v>
      </c>
      <c r="CA617">
        <v>0</v>
      </c>
      <c r="CB617">
        <v>0</v>
      </c>
      <c r="CC617" s="17">
        <v>1</v>
      </c>
      <c r="CD617">
        <v>0</v>
      </c>
      <c r="CE617">
        <v>0</v>
      </c>
      <c r="CF617">
        <v>1</v>
      </c>
      <c r="CG617">
        <v>1</v>
      </c>
      <c r="CH617">
        <v>0</v>
      </c>
      <c r="CI617">
        <v>0</v>
      </c>
      <c r="CJ617">
        <v>0</v>
      </c>
      <c r="CK617">
        <v>0</v>
      </c>
      <c r="CL617">
        <v>0</v>
      </c>
      <c r="CM617">
        <v>0</v>
      </c>
      <c r="CN617" s="17">
        <v>0</v>
      </c>
      <c r="CO617">
        <v>0</v>
      </c>
      <c r="CP617">
        <v>0</v>
      </c>
      <c r="CQ617">
        <v>0</v>
      </c>
      <c r="CR617">
        <v>1</v>
      </c>
      <c r="CS617">
        <v>15</v>
      </c>
      <c r="CY617" s="33" t="s">
        <v>85</v>
      </c>
    </row>
    <row r="618" spans="1:103" x14ac:dyDescent="0.25">
      <c r="A618">
        <v>617</v>
      </c>
      <c r="B618">
        <v>39</v>
      </c>
      <c r="C618" s="24" t="s">
        <v>330</v>
      </c>
      <c r="D618" s="12">
        <v>7.51</v>
      </c>
      <c r="E618" s="13">
        <v>1.1399999999999999</v>
      </c>
      <c r="F618" s="7">
        <f t="shared" si="152"/>
        <v>6.5877192982456148</v>
      </c>
      <c r="G618" s="7">
        <f t="shared" si="145"/>
        <v>6.37</v>
      </c>
      <c r="H618" s="15">
        <f t="shared" si="146"/>
        <v>8.65</v>
      </c>
      <c r="I618" s="11">
        <f t="shared" si="147"/>
        <v>0.21346458722465919</v>
      </c>
      <c r="J618" s="32">
        <f t="shared" si="148"/>
        <v>3.2403412707871032E-2</v>
      </c>
      <c r="K618" s="32">
        <f t="shared" si="149"/>
        <v>30.860946932206698</v>
      </c>
      <c r="L618" s="8">
        <v>0</v>
      </c>
      <c r="M618" s="9">
        <v>1</v>
      </c>
      <c r="N618" s="8">
        <v>0</v>
      </c>
      <c r="O618" s="9">
        <v>0</v>
      </c>
      <c r="P618" s="9">
        <v>1</v>
      </c>
      <c r="Q618" s="9">
        <v>0</v>
      </c>
      <c r="R618" s="9">
        <v>0</v>
      </c>
      <c r="S618" s="8">
        <v>918</v>
      </c>
      <c r="T618" s="9">
        <v>8</v>
      </c>
      <c r="U618" s="9">
        <f t="shared" si="150"/>
        <v>909</v>
      </c>
      <c r="V618" s="9">
        <f t="shared" si="151"/>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3"/>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12548</v>
      </c>
      <c r="BL618" s="92">
        <f t="shared" si="154"/>
        <v>43.75</v>
      </c>
      <c r="BM618">
        <v>0</v>
      </c>
      <c r="BN618">
        <v>0</v>
      </c>
      <c r="BO618">
        <v>0</v>
      </c>
      <c r="BP618">
        <v>0</v>
      </c>
      <c r="BQ618">
        <v>0</v>
      </c>
      <c r="BR618">
        <v>0</v>
      </c>
      <c r="BS618">
        <v>0</v>
      </c>
      <c r="BT618" s="17">
        <v>1</v>
      </c>
      <c r="BU618">
        <v>0</v>
      </c>
      <c r="BV618">
        <v>0</v>
      </c>
      <c r="BW618">
        <v>0</v>
      </c>
      <c r="BX618" s="17">
        <v>1</v>
      </c>
      <c r="BY618">
        <v>0</v>
      </c>
      <c r="BZ618">
        <v>0</v>
      </c>
      <c r="CA618">
        <v>0</v>
      </c>
      <c r="CB618">
        <v>0</v>
      </c>
      <c r="CC618" s="17">
        <v>1</v>
      </c>
      <c r="CD618">
        <v>0</v>
      </c>
      <c r="CE618">
        <v>0</v>
      </c>
      <c r="CF618">
        <v>1</v>
      </c>
      <c r="CG618">
        <v>1</v>
      </c>
      <c r="CH618">
        <v>0</v>
      </c>
      <c r="CI618">
        <v>0</v>
      </c>
      <c r="CJ618">
        <v>0</v>
      </c>
      <c r="CK618">
        <v>0</v>
      </c>
      <c r="CL618">
        <v>0</v>
      </c>
      <c r="CM618">
        <v>0</v>
      </c>
      <c r="CN618" s="17">
        <v>0</v>
      </c>
      <c r="CO618">
        <v>0</v>
      </c>
      <c r="CP618">
        <v>0</v>
      </c>
      <c r="CQ618">
        <v>0</v>
      </c>
      <c r="CR618">
        <v>1</v>
      </c>
      <c r="CS618">
        <v>15</v>
      </c>
      <c r="CY618" s="33" t="s">
        <v>85</v>
      </c>
    </row>
    <row r="619" spans="1:103" x14ac:dyDescent="0.25">
      <c r="A619">
        <v>618</v>
      </c>
      <c r="B619">
        <v>39</v>
      </c>
      <c r="C619" s="24" t="s">
        <v>330</v>
      </c>
      <c r="D619" s="12">
        <v>3.05</v>
      </c>
      <c r="E619" s="13">
        <v>3.6</v>
      </c>
      <c r="F619" s="7">
        <f t="shared" si="152"/>
        <v>0.8472222222222221</v>
      </c>
      <c r="G619" s="7">
        <f t="shared" si="145"/>
        <v>-0.55000000000000027</v>
      </c>
      <c r="H619" s="15">
        <f t="shared" si="146"/>
        <v>6.65</v>
      </c>
      <c r="I619" s="11">
        <f t="shared" si="147"/>
        <v>2.3582057357347679E-2</v>
      </c>
      <c r="J619" s="32">
        <f t="shared" si="148"/>
        <v>2.7834559503754644E-2</v>
      </c>
      <c r="K619" s="32">
        <f t="shared" si="149"/>
        <v>35.926561002882352</v>
      </c>
      <c r="L619" s="8">
        <v>0</v>
      </c>
      <c r="M619" s="9">
        <v>1</v>
      </c>
      <c r="N619" s="8">
        <v>0</v>
      </c>
      <c r="O619" s="9">
        <v>0</v>
      </c>
      <c r="P619" s="9">
        <v>1</v>
      </c>
      <c r="Q619" s="9">
        <v>0</v>
      </c>
      <c r="R619" s="9">
        <v>0</v>
      </c>
      <c r="S619" s="8">
        <v>1299</v>
      </c>
      <c r="T619" s="9">
        <v>8</v>
      </c>
      <c r="U619" s="9">
        <f t="shared" si="150"/>
        <v>1290</v>
      </c>
      <c r="V619" s="9">
        <f t="shared" si="151"/>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3"/>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12548</v>
      </c>
      <c r="BL619" s="92">
        <f t="shared" si="154"/>
        <v>24.799999999999997</v>
      </c>
      <c r="BM619">
        <v>1</v>
      </c>
      <c r="BN619">
        <v>0</v>
      </c>
      <c r="BO619">
        <v>0</v>
      </c>
      <c r="BP619">
        <v>0</v>
      </c>
      <c r="BQ619">
        <v>0</v>
      </c>
      <c r="BR619">
        <v>0</v>
      </c>
      <c r="BS619">
        <v>0</v>
      </c>
      <c r="BT619" s="17">
        <v>0</v>
      </c>
      <c r="BU619">
        <v>0</v>
      </c>
      <c r="BV619">
        <v>0</v>
      </c>
      <c r="BW619">
        <v>0</v>
      </c>
      <c r="BX619" s="17">
        <v>1</v>
      </c>
      <c r="BY619">
        <v>0</v>
      </c>
      <c r="BZ619">
        <v>0</v>
      </c>
      <c r="CA619">
        <v>0</v>
      </c>
      <c r="CB619">
        <v>0</v>
      </c>
      <c r="CC619" s="17">
        <v>1</v>
      </c>
      <c r="CD619">
        <v>0</v>
      </c>
      <c r="CE619">
        <v>0</v>
      </c>
      <c r="CF619">
        <v>1</v>
      </c>
      <c r="CG619">
        <v>1</v>
      </c>
      <c r="CH619">
        <v>0</v>
      </c>
      <c r="CI619">
        <v>0</v>
      </c>
      <c r="CJ619">
        <v>0</v>
      </c>
      <c r="CK619">
        <v>0</v>
      </c>
      <c r="CL619">
        <v>0</v>
      </c>
      <c r="CM619">
        <v>0</v>
      </c>
      <c r="CN619" s="17">
        <v>0</v>
      </c>
      <c r="CO619">
        <v>0</v>
      </c>
      <c r="CP619">
        <v>0</v>
      </c>
      <c r="CQ619">
        <v>0</v>
      </c>
      <c r="CR619">
        <v>1</v>
      </c>
      <c r="CS619">
        <v>15</v>
      </c>
      <c r="CY619" s="33" t="s">
        <v>85</v>
      </c>
    </row>
    <row r="620" spans="1:103" x14ac:dyDescent="0.25">
      <c r="A620">
        <v>619</v>
      </c>
      <c r="B620">
        <v>39</v>
      </c>
      <c r="C620" s="24" t="s">
        <v>330</v>
      </c>
      <c r="D620" s="12">
        <v>5.65</v>
      </c>
      <c r="E620" s="13">
        <v>1.1000000000000001</v>
      </c>
      <c r="F620" s="7">
        <f t="shared" si="152"/>
        <v>5.1363636363636367</v>
      </c>
      <c r="G620" s="7">
        <f t="shared" si="145"/>
        <v>4.5500000000000007</v>
      </c>
      <c r="H620" s="15">
        <f t="shared" si="146"/>
        <v>6.75</v>
      </c>
      <c r="I620" s="11">
        <f t="shared" si="147"/>
        <v>0.1445068320716868</v>
      </c>
      <c r="J620" s="32">
        <f t="shared" si="148"/>
        <v>2.8134073500682387E-2</v>
      </c>
      <c r="K620" s="32">
        <f t="shared" si="149"/>
        <v>35.544088557803235</v>
      </c>
      <c r="L620" s="8">
        <v>0</v>
      </c>
      <c r="M620" s="9">
        <v>1</v>
      </c>
      <c r="N620" s="8">
        <v>0</v>
      </c>
      <c r="O620" s="9">
        <v>0</v>
      </c>
      <c r="P620" s="9">
        <v>1</v>
      </c>
      <c r="Q620" s="9">
        <v>0</v>
      </c>
      <c r="R620" s="9">
        <v>0</v>
      </c>
      <c r="S620" s="8">
        <v>1246</v>
      </c>
      <c r="T620" s="9">
        <v>8</v>
      </c>
      <c r="U620" s="9">
        <f t="shared" si="150"/>
        <v>1237</v>
      </c>
      <c r="V620" s="9">
        <f t="shared" si="151"/>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3"/>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12548</v>
      </c>
      <c r="BL620" s="92">
        <f t="shared" si="154"/>
        <v>24.799999999999997</v>
      </c>
      <c r="BM620">
        <v>0</v>
      </c>
      <c r="BN620">
        <v>0</v>
      </c>
      <c r="BO620">
        <v>0</v>
      </c>
      <c r="BP620">
        <v>0</v>
      </c>
      <c r="BQ620">
        <v>0</v>
      </c>
      <c r="BR620">
        <v>0</v>
      </c>
      <c r="BS620">
        <v>0</v>
      </c>
      <c r="BT620" s="17">
        <v>1</v>
      </c>
      <c r="BU620">
        <v>0</v>
      </c>
      <c r="BV620">
        <v>0</v>
      </c>
      <c r="BW620">
        <v>0</v>
      </c>
      <c r="BX620" s="17">
        <v>1</v>
      </c>
      <c r="BY620">
        <v>0</v>
      </c>
      <c r="BZ620">
        <v>0</v>
      </c>
      <c r="CA620">
        <v>0</v>
      </c>
      <c r="CB620">
        <v>0</v>
      </c>
      <c r="CC620" s="17">
        <v>1</v>
      </c>
      <c r="CD620">
        <v>0</v>
      </c>
      <c r="CE620">
        <v>0</v>
      </c>
      <c r="CF620">
        <v>1</v>
      </c>
      <c r="CG620">
        <v>1</v>
      </c>
      <c r="CH620">
        <v>0</v>
      </c>
      <c r="CI620">
        <v>0</v>
      </c>
      <c r="CJ620">
        <v>0</v>
      </c>
      <c r="CK620">
        <v>0</v>
      </c>
      <c r="CL620">
        <v>0</v>
      </c>
      <c r="CM620">
        <v>0</v>
      </c>
      <c r="CN620" s="17">
        <v>0</v>
      </c>
      <c r="CO620">
        <v>0</v>
      </c>
      <c r="CP620">
        <v>0</v>
      </c>
      <c r="CQ620">
        <v>0</v>
      </c>
      <c r="CR620">
        <v>1</v>
      </c>
      <c r="CS620">
        <v>15</v>
      </c>
      <c r="CY620" s="33" t="s">
        <v>85</v>
      </c>
    </row>
    <row r="621" spans="1:103" x14ac:dyDescent="0.25">
      <c r="A621">
        <v>620</v>
      </c>
      <c r="B621">
        <v>39</v>
      </c>
      <c r="C621" s="24" t="s">
        <v>330</v>
      </c>
      <c r="D621" s="12">
        <v>4.4000000000000004</v>
      </c>
      <c r="E621" s="13">
        <v>0.37</v>
      </c>
      <c r="F621" s="7">
        <f t="shared" si="152"/>
        <v>11.891891891891893</v>
      </c>
      <c r="G621" s="7">
        <f t="shared" si="145"/>
        <v>4.03</v>
      </c>
      <c r="H621" s="15">
        <f t="shared" si="146"/>
        <v>4.7700000000000005</v>
      </c>
      <c r="I621" s="11">
        <f t="shared" si="147"/>
        <v>0.30417954748127174</v>
      </c>
      <c r="J621" s="32">
        <f t="shared" si="148"/>
        <v>2.5578734674561485E-2</v>
      </c>
      <c r="K621" s="32">
        <f t="shared" si="149"/>
        <v>39.09497528798866</v>
      </c>
      <c r="L621" s="8">
        <v>0</v>
      </c>
      <c r="M621" s="9">
        <v>1</v>
      </c>
      <c r="N621" s="8">
        <v>0</v>
      </c>
      <c r="O621" s="9">
        <v>0</v>
      </c>
      <c r="P621" s="9">
        <v>1</v>
      </c>
      <c r="Q621" s="9">
        <v>0</v>
      </c>
      <c r="R621" s="9">
        <v>0</v>
      </c>
      <c r="S621" s="8">
        <v>1396</v>
      </c>
      <c r="T621" s="9">
        <v>8</v>
      </c>
      <c r="U621" s="9">
        <f t="shared" si="150"/>
        <v>1387</v>
      </c>
      <c r="V621" s="9">
        <f t="shared" si="151"/>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12548</v>
      </c>
      <c r="BL621" s="92">
        <f t="shared" si="154"/>
        <v>34.86</v>
      </c>
      <c r="BM621">
        <v>1</v>
      </c>
      <c r="BN621">
        <v>0</v>
      </c>
      <c r="BO621">
        <v>0</v>
      </c>
      <c r="BP621">
        <v>0</v>
      </c>
      <c r="BQ621">
        <v>0</v>
      </c>
      <c r="BR621">
        <v>0</v>
      </c>
      <c r="BS621">
        <v>0</v>
      </c>
      <c r="BT621" s="17">
        <v>0</v>
      </c>
      <c r="BU621">
        <v>0</v>
      </c>
      <c r="BV621">
        <v>0</v>
      </c>
      <c r="BW621">
        <v>0</v>
      </c>
      <c r="BX621" s="17">
        <v>1</v>
      </c>
      <c r="BY621">
        <v>0</v>
      </c>
      <c r="BZ621">
        <v>0</v>
      </c>
      <c r="CA621">
        <v>0</v>
      </c>
      <c r="CB621">
        <v>0</v>
      </c>
      <c r="CC621" s="17">
        <v>1</v>
      </c>
      <c r="CD621">
        <v>0</v>
      </c>
      <c r="CE621">
        <v>0</v>
      </c>
      <c r="CF621">
        <v>1</v>
      </c>
      <c r="CG621">
        <v>1</v>
      </c>
      <c r="CH621">
        <v>0</v>
      </c>
      <c r="CI621">
        <v>0</v>
      </c>
      <c r="CJ621">
        <v>0</v>
      </c>
      <c r="CK621">
        <v>0</v>
      </c>
      <c r="CL621">
        <v>0</v>
      </c>
      <c r="CM621">
        <v>0</v>
      </c>
      <c r="CN621" s="17">
        <v>0</v>
      </c>
      <c r="CO621">
        <v>0</v>
      </c>
      <c r="CP621">
        <v>0</v>
      </c>
      <c r="CQ621">
        <v>0</v>
      </c>
      <c r="CR621">
        <v>1</v>
      </c>
      <c r="CS621">
        <v>15</v>
      </c>
      <c r="CY621" s="33" t="s">
        <v>85</v>
      </c>
    </row>
    <row r="622" spans="1:103" x14ac:dyDescent="0.25">
      <c r="A622">
        <v>621</v>
      </c>
      <c r="B622">
        <v>39</v>
      </c>
      <c r="C622" s="24" t="s">
        <v>330</v>
      </c>
      <c r="D622" s="12">
        <v>8.39</v>
      </c>
      <c r="E622" s="13">
        <v>1.0900000000000001</v>
      </c>
      <c r="F622" s="7">
        <f t="shared" si="152"/>
        <v>7.6972477064220186</v>
      </c>
      <c r="G622" s="7">
        <f t="shared" si="145"/>
        <v>7.3000000000000007</v>
      </c>
      <c r="H622" s="15">
        <f t="shared" si="146"/>
        <v>9.48</v>
      </c>
      <c r="I622" s="11">
        <f t="shared" si="147"/>
        <v>0.20547940779494051</v>
      </c>
      <c r="J622" s="32">
        <f t="shared" si="148"/>
        <v>2.6695179320200848E-2</v>
      </c>
      <c r="K622" s="32">
        <f t="shared" si="149"/>
        <v>37.459946906716496</v>
      </c>
      <c r="L622" s="8">
        <v>0</v>
      </c>
      <c r="M622" s="9">
        <v>1</v>
      </c>
      <c r="N622" s="8">
        <v>0</v>
      </c>
      <c r="O622" s="9">
        <v>0</v>
      </c>
      <c r="P622" s="9">
        <v>1</v>
      </c>
      <c r="Q622" s="9">
        <v>0</v>
      </c>
      <c r="R622" s="9">
        <v>0</v>
      </c>
      <c r="S622" s="8">
        <v>1353</v>
      </c>
      <c r="T622" s="9">
        <v>8</v>
      </c>
      <c r="U622" s="9">
        <f t="shared" si="150"/>
        <v>1344</v>
      </c>
      <c r="V622" s="9">
        <f t="shared" si="151"/>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12548</v>
      </c>
      <c r="BL622" s="92">
        <f t="shared" si="154"/>
        <v>34.86</v>
      </c>
      <c r="BM622">
        <v>0</v>
      </c>
      <c r="BN622">
        <v>0</v>
      </c>
      <c r="BO622">
        <v>0</v>
      </c>
      <c r="BP622">
        <v>0</v>
      </c>
      <c r="BQ622">
        <v>0</v>
      </c>
      <c r="BR622">
        <v>0</v>
      </c>
      <c r="BS622">
        <v>0</v>
      </c>
      <c r="BT622" s="17">
        <v>1</v>
      </c>
      <c r="BU622">
        <v>0</v>
      </c>
      <c r="BV622">
        <v>0</v>
      </c>
      <c r="BW622">
        <v>0</v>
      </c>
      <c r="BX622" s="17">
        <v>1</v>
      </c>
      <c r="BY622">
        <v>0</v>
      </c>
      <c r="BZ622">
        <v>0</v>
      </c>
      <c r="CA622">
        <v>0</v>
      </c>
      <c r="CB622">
        <v>0</v>
      </c>
      <c r="CC622" s="17">
        <v>1</v>
      </c>
      <c r="CD622">
        <v>0</v>
      </c>
      <c r="CE622">
        <v>0</v>
      </c>
      <c r="CF622">
        <v>1</v>
      </c>
      <c r="CG622">
        <v>1</v>
      </c>
      <c r="CH622">
        <v>0</v>
      </c>
      <c r="CI622">
        <v>0</v>
      </c>
      <c r="CJ622">
        <v>0</v>
      </c>
      <c r="CK622">
        <v>0</v>
      </c>
      <c r="CL622">
        <v>0</v>
      </c>
      <c r="CM622">
        <v>0</v>
      </c>
      <c r="CN622" s="17">
        <v>0</v>
      </c>
      <c r="CO622">
        <v>0</v>
      </c>
      <c r="CP622">
        <v>0</v>
      </c>
      <c r="CQ622">
        <v>0</v>
      </c>
      <c r="CR622">
        <v>1</v>
      </c>
      <c r="CS622">
        <v>15</v>
      </c>
      <c r="CY622" s="33" t="s">
        <v>85</v>
      </c>
    </row>
    <row r="623" spans="1:103" x14ac:dyDescent="0.25">
      <c r="A623">
        <v>622</v>
      </c>
      <c r="B623">
        <v>39</v>
      </c>
      <c r="C623" s="24" t="s">
        <v>330</v>
      </c>
      <c r="D623" s="12">
        <v>2.58</v>
      </c>
      <c r="E623" s="13">
        <v>0.39</v>
      </c>
      <c r="F623" s="7">
        <f t="shared" si="152"/>
        <v>6.615384615384615</v>
      </c>
      <c r="G623" s="7">
        <f t="shared" si="145"/>
        <v>2.19</v>
      </c>
      <c r="H623" s="15">
        <f t="shared" si="146"/>
        <v>2.97</v>
      </c>
      <c r="I623" s="11">
        <f t="shared" si="147"/>
        <v>0.21637359917513771</v>
      </c>
      <c r="J623" s="32">
        <f t="shared" si="148"/>
        <v>3.2707637084613848E-2</v>
      </c>
      <c r="K623" s="32">
        <f t="shared" si="149"/>
        <v>30.573899221549535</v>
      </c>
      <c r="L623" s="8">
        <v>0</v>
      </c>
      <c r="M623" s="9">
        <v>1</v>
      </c>
      <c r="N623" s="8">
        <v>0</v>
      </c>
      <c r="O623" s="9">
        <v>0</v>
      </c>
      <c r="P623" s="9">
        <v>1</v>
      </c>
      <c r="Q623" s="9">
        <v>0</v>
      </c>
      <c r="R623" s="9">
        <v>0</v>
      </c>
      <c r="S623" s="8">
        <v>900</v>
      </c>
      <c r="T623" s="9">
        <v>8</v>
      </c>
      <c r="U623" s="9">
        <f t="shared" si="150"/>
        <v>891</v>
      </c>
      <c r="V623" s="9">
        <f t="shared" si="151"/>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12548</v>
      </c>
      <c r="BL623" s="92">
        <f t="shared" si="154"/>
        <v>30.17</v>
      </c>
      <c r="BM623">
        <v>1</v>
      </c>
      <c r="BN623">
        <v>0</v>
      </c>
      <c r="BO623">
        <v>0</v>
      </c>
      <c r="BP623">
        <v>0</v>
      </c>
      <c r="BQ623">
        <v>0</v>
      </c>
      <c r="BR623">
        <v>0</v>
      </c>
      <c r="BS623">
        <v>0</v>
      </c>
      <c r="BT623" s="17">
        <v>0</v>
      </c>
      <c r="BU623">
        <v>0</v>
      </c>
      <c r="BV623">
        <v>0</v>
      </c>
      <c r="BW623">
        <v>0</v>
      </c>
      <c r="BX623" s="17">
        <v>1</v>
      </c>
      <c r="BY623">
        <v>0</v>
      </c>
      <c r="BZ623">
        <v>0</v>
      </c>
      <c r="CA623">
        <v>0</v>
      </c>
      <c r="CB623">
        <v>0</v>
      </c>
      <c r="CC623" s="17">
        <v>1</v>
      </c>
      <c r="CD623">
        <v>0</v>
      </c>
      <c r="CE623">
        <v>0</v>
      </c>
      <c r="CF623">
        <v>1</v>
      </c>
      <c r="CG623">
        <v>1</v>
      </c>
      <c r="CH623">
        <v>0</v>
      </c>
      <c r="CI623">
        <v>0</v>
      </c>
      <c r="CJ623">
        <v>0</v>
      </c>
      <c r="CK623">
        <v>0</v>
      </c>
      <c r="CL623">
        <v>0</v>
      </c>
      <c r="CM623">
        <v>0</v>
      </c>
      <c r="CN623" s="17">
        <v>0</v>
      </c>
      <c r="CO623">
        <v>0</v>
      </c>
      <c r="CP623">
        <v>0</v>
      </c>
      <c r="CQ623">
        <v>0</v>
      </c>
      <c r="CR623">
        <v>1</v>
      </c>
      <c r="CS623">
        <v>15</v>
      </c>
      <c r="CY623" s="33" t="s">
        <v>85</v>
      </c>
    </row>
    <row r="624" spans="1:103" s="143" customFormat="1" x14ac:dyDescent="0.25">
      <c r="A624" s="143">
        <v>623</v>
      </c>
      <c r="B624" s="143">
        <v>39</v>
      </c>
      <c r="C624" s="144" t="s">
        <v>330</v>
      </c>
      <c r="D624" s="145">
        <v>3.13</v>
      </c>
      <c r="E624" s="146">
        <v>1.03</v>
      </c>
      <c r="F624" s="147">
        <f t="shared" si="152"/>
        <v>3.0388349514563107</v>
      </c>
      <c r="G624" s="147">
        <f t="shared" si="145"/>
        <v>2.0999999999999996</v>
      </c>
      <c r="H624" s="148">
        <f t="shared" si="146"/>
        <v>4.16</v>
      </c>
      <c r="I624" s="149">
        <f t="shared" si="147"/>
        <v>0.10366955995013886</v>
      </c>
      <c r="J624" s="150">
        <f t="shared" si="148"/>
        <v>3.4114903114582436E-2</v>
      </c>
      <c r="K624" s="150">
        <f t="shared" si="149"/>
        <v>29.312702329573654</v>
      </c>
      <c r="L624" s="151">
        <v>0</v>
      </c>
      <c r="M624" s="152">
        <v>1</v>
      </c>
      <c r="N624" s="151">
        <v>0</v>
      </c>
      <c r="O624" s="152">
        <v>0</v>
      </c>
      <c r="P624" s="152">
        <v>1</v>
      </c>
      <c r="Q624" s="152">
        <v>0</v>
      </c>
      <c r="R624" s="152">
        <v>0</v>
      </c>
      <c r="S624" s="151">
        <v>859</v>
      </c>
      <c r="T624" s="152">
        <v>8</v>
      </c>
      <c r="U624" s="152">
        <f t="shared" si="150"/>
        <v>850</v>
      </c>
      <c r="V624" s="152">
        <f t="shared" si="151"/>
        <v>10</v>
      </c>
      <c r="W624" s="147">
        <v>9.9600000000000009</v>
      </c>
      <c r="X624" s="147">
        <v>14.21</v>
      </c>
      <c r="Y624" s="152">
        <v>1</v>
      </c>
      <c r="Z624" s="152">
        <v>0</v>
      </c>
      <c r="AA624" s="152">
        <v>0</v>
      </c>
      <c r="AB624" s="152">
        <v>0</v>
      </c>
      <c r="AC624" s="152">
        <v>1</v>
      </c>
      <c r="AD624" s="153">
        <v>0</v>
      </c>
      <c r="AE624" s="152">
        <v>0</v>
      </c>
      <c r="AF624" s="152">
        <v>1</v>
      </c>
      <c r="AG624" s="153">
        <v>0</v>
      </c>
      <c r="AH624" s="152">
        <v>0</v>
      </c>
      <c r="AI624" s="153">
        <v>1</v>
      </c>
      <c r="AJ624" s="154">
        <v>2001</v>
      </c>
      <c r="AK624" s="150" t="s">
        <v>98</v>
      </c>
      <c r="AL624" s="150" t="s">
        <v>98</v>
      </c>
      <c r="AM624" s="150" t="s">
        <v>98</v>
      </c>
      <c r="AN624" s="155" t="s">
        <v>98</v>
      </c>
      <c r="AO624" s="156">
        <v>1</v>
      </c>
      <c r="AP624" s="157">
        <v>0</v>
      </c>
      <c r="AQ624" s="143">
        <v>0</v>
      </c>
      <c r="AR624" s="158">
        <v>1</v>
      </c>
      <c r="AS624" s="143">
        <v>0</v>
      </c>
      <c r="AT624" s="158">
        <v>1</v>
      </c>
      <c r="AU624">
        <v>1</v>
      </c>
      <c r="AV624" s="157">
        <v>0</v>
      </c>
      <c r="AW624" s="143" t="s">
        <v>98</v>
      </c>
      <c r="AX624" s="157" t="s">
        <v>98</v>
      </c>
      <c r="AY624" s="157" t="s">
        <v>26</v>
      </c>
      <c r="AZ624">
        <v>1</v>
      </c>
      <c r="BA624">
        <v>0</v>
      </c>
      <c r="BB624">
        <v>0</v>
      </c>
      <c r="BC624">
        <v>0</v>
      </c>
      <c r="BD624">
        <v>0</v>
      </c>
      <c r="BE624">
        <v>0</v>
      </c>
      <c r="BF624" s="157">
        <v>0</v>
      </c>
      <c r="BG624">
        <v>1</v>
      </c>
      <c r="BH624">
        <v>0</v>
      </c>
      <c r="BI624" s="157">
        <v>0</v>
      </c>
      <c r="BJ624">
        <v>15116</v>
      </c>
      <c r="BK624">
        <v>12548</v>
      </c>
      <c r="BL624" s="170">
        <f t="shared" si="154"/>
        <v>30.17</v>
      </c>
      <c r="BM624" s="143">
        <v>0</v>
      </c>
      <c r="BN624" s="143">
        <v>0</v>
      </c>
      <c r="BO624" s="143">
        <v>0</v>
      </c>
      <c r="BP624" s="143">
        <v>0</v>
      </c>
      <c r="BQ624" s="143">
        <v>0</v>
      </c>
      <c r="BR624" s="143">
        <v>0</v>
      </c>
      <c r="BS624" s="143">
        <v>0</v>
      </c>
      <c r="BT624" s="157">
        <v>1</v>
      </c>
      <c r="BU624" s="143">
        <v>0</v>
      </c>
      <c r="BV624" s="143">
        <v>0</v>
      </c>
      <c r="BW624" s="143">
        <v>0</v>
      </c>
      <c r="BX624" s="157">
        <v>1</v>
      </c>
      <c r="BY624" s="143">
        <v>0</v>
      </c>
      <c r="BZ624" s="143">
        <v>0</v>
      </c>
      <c r="CA624" s="143">
        <v>0</v>
      </c>
      <c r="CB624" s="143">
        <v>0</v>
      </c>
      <c r="CC624" s="157">
        <v>1</v>
      </c>
      <c r="CD624" s="143">
        <v>0</v>
      </c>
      <c r="CE624" s="143">
        <v>0</v>
      </c>
      <c r="CF624" s="143">
        <v>1</v>
      </c>
      <c r="CG624" s="143">
        <v>1</v>
      </c>
      <c r="CH624" s="143">
        <v>0</v>
      </c>
      <c r="CI624" s="143">
        <v>0</v>
      </c>
      <c r="CJ624" s="143">
        <v>0</v>
      </c>
      <c r="CK624" s="143">
        <v>0</v>
      </c>
      <c r="CL624" s="143">
        <v>0</v>
      </c>
      <c r="CM624" s="143">
        <v>0</v>
      </c>
      <c r="CN624" s="157">
        <v>0</v>
      </c>
      <c r="CO624">
        <v>0</v>
      </c>
      <c r="CP624">
        <v>0</v>
      </c>
      <c r="CQ624">
        <v>0</v>
      </c>
      <c r="CR624">
        <v>1</v>
      </c>
      <c r="CS624">
        <v>15</v>
      </c>
      <c r="CT624" s="159"/>
      <c r="CY624" s="33" t="s">
        <v>85</v>
      </c>
    </row>
    <row r="625" spans="1:103" x14ac:dyDescent="0.25">
      <c r="A625">
        <v>624</v>
      </c>
      <c r="B625">
        <v>40</v>
      </c>
      <c r="C625" s="24" t="s">
        <v>333</v>
      </c>
      <c r="D625" s="12">
        <v>8.6</v>
      </c>
      <c r="E625" s="13">
        <v>0.3</v>
      </c>
      <c r="F625" s="7">
        <f t="shared" si="152"/>
        <v>28.666666666666668</v>
      </c>
      <c r="G625" s="7">
        <f t="shared" si="145"/>
        <v>8.2999999999999989</v>
      </c>
      <c r="H625" s="15">
        <f t="shared" si="146"/>
        <v>8.9</v>
      </c>
      <c r="I625" s="11">
        <f t="shared" si="147"/>
        <v>0.30072687606952542</v>
      </c>
      <c r="J625" s="32">
        <f t="shared" si="148"/>
        <v>1.0490472421029956E-2</v>
      </c>
      <c r="K625" s="32">
        <f t="shared" si="149"/>
        <v>95.324591673805656</v>
      </c>
      <c r="L625" s="8">
        <v>1</v>
      </c>
      <c r="M625" s="9">
        <v>0</v>
      </c>
      <c r="N625" s="8">
        <v>0</v>
      </c>
      <c r="O625" s="9">
        <v>0</v>
      </c>
      <c r="P625" s="9">
        <v>1</v>
      </c>
      <c r="Q625" s="9">
        <v>0</v>
      </c>
      <c r="R625" s="9">
        <v>0</v>
      </c>
      <c r="S625" s="8">
        <v>8270</v>
      </c>
      <c r="T625" s="9">
        <v>4</v>
      </c>
      <c r="U625" s="9">
        <f t="shared" si="150"/>
        <v>8265</v>
      </c>
      <c r="V625" s="9">
        <f t="shared" si="151"/>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5">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f t="shared" si="154"/>
        <v>37.39</v>
      </c>
      <c r="BM625">
        <v>1</v>
      </c>
      <c r="BN625">
        <v>0</v>
      </c>
      <c r="BO625">
        <v>0</v>
      </c>
      <c r="BP625">
        <v>0</v>
      </c>
      <c r="BQ625">
        <v>0</v>
      </c>
      <c r="BR625">
        <v>0</v>
      </c>
      <c r="BS625">
        <v>0</v>
      </c>
      <c r="BT625" s="17">
        <v>0</v>
      </c>
      <c r="BU625">
        <v>0</v>
      </c>
      <c r="BV625">
        <v>0</v>
      </c>
      <c r="BW625">
        <v>1</v>
      </c>
      <c r="BX625" s="17">
        <v>0</v>
      </c>
      <c r="BY625">
        <v>0</v>
      </c>
      <c r="BZ625">
        <v>0</v>
      </c>
      <c r="CA625">
        <v>0</v>
      </c>
      <c r="CB625">
        <v>0</v>
      </c>
      <c r="CC625" s="17">
        <v>0</v>
      </c>
      <c r="CD625">
        <v>0</v>
      </c>
      <c r="CE625">
        <v>0</v>
      </c>
      <c r="CF625">
        <v>1</v>
      </c>
      <c r="CG625">
        <v>1</v>
      </c>
      <c r="CH625">
        <v>0</v>
      </c>
      <c r="CI625">
        <v>0</v>
      </c>
      <c r="CJ625">
        <v>1</v>
      </c>
      <c r="CK625">
        <v>0</v>
      </c>
      <c r="CL625">
        <v>0</v>
      </c>
      <c r="CM625">
        <v>0</v>
      </c>
      <c r="CN625" s="17">
        <v>0</v>
      </c>
      <c r="CO625">
        <v>0.17100000000000001</v>
      </c>
      <c r="CP625">
        <v>66</v>
      </c>
      <c r="CQ625">
        <v>1</v>
      </c>
      <c r="CR625">
        <v>0</v>
      </c>
      <c r="CS625">
        <v>20</v>
      </c>
      <c r="CY625" s="33" t="s">
        <v>85</v>
      </c>
    </row>
    <row r="626" spans="1:103" x14ac:dyDescent="0.25">
      <c r="A626">
        <v>625</v>
      </c>
      <c r="B626">
        <v>40</v>
      </c>
      <c r="C626" s="24" t="s">
        <v>333</v>
      </c>
      <c r="D626" s="12">
        <v>8.3000000000000007</v>
      </c>
      <c r="E626" s="13">
        <v>0.2</v>
      </c>
      <c r="F626" s="7">
        <f t="shared" si="152"/>
        <v>41.5</v>
      </c>
      <c r="G626" s="7">
        <f t="shared" si="145"/>
        <v>8.1000000000000014</v>
      </c>
      <c r="H626" s="15">
        <f t="shared" si="146"/>
        <v>8.5</v>
      </c>
      <c r="I626" s="11">
        <f t="shared" si="147"/>
        <v>0.41530640149835174</v>
      </c>
      <c r="J626" s="32">
        <f t="shared" si="148"/>
        <v>1.0007383168634981E-2</v>
      </c>
      <c r="K626" s="32">
        <f t="shared" si="149"/>
        <v>99.926222784612449</v>
      </c>
      <c r="L626" s="8">
        <v>1</v>
      </c>
      <c r="M626" s="9">
        <v>0</v>
      </c>
      <c r="N626" s="8">
        <v>0</v>
      </c>
      <c r="O626" s="9">
        <v>0</v>
      </c>
      <c r="P626" s="9">
        <v>1</v>
      </c>
      <c r="Q626" s="9">
        <v>0</v>
      </c>
      <c r="R626" s="9">
        <v>0</v>
      </c>
      <c r="S626" s="8">
        <v>8270</v>
      </c>
      <c r="T626" s="9">
        <v>6</v>
      </c>
      <c r="U626" s="9">
        <f t="shared" si="150"/>
        <v>8263</v>
      </c>
      <c r="V626" s="9">
        <f t="shared" si="151"/>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5"/>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f t="shared" si="154"/>
        <v>37.39</v>
      </c>
      <c r="BM626">
        <v>1</v>
      </c>
      <c r="BN626">
        <v>0</v>
      </c>
      <c r="BO626">
        <v>0</v>
      </c>
      <c r="BP626">
        <v>0</v>
      </c>
      <c r="BQ626">
        <v>0</v>
      </c>
      <c r="BR626">
        <v>0</v>
      </c>
      <c r="BS626">
        <v>0</v>
      </c>
      <c r="BT626" s="17">
        <v>0</v>
      </c>
      <c r="BU626">
        <v>0</v>
      </c>
      <c r="BV626">
        <v>0</v>
      </c>
      <c r="BW626">
        <v>1</v>
      </c>
      <c r="BX626" s="17">
        <v>0</v>
      </c>
      <c r="BY626">
        <v>0</v>
      </c>
      <c r="BZ626">
        <v>0</v>
      </c>
      <c r="CA626">
        <v>0</v>
      </c>
      <c r="CB626">
        <v>0</v>
      </c>
      <c r="CC626" s="17">
        <v>0</v>
      </c>
      <c r="CD626">
        <v>0</v>
      </c>
      <c r="CE626">
        <v>0</v>
      </c>
      <c r="CF626">
        <v>1</v>
      </c>
      <c r="CG626">
        <v>1</v>
      </c>
      <c r="CH626">
        <v>1</v>
      </c>
      <c r="CI626">
        <v>0</v>
      </c>
      <c r="CJ626">
        <v>1</v>
      </c>
      <c r="CK626">
        <v>0</v>
      </c>
      <c r="CL626">
        <v>0</v>
      </c>
      <c r="CM626">
        <v>0</v>
      </c>
      <c r="CN626" s="17">
        <v>1</v>
      </c>
      <c r="CO626">
        <v>0.17100000000000001</v>
      </c>
      <c r="CP626">
        <v>66</v>
      </c>
      <c r="CQ626">
        <v>1</v>
      </c>
      <c r="CR626">
        <v>0</v>
      </c>
      <c r="CS626">
        <v>20</v>
      </c>
      <c r="CY626" s="33" t="s">
        <v>85</v>
      </c>
    </row>
    <row r="627" spans="1:103" x14ac:dyDescent="0.25">
      <c r="A627">
        <v>626</v>
      </c>
      <c r="B627">
        <v>40</v>
      </c>
      <c r="C627" s="24" t="s">
        <v>333</v>
      </c>
      <c r="D627" s="12">
        <v>6.6</v>
      </c>
      <c r="E627" s="13">
        <v>0.2</v>
      </c>
      <c r="F627" s="7">
        <f t="shared" si="152"/>
        <v>32.999999999999993</v>
      </c>
      <c r="G627" s="7">
        <f t="shared" si="145"/>
        <v>6.3999999999999995</v>
      </c>
      <c r="H627" s="15">
        <f t="shared" si="146"/>
        <v>6.8</v>
      </c>
      <c r="I627" s="11">
        <f t="shared" si="147"/>
        <v>0.34124138094380424</v>
      </c>
      <c r="J627" s="32">
        <f t="shared" si="148"/>
        <v>1.034064790738801E-2</v>
      </c>
      <c r="K627" s="32">
        <f t="shared" si="149"/>
        <v>96.705739229892643</v>
      </c>
      <c r="L627" s="8">
        <v>1</v>
      </c>
      <c r="M627" s="9">
        <v>0</v>
      </c>
      <c r="N627" s="8">
        <v>0</v>
      </c>
      <c r="O627" s="9">
        <v>0</v>
      </c>
      <c r="P627" s="9">
        <v>1</v>
      </c>
      <c r="Q627" s="9">
        <v>0</v>
      </c>
      <c r="R627" s="9">
        <v>0</v>
      </c>
      <c r="S627" s="8">
        <v>8270</v>
      </c>
      <c r="T627" s="9">
        <v>6</v>
      </c>
      <c r="U627" s="9">
        <f t="shared" si="150"/>
        <v>8263</v>
      </c>
      <c r="V627" s="9">
        <f t="shared" si="151"/>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5"/>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f t="shared" si="154"/>
        <v>37.39</v>
      </c>
      <c r="BM627">
        <v>1</v>
      </c>
      <c r="BN627">
        <v>0</v>
      </c>
      <c r="BO627">
        <v>0</v>
      </c>
      <c r="BP627">
        <v>0</v>
      </c>
      <c r="BQ627">
        <v>0</v>
      </c>
      <c r="BR627">
        <v>0</v>
      </c>
      <c r="BS627">
        <v>0</v>
      </c>
      <c r="BT627" s="17">
        <v>0</v>
      </c>
      <c r="BU627">
        <v>0</v>
      </c>
      <c r="BV627">
        <v>0</v>
      </c>
      <c r="BW627">
        <v>1</v>
      </c>
      <c r="BX627" s="17">
        <v>0</v>
      </c>
      <c r="BY627">
        <v>0</v>
      </c>
      <c r="BZ627">
        <v>0</v>
      </c>
      <c r="CA627">
        <v>0</v>
      </c>
      <c r="CB627">
        <v>0</v>
      </c>
      <c r="CC627" s="17">
        <v>0</v>
      </c>
      <c r="CD627">
        <v>0</v>
      </c>
      <c r="CE627">
        <v>0</v>
      </c>
      <c r="CF627">
        <v>1</v>
      </c>
      <c r="CG627">
        <v>1</v>
      </c>
      <c r="CH627">
        <v>0</v>
      </c>
      <c r="CI627">
        <v>0</v>
      </c>
      <c r="CJ627">
        <v>1</v>
      </c>
      <c r="CK627">
        <v>0</v>
      </c>
      <c r="CL627">
        <v>1</v>
      </c>
      <c r="CM627">
        <v>0</v>
      </c>
      <c r="CN627" s="17">
        <v>0</v>
      </c>
      <c r="CO627">
        <v>0.17100000000000001</v>
      </c>
      <c r="CP627">
        <v>66</v>
      </c>
      <c r="CQ627">
        <v>1</v>
      </c>
      <c r="CR627">
        <v>0</v>
      </c>
      <c r="CS627">
        <v>20</v>
      </c>
      <c r="CY627" s="33" t="s">
        <v>85</v>
      </c>
    </row>
    <row r="628" spans="1:103" x14ac:dyDescent="0.25">
      <c r="A628">
        <v>627</v>
      </c>
      <c r="B628">
        <v>40</v>
      </c>
      <c r="C628" s="24" t="s">
        <v>333</v>
      </c>
      <c r="D628" s="12">
        <v>6.8</v>
      </c>
      <c r="E628" s="13">
        <v>0.3</v>
      </c>
      <c r="F628" s="7">
        <f t="shared" si="152"/>
        <v>22.666666666666668</v>
      </c>
      <c r="G628" s="7">
        <f t="shared" si="145"/>
        <v>6.5</v>
      </c>
      <c r="H628" s="15">
        <f t="shared" si="146"/>
        <v>7.1</v>
      </c>
      <c r="I628" s="11">
        <f t="shared" si="147"/>
        <v>0.24202966751607363</v>
      </c>
      <c r="J628" s="32">
        <f t="shared" si="148"/>
        <v>1.0677779449238542E-2</v>
      </c>
      <c r="K628" s="32">
        <f t="shared" si="149"/>
        <v>93.652430709393641</v>
      </c>
      <c r="L628" s="8">
        <v>1</v>
      </c>
      <c r="M628" s="9">
        <v>0</v>
      </c>
      <c r="N628" s="8">
        <v>0</v>
      </c>
      <c r="O628" s="9">
        <v>0</v>
      </c>
      <c r="P628" s="9">
        <v>1</v>
      </c>
      <c r="Q628" s="9">
        <v>0</v>
      </c>
      <c r="R628" s="9">
        <v>0</v>
      </c>
      <c r="S628" s="8">
        <v>8270</v>
      </c>
      <c r="T628" s="9">
        <v>12</v>
      </c>
      <c r="U628" s="9">
        <f t="shared" si="150"/>
        <v>8257</v>
      </c>
      <c r="V628" s="9">
        <f t="shared" si="151"/>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5"/>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f t="shared" si="154"/>
        <v>37.39</v>
      </c>
      <c r="BM628">
        <v>1</v>
      </c>
      <c r="BN628">
        <v>0</v>
      </c>
      <c r="BO628">
        <v>0</v>
      </c>
      <c r="BP628">
        <v>0</v>
      </c>
      <c r="BQ628">
        <v>0</v>
      </c>
      <c r="BR628">
        <v>0</v>
      </c>
      <c r="BS628">
        <v>0</v>
      </c>
      <c r="BT628" s="17">
        <v>0</v>
      </c>
      <c r="BU628">
        <v>0</v>
      </c>
      <c r="BV628">
        <v>0</v>
      </c>
      <c r="BW628">
        <v>1</v>
      </c>
      <c r="BX628" s="17">
        <v>0</v>
      </c>
      <c r="BY628">
        <v>0</v>
      </c>
      <c r="BZ628">
        <v>0</v>
      </c>
      <c r="CA628">
        <v>0</v>
      </c>
      <c r="CB628">
        <v>0</v>
      </c>
      <c r="CC628" s="17">
        <v>0</v>
      </c>
      <c r="CD628">
        <v>0</v>
      </c>
      <c r="CE628">
        <v>0</v>
      </c>
      <c r="CF628">
        <v>1</v>
      </c>
      <c r="CG628">
        <v>1</v>
      </c>
      <c r="CH628">
        <v>0</v>
      </c>
      <c r="CI628">
        <v>0</v>
      </c>
      <c r="CJ628">
        <v>0</v>
      </c>
      <c r="CK628">
        <v>0</v>
      </c>
      <c r="CL628">
        <v>0</v>
      </c>
      <c r="CM628">
        <v>0</v>
      </c>
      <c r="CN628" s="17">
        <v>0</v>
      </c>
      <c r="CO628">
        <v>0.17100000000000001</v>
      </c>
      <c r="CP628">
        <v>66</v>
      </c>
      <c r="CQ628">
        <v>1</v>
      </c>
      <c r="CR628">
        <v>0</v>
      </c>
      <c r="CS628">
        <v>20</v>
      </c>
      <c r="CY628" s="33" t="s">
        <v>85</v>
      </c>
    </row>
    <row r="629" spans="1:103" x14ac:dyDescent="0.25">
      <c r="A629">
        <v>628</v>
      </c>
      <c r="B629">
        <v>40</v>
      </c>
      <c r="C629" s="24" t="s">
        <v>333</v>
      </c>
      <c r="D629" s="12">
        <v>6.8</v>
      </c>
      <c r="E629" s="13">
        <v>0.3</v>
      </c>
      <c r="F629" s="7">
        <f t="shared" si="152"/>
        <v>22.666666666666668</v>
      </c>
      <c r="G629" s="7">
        <f t="shared" si="145"/>
        <v>6.5</v>
      </c>
      <c r="H629" s="15">
        <f t="shared" si="146"/>
        <v>7.1</v>
      </c>
      <c r="I629" s="11">
        <f t="shared" si="147"/>
        <v>0.24202966751607363</v>
      </c>
      <c r="J629" s="32">
        <f t="shared" si="148"/>
        <v>1.0677779449238542E-2</v>
      </c>
      <c r="K629" s="32">
        <f t="shared" si="149"/>
        <v>93.652430709393641</v>
      </c>
      <c r="L629" s="8">
        <v>1</v>
      </c>
      <c r="M629" s="9">
        <v>0</v>
      </c>
      <c r="N629" s="8">
        <v>0</v>
      </c>
      <c r="O629" s="9">
        <v>0</v>
      </c>
      <c r="P629" s="9">
        <v>1</v>
      </c>
      <c r="Q629" s="9">
        <v>0</v>
      </c>
      <c r="R629" s="9">
        <v>0</v>
      </c>
      <c r="S629" s="8">
        <v>8270</v>
      </c>
      <c r="T629" s="9">
        <v>12</v>
      </c>
      <c r="U629" s="9">
        <f t="shared" si="150"/>
        <v>8257</v>
      </c>
      <c r="V629" s="9">
        <f t="shared" si="151"/>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5"/>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f t="shared" si="154"/>
        <v>37.39</v>
      </c>
      <c r="BM629">
        <v>1</v>
      </c>
      <c r="BN629">
        <v>0</v>
      </c>
      <c r="BO629">
        <v>0</v>
      </c>
      <c r="BP629">
        <v>0</v>
      </c>
      <c r="BQ629">
        <v>0</v>
      </c>
      <c r="BR629">
        <v>0</v>
      </c>
      <c r="BS629">
        <v>0</v>
      </c>
      <c r="BT629" s="17">
        <v>0</v>
      </c>
      <c r="BU629">
        <v>0</v>
      </c>
      <c r="BV629">
        <v>0</v>
      </c>
      <c r="BW629">
        <v>1</v>
      </c>
      <c r="BX629" s="17">
        <v>0</v>
      </c>
      <c r="BY629">
        <v>0</v>
      </c>
      <c r="BZ629">
        <v>0</v>
      </c>
      <c r="CA629">
        <v>0</v>
      </c>
      <c r="CB629">
        <v>0</v>
      </c>
      <c r="CC629" s="17">
        <v>0</v>
      </c>
      <c r="CD629">
        <v>0</v>
      </c>
      <c r="CE629">
        <v>0</v>
      </c>
      <c r="CF629">
        <v>1</v>
      </c>
      <c r="CG629">
        <v>1</v>
      </c>
      <c r="CH629">
        <v>0</v>
      </c>
      <c r="CI629">
        <v>0</v>
      </c>
      <c r="CJ629">
        <v>0</v>
      </c>
      <c r="CK629">
        <v>0</v>
      </c>
      <c r="CL629">
        <v>0</v>
      </c>
      <c r="CM629">
        <v>0</v>
      </c>
      <c r="CN629" s="17">
        <v>0</v>
      </c>
      <c r="CO629">
        <v>0.17100000000000001</v>
      </c>
      <c r="CP629">
        <v>66</v>
      </c>
      <c r="CQ629">
        <v>1</v>
      </c>
      <c r="CR629">
        <v>0</v>
      </c>
      <c r="CS629">
        <v>20</v>
      </c>
      <c r="CY629" s="33" t="s">
        <v>85</v>
      </c>
    </row>
    <row r="630" spans="1:103" x14ac:dyDescent="0.25">
      <c r="A630">
        <v>629</v>
      </c>
      <c r="B630">
        <v>40</v>
      </c>
      <c r="C630" s="24" t="s">
        <v>333</v>
      </c>
      <c r="D630" s="12">
        <v>6</v>
      </c>
      <c r="E630" s="13">
        <v>0.4</v>
      </c>
      <c r="F630" s="7">
        <f t="shared" si="152"/>
        <v>15</v>
      </c>
      <c r="G630" s="7">
        <f t="shared" si="145"/>
        <v>5.6</v>
      </c>
      <c r="H630" s="15">
        <f t="shared" si="146"/>
        <v>6.4</v>
      </c>
      <c r="I630" s="11">
        <f t="shared" si="147"/>
        <v>0.16287038575505658</v>
      </c>
      <c r="J630" s="32">
        <f t="shared" si="148"/>
        <v>1.0858025717003773E-2</v>
      </c>
      <c r="K630" s="32">
        <f t="shared" si="149"/>
        <v>92.097774131626011</v>
      </c>
      <c r="L630" s="8">
        <v>1</v>
      </c>
      <c r="M630" s="9">
        <v>0</v>
      </c>
      <c r="N630" s="8">
        <v>0</v>
      </c>
      <c r="O630" s="9">
        <v>0</v>
      </c>
      <c r="P630" s="9">
        <v>1</v>
      </c>
      <c r="Q630" s="9">
        <v>0</v>
      </c>
      <c r="R630" s="9">
        <v>0</v>
      </c>
      <c r="S630" s="8">
        <v>8270</v>
      </c>
      <c r="T630" s="9">
        <v>12</v>
      </c>
      <c r="U630" s="9">
        <f t="shared" si="150"/>
        <v>8257</v>
      </c>
      <c r="V630" s="9">
        <f t="shared" si="151"/>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5"/>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f t="shared" si="154"/>
        <v>37.39</v>
      </c>
      <c r="BM630">
        <v>1</v>
      </c>
      <c r="BN630">
        <v>0</v>
      </c>
      <c r="BO630">
        <v>0</v>
      </c>
      <c r="BP630">
        <v>0</v>
      </c>
      <c r="BQ630">
        <v>0</v>
      </c>
      <c r="BR630">
        <v>0</v>
      </c>
      <c r="BS630">
        <v>0</v>
      </c>
      <c r="BT630" s="17">
        <v>0</v>
      </c>
      <c r="BU630">
        <v>0</v>
      </c>
      <c r="BV630">
        <v>0</v>
      </c>
      <c r="BW630">
        <v>1</v>
      </c>
      <c r="BX630" s="17">
        <v>0</v>
      </c>
      <c r="BY630">
        <v>0</v>
      </c>
      <c r="BZ630">
        <v>0</v>
      </c>
      <c r="CA630">
        <v>0</v>
      </c>
      <c r="CB630">
        <v>0</v>
      </c>
      <c r="CC630" s="17">
        <v>0</v>
      </c>
      <c r="CD630">
        <v>0</v>
      </c>
      <c r="CE630">
        <v>0</v>
      </c>
      <c r="CF630">
        <v>1</v>
      </c>
      <c r="CG630">
        <v>1</v>
      </c>
      <c r="CH630">
        <v>0</v>
      </c>
      <c r="CI630">
        <v>0</v>
      </c>
      <c r="CJ630">
        <v>0</v>
      </c>
      <c r="CK630">
        <v>0</v>
      </c>
      <c r="CL630">
        <v>0</v>
      </c>
      <c r="CM630">
        <v>0</v>
      </c>
      <c r="CN630" s="17">
        <v>0</v>
      </c>
      <c r="CO630">
        <v>0.17100000000000001</v>
      </c>
      <c r="CP630">
        <v>66</v>
      </c>
      <c r="CQ630">
        <v>1</v>
      </c>
      <c r="CR630">
        <v>0</v>
      </c>
      <c r="CS630">
        <v>20</v>
      </c>
      <c r="CY630" s="33" t="s">
        <v>85</v>
      </c>
    </row>
    <row r="631" spans="1:103" x14ac:dyDescent="0.25">
      <c r="A631">
        <v>630</v>
      </c>
      <c r="B631">
        <v>40</v>
      </c>
      <c r="C631" s="24" t="s">
        <v>333</v>
      </c>
      <c r="D631" s="12">
        <v>6</v>
      </c>
      <c r="E631" s="13">
        <v>0.4</v>
      </c>
      <c r="F631" s="7">
        <f t="shared" si="152"/>
        <v>15</v>
      </c>
      <c r="G631" s="7">
        <f t="shared" si="145"/>
        <v>5.6</v>
      </c>
      <c r="H631" s="15">
        <f t="shared" si="146"/>
        <v>6.4</v>
      </c>
      <c r="I631" s="11">
        <f t="shared" si="147"/>
        <v>0.16287038575505658</v>
      </c>
      <c r="J631" s="32">
        <f t="shared" si="148"/>
        <v>1.0858025717003773E-2</v>
      </c>
      <c r="K631" s="32">
        <f t="shared" si="149"/>
        <v>92.097774131626011</v>
      </c>
      <c r="L631" s="8">
        <v>1</v>
      </c>
      <c r="M631" s="9">
        <v>0</v>
      </c>
      <c r="N631" s="8">
        <v>0</v>
      </c>
      <c r="O631" s="9">
        <v>0</v>
      </c>
      <c r="P631" s="9">
        <v>1</v>
      </c>
      <c r="Q631" s="9">
        <v>0</v>
      </c>
      <c r="R631" s="9">
        <v>0</v>
      </c>
      <c r="S631" s="8">
        <v>8270</v>
      </c>
      <c r="T631" s="9">
        <v>12</v>
      </c>
      <c r="U631" s="9">
        <f t="shared" si="150"/>
        <v>8257</v>
      </c>
      <c r="V631" s="9">
        <f t="shared" si="151"/>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5"/>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f t="shared" si="154"/>
        <v>37.39</v>
      </c>
      <c r="BM631">
        <v>1</v>
      </c>
      <c r="BN631">
        <v>0</v>
      </c>
      <c r="BO631">
        <v>0</v>
      </c>
      <c r="BP631">
        <v>0</v>
      </c>
      <c r="BQ631">
        <v>0</v>
      </c>
      <c r="BR631">
        <v>0</v>
      </c>
      <c r="BS631">
        <v>0</v>
      </c>
      <c r="BT631" s="17">
        <v>0</v>
      </c>
      <c r="BU631">
        <v>0</v>
      </c>
      <c r="BV631">
        <v>0</v>
      </c>
      <c r="BW631">
        <v>1</v>
      </c>
      <c r="BX631" s="17">
        <v>0</v>
      </c>
      <c r="BY631">
        <v>0</v>
      </c>
      <c r="BZ631">
        <v>0</v>
      </c>
      <c r="CA631">
        <v>0</v>
      </c>
      <c r="CB631">
        <v>0</v>
      </c>
      <c r="CC631" s="17">
        <v>0</v>
      </c>
      <c r="CD631">
        <v>0</v>
      </c>
      <c r="CE631">
        <v>0</v>
      </c>
      <c r="CF631">
        <v>1</v>
      </c>
      <c r="CG631">
        <v>1</v>
      </c>
      <c r="CH631">
        <v>0</v>
      </c>
      <c r="CI631">
        <v>0</v>
      </c>
      <c r="CJ631">
        <v>0</v>
      </c>
      <c r="CK631">
        <v>0</v>
      </c>
      <c r="CL631">
        <v>0</v>
      </c>
      <c r="CM631">
        <v>0</v>
      </c>
      <c r="CN631" s="17">
        <v>0</v>
      </c>
      <c r="CO631">
        <v>0.17100000000000001</v>
      </c>
      <c r="CP631">
        <v>66</v>
      </c>
      <c r="CQ631">
        <v>1</v>
      </c>
      <c r="CR631">
        <v>0</v>
      </c>
      <c r="CS631">
        <v>20</v>
      </c>
      <c r="CY631" s="33" t="s">
        <v>85</v>
      </c>
    </row>
    <row r="632" spans="1:103" x14ac:dyDescent="0.25">
      <c r="A632">
        <v>631</v>
      </c>
      <c r="B632">
        <v>40</v>
      </c>
      <c r="C632" s="24" t="s">
        <v>333</v>
      </c>
      <c r="D632" s="12">
        <v>7.2</v>
      </c>
      <c r="E632" s="13">
        <v>0.4</v>
      </c>
      <c r="F632" s="7">
        <f t="shared" si="152"/>
        <v>18</v>
      </c>
      <c r="G632" s="7">
        <f t="shared" si="145"/>
        <v>6.8</v>
      </c>
      <c r="H632" s="15">
        <f t="shared" si="146"/>
        <v>7.6000000000000005</v>
      </c>
      <c r="I632" s="11">
        <f t="shared" si="147"/>
        <v>0.19431375937366141</v>
      </c>
      <c r="J632" s="32">
        <f t="shared" si="148"/>
        <v>1.0795208854092301E-2</v>
      </c>
      <c r="K632" s="32">
        <f t="shared" si="149"/>
        <v>92.633687176966021</v>
      </c>
      <c r="L632" s="8">
        <v>1</v>
      </c>
      <c r="M632" s="9">
        <v>0</v>
      </c>
      <c r="N632" s="8">
        <v>0</v>
      </c>
      <c r="O632" s="9">
        <v>0</v>
      </c>
      <c r="P632" s="9">
        <v>1</v>
      </c>
      <c r="Q632" s="9">
        <v>0</v>
      </c>
      <c r="R632" s="9">
        <v>0</v>
      </c>
      <c r="S632" s="8">
        <v>8270</v>
      </c>
      <c r="T632" s="9">
        <v>12</v>
      </c>
      <c r="U632" s="9">
        <f t="shared" si="150"/>
        <v>8257</v>
      </c>
      <c r="V632" s="9">
        <f t="shared" si="151"/>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5"/>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f t="shared" si="154"/>
        <v>37.39</v>
      </c>
      <c r="BM632">
        <v>0</v>
      </c>
      <c r="BN632">
        <v>0</v>
      </c>
      <c r="BO632">
        <v>1</v>
      </c>
      <c r="BP632">
        <v>0</v>
      </c>
      <c r="BQ632">
        <v>0</v>
      </c>
      <c r="BR632">
        <v>0</v>
      </c>
      <c r="BS632">
        <v>0</v>
      </c>
      <c r="BT632" s="17">
        <v>0</v>
      </c>
      <c r="BU632">
        <v>0</v>
      </c>
      <c r="BV632">
        <v>0</v>
      </c>
      <c r="BW632">
        <v>1</v>
      </c>
      <c r="BX632" s="17">
        <v>0</v>
      </c>
      <c r="BY632">
        <v>0</v>
      </c>
      <c r="BZ632">
        <v>0</v>
      </c>
      <c r="CA632">
        <v>0</v>
      </c>
      <c r="CB632">
        <v>0</v>
      </c>
      <c r="CC632" s="17">
        <v>0</v>
      </c>
      <c r="CD632">
        <v>0</v>
      </c>
      <c r="CE632">
        <v>0</v>
      </c>
      <c r="CF632">
        <v>1</v>
      </c>
      <c r="CG632">
        <v>1</v>
      </c>
      <c r="CH632">
        <v>0</v>
      </c>
      <c r="CI632">
        <v>0</v>
      </c>
      <c r="CJ632">
        <v>0</v>
      </c>
      <c r="CK632">
        <v>0</v>
      </c>
      <c r="CL632">
        <v>0</v>
      </c>
      <c r="CM632">
        <v>0</v>
      </c>
      <c r="CN632" s="17">
        <v>0</v>
      </c>
      <c r="CO632">
        <v>0.17100000000000001</v>
      </c>
      <c r="CP632">
        <v>66</v>
      </c>
      <c r="CQ632">
        <v>1</v>
      </c>
      <c r="CR632">
        <v>0</v>
      </c>
      <c r="CS632">
        <v>20</v>
      </c>
      <c r="CY632" s="33" t="s">
        <v>85</v>
      </c>
    </row>
    <row r="633" spans="1:103" x14ac:dyDescent="0.25">
      <c r="A633">
        <v>632</v>
      </c>
      <c r="B633">
        <v>40</v>
      </c>
      <c r="C633" s="24" t="s">
        <v>333</v>
      </c>
      <c r="D633" s="12">
        <v>7.2</v>
      </c>
      <c r="E633" s="13">
        <v>0.4</v>
      </c>
      <c r="F633" s="7">
        <f t="shared" si="152"/>
        <v>18</v>
      </c>
      <c r="G633" s="7">
        <f t="shared" si="145"/>
        <v>6.8</v>
      </c>
      <c r="H633" s="15">
        <f t="shared" si="146"/>
        <v>7.6000000000000005</v>
      </c>
      <c r="I633" s="11">
        <f t="shared" si="147"/>
        <v>0.19431375937366141</v>
      </c>
      <c r="J633" s="32">
        <f t="shared" si="148"/>
        <v>1.0795208854092301E-2</v>
      </c>
      <c r="K633" s="32">
        <f t="shared" si="149"/>
        <v>92.633687176966021</v>
      </c>
      <c r="L633" s="8">
        <v>1</v>
      </c>
      <c r="M633" s="9">
        <v>0</v>
      </c>
      <c r="N633" s="8">
        <v>0</v>
      </c>
      <c r="O633" s="9">
        <v>0</v>
      </c>
      <c r="P633" s="9">
        <v>1</v>
      </c>
      <c r="Q633" s="9">
        <v>0</v>
      </c>
      <c r="R633" s="9">
        <v>0</v>
      </c>
      <c r="S633" s="8">
        <v>8270</v>
      </c>
      <c r="T633" s="9">
        <v>12</v>
      </c>
      <c r="U633" s="9">
        <f t="shared" si="150"/>
        <v>8257</v>
      </c>
      <c r="V633" s="9">
        <f t="shared" si="151"/>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5"/>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f t="shared" si="154"/>
        <v>37.39</v>
      </c>
      <c r="BM633">
        <v>0</v>
      </c>
      <c r="BN633">
        <v>0</v>
      </c>
      <c r="BO633">
        <v>1</v>
      </c>
      <c r="BP633">
        <v>0</v>
      </c>
      <c r="BQ633">
        <v>0</v>
      </c>
      <c r="BR633">
        <v>0</v>
      </c>
      <c r="BS633">
        <v>0</v>
      </c>
      <c r="BT633" s="17">
        <v>0</v>
      </c>
      <c r="BU633">
        <v>0</v>
      </c>
      <c r="BV633">
        <v>0</v>
      </c>
      <c r="BW633">
        <v>1</v>
      </c>
      <c r="BX633" s="17">
        <v>0</v>
      </c>
      <c r="BY633">
        <v>0</v>
      </c>
      <c r="BZ633">
        <v>0</v>
      </c>
      <c r="CA633">
        <v>0</v>
      </c>
      <c r="CB633">
        <v>0</v>
      </c>
      <c r="CC633" s="17">
        <v>0</v>
      </c>
      <c r="CD633">
        <v>0</v>
      </c>
      <c r="CE633">
        <v>0</v>
      </c>
      <c r="CF633">
        <v>1</v>
      </c>
      <c r="CG633">
        <v>1</v>
      </c>
      <c r="CH633">
        <v>0</v>
      </c>
      <c r="CI633">
        <v>0</v>
      </c>
      <c r="CJ633">
        <v>0</v>
      </c>
      <c r="CK633">
        <v>0</v>
      </c>
      <c r="CL633">
        <v>0</v>
      </c>
      <c r="CM633">
        <v>0</v>
      </c>
      <c r="CN633" s="17">
        <v>0</v>
      </c>
      <c r="CO633">
        <v>0.17100000000000001</v>
      </c>
      <c r="CP633">
        <v>66</v>
      </c>
      <c r="CQ633">
        <v>1</v>
      </c>
      <c r="CR633">
        <v>0</v>
      </c>
      <c r="CS633">
        <v>20</v>
      </c>
      <c r="CY633" s="33" t="s">
        <v>85</v>
      </c>
    </row>
    <row r="634" spans="1:103" x14ac:dyDescent="0.25">
      <c r="A634">
        <v>633</v>
      </c>
      <c r="B634">
        <v>40</v>
      </c>
      <c r="C634" s="24" t="s">
        <v>333</v>
      </c>
      <c r="D634" s="12">
        <v>7.4</v>
      </c>
      <c r="E634" s="13">
        <v>0.5</v>
      </c>
      <c r="F634" s="7">
        <f t="shared" si="152"/>
        <v>14.8</v>
      </c>
      <c r="G634" s="7">
        <f t="shared" si="145"/>
        <v>6.9</v>
      </c>
      <c r="H634" s="15">
        <f t="shared" si="146"/>
        <v>7.9</v>
      </c>
      <c r="I634" s="11">
        <f t="shared" si="147"/>
        <v>0.16075526904413717</v>
      </c>
      <c r="J634" s="32">
        <f t="shared" si="148"/>
        <v>1.0861842502982241E-2</v>
      </c>
      <c r="K634" s="32">
        <f t="shared" si="149"/>
        <v>92.065411528977592</v>
      </c>
      <c r="L634" s="8">
        <v>1</v>
      </c>
      <c r="M634" s="9">
        <v>0</v>
      </c>
      <c r="N634" s="8">
        <v>0</v>
      </c>
      <c r="O634" s="9">
        <v>0</v>
      </c>
      <c r="P634" s="9">
        <v>1</v>
      </c>
      <c r="Q634" s="9">
        <v>0</v>
      </c>
      <c r="R634" s="9">
        <v>0</v>
      </c>
      <c r="S634" s="8">
        <v>8270</v>
      </c>
      <c r="T634" s="9">
        <v>12</v>
      </c>
      <c r="U634" s="9">
        <f t="shared" si="150"/>
        <v>8257</v>
      </c>
      <c r="V634" s="9">
        <f t="shared" si="151"/>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5"/>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f t="shared" si="154"/>
        <v>37.39</v>
      </c>
      <c r="BM634">
        <v>0</v>
      </c>
      <c r="BN634">
        <v>0</v>
      </c>
      <c r="BO634">
        <v>1</v>
      </c>
      <c r="BP634">
        <v>0</v>
      </c>
      <c r="BQ634">
        <v>0</v>
      </c>
      <c r="BR634">
        <v>0</v>
      </c>
      <c r="BS634">
        <v>0</v>
      </c>
      <c r="BT634" s="17">
        <v>0</v>
      </c>
      <c r="BU634">
        <v>0</v>
      </c>
      <c r="BV634">
        <v>0</v>
      </c>
      <c r="BW634">
        <v>1</v>
      </c>
      <c r="BX634" s="17">
        <v>0</v>
      </c>
      <c r="BY634">
        <v>0</v>
      </c>
      <c r="BZ634">
        <v>0</v>
      </c>
      <c r="CA634">
        <v>0</v>
      </c>
      <c r="CB634">
        <v>0</v>
      </c>
      <c r="CC634" s="17">
        <v>0</v>
      </c>
      <c r="CD634">
        <v>0</v>
      </c>
      <c r="CE634">
        <v>0</v>
      </c>
      <c r="CF634">
        <v>1</v>
      </c>
      <c r="CG634">
        <v>1</v>
      </c>
      <c r="CH634">
        <v>0</v>
      </c>
      <c r="CI634">
        <v>0</v>
      </c>
      <c r="CJ634">
        <v>0</v>
      </c>
      <c r="CK634">
        <v>0</v>
      </c>
      <c r="CL634">
        <v>0</v>
      </c>
      <c r="CM634">
        <v>0</v>
      </c>
      <c r="CN634" s="17">
        <v>0</v>
      </c>
      <c r="CO634">
        <v>0.17100000000000001</v>
      </c>
      <c r="CP634">
        <v>66</v>
      </c>
      <c r="CQ634">
        <v>1</v>
      </c>
      <c r="CR634">
        <v>0</v>
      </c>
      <c r="CS634">
        <v>20</v>
      </c>
      <c r="CY634" s="33" t="s">
        <v>85</v>
      </c>
    </row>
    <row r="635" spans="1:103" x14ac:dyDescent="0.25">
      <c r="A635">
        <v>634</v>
      </c>
      <c r="B635">
        <v>40</v>
      </c>
      <c r="C635" s="24" t="s">
        <v>333</v>
      </c>
      <c r="D635" s="12">
        <v>7.3</v>
      </c>
      <c r="E635" s="13">
        <v>0.5</v>
      </c>
      <c r="F635" s="7">
        <f t="shared" si="152"/>
        <v>14.6</v>
      </c>
      <c r="G635" s="7">
        <f t="shared" si="145"/>
        <v>6.8</v>
      </c>
      <c r="H635" s="15">
        <f t="shared" si="146"/>
        <v>7.8</v>
      </c>
      <c r="I635" s="11">
        <f t="shared" si="147"/>
        <v>0.15863793525842246</v>
      </c>
      <c r="J635" s="32">
        <f t="shared" si="148"/>
        <v>1.0865612004001537E-2</v>
      </c>
      <c r="K635" s="32">
        <f t="shared" si="149"/>
        <v>92.033472171813671</v>
      </c>
      <c r="L635" s="8">
        <v>1</v>
      </c>
      <c r="M635" s="9">
        <v>0</v>
      </c>
      <c r="N635" s="8">
        <v>0</v>
      </c>
      <c r="O635" s="9">
        <v>0</v>
      </c>
      <c r="P635" s="9">
        <v>1</v>
      </c>
      <c r="Q635" s="9">
        <v>0</v>
      </c>
      <c r="R635" s="9">
        <v>0</v>
      </c>
      <c r="S635" s="8">
        <v>8270</v>
      </c>
      <c r="T635" s="9">
        <v>12</v>
      </c>
      <c r="U635" s="9">
        <f t="shared" si="150"/>
        <v>8257</v>
      </c>
      <c r="V635" s="9">
        <f t="shared" si="151"/>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5"/>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f t="shared" si="154"/>
        <v>37.39</v>
      </c>
      <c r="BM635">
        <v>0</v>
      </c>
      <c r="BN635">
        <v>0</v>
      </c>
      <c r="BO635">
        <v>1</v>
      </c>
      <c r="BP635">
        <v>0</v>
      </c>
      <c r="BQ635">
        <v>0</v>
      </c>
      <c r="BR635">
        <v>0</v>
      </c>
      <c r="BS635">
        <v>0</v>
      </c>
      <c r="BT635" s="17">
        <v>0</v>
      </c>
      <c r="BU635">
        <v>0</v>
      </c>
      <c r="BV635">
        <v>0</v>
      </c>
      <c r="BW635">
        <v>1</v>
      </c>
      <c r="BX635" s="17">
        <v>0</v>
      </c>
      <c r="BY635">
        <v>0</v>
      </c>
      <c r="BZ635">
        <v>0</v>
      </c>
      <c r="CA635">
        <v>0</v>
      </c>
      <c r="CB635">
        <v>0</v>
      </c>
      <c r="CC635" s="17">
        <v>0</v>
      </c>
      <c r="CD635">
        <v>0</v>
      </c>
      <c r="CE635">
        <v>0</v>
      </c>
      <c r="CF635">
        <v>1</v>
      </c>
      <c r="CG635">
        <v>1</v>
      </c>
      <c r="CH635">
        <v>0</v>
      </c>
      <c r="CI635">
        <v>0</v>
      </c>
      <c r="CJ635">
        <v>0</v>
      </c>
      <c r="CK635">
        <v>0</v>
      </c>
      <c r="CL635">
        <v>0</v>
      </c>
      <c r="CM635">
        <v>0</v>
      </c>
      <c r="CN635" s="17">
        <v>0</v>
      </c>
      <c r="CO635">
        <v>0.17100000000000001</v>
      </c>
      <c r="CP635">
        <v>66</v>
      </c>
      <c r="CQ635">
        <v>1</v>
      </c>
      <c r="CR635">
        <v>0</v>
      </c>
      <c r="CS635">
        <v>20</v>
      </c>
      <c r="CY635" s="33" t="s">
        <v>85</v>
      </c>
    </row>
    <row r="636" spans="1:103" x14ac:dyDescent="0.25">
      <c r="A636">
        <v>635</v>
      </c>
      <c r="B636">
        <v>40</v>
      </c>
      <c r="C636" s="24" t="s">
        <v>333</v>
      </c>
      <c r="D636" s="12">
        <v>7.6</v>
      </c>
      <c r="E636" s="13">
        <v>0.8</v>
      </c>
      <c r="F636" s="7">
        <f t="shared" si="152"/>
        <v>9.4999999999999982</v>
      </c>
      <c r="G636" s="7">
        <f t="shared" si="145"/>
        <v>6.8</v>
      </c>
      <c r="H636" s="15">
        <f t="shared" si="146"/>
        <v>8.4</v>
      </c>
      <c r="I636" s="11">
        <f t="shared" si="147"/>
        <v>0.10398049842845901</v>
      </c>
      <c r="J636" s="32">
        <f t="shared" si="148"/>
        <v>1.0945315624048319E-2</v>
      </c>
      <c r="K636" s="32">
        <f t="shared" si="149"/>
        <v>91.363285842837328</v>
      </c>
      <c r="L636" s="8">
        <v>1</v>
      </c>
      <c r="M636" s="9">
        <v>0</v>
      </c>
      <c r="N636" s="8">
        <v>0</v>
      </c>
      <c r="O636" s="9">
        <v>0</v>
      </c>
      <c r="P636" s="9">
        <v>1</v>
      </c>
      <c r="Q636" s="9">
        <v>0</v>
      </c>
      <c r="R636" s="9">
        <v>0</v>
      </c>
      <c r="S636" s="8">
        <v>8270</v>
      </c>
      <c r="T636" s="9">
        <v>12</v>
      </c>
      <c r="U636" s="9">
        <f t="shared" si="150"/>
        <v>8257</v>
      </c>
      <c r="V636" s="9">
        <f t="shared" si="151"/>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5"/>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f t="shared" si="154"/>
        <v>37.39</v>
      </c>
      <c r="BM636">
        <v>0</v>
      </c>
      <c r="BN636">
        <v>0</v>
      </c>
      <c r="BO636">
        <v>1</v>
      </c>
      <c r="BP636">
        <v>0</v>
      </c>
      <c r="BQ636">
        <v>0</v>
      </c>
      <c r="BR636">
        <v>0</v>
      </c>
      <c r="BS636">
        <v>0</v>
      </c>
      <c r="BT636" s="17">
        <v>0</v>
      </c>
      <c r="BU636">
        <v>0</v>
      </c>
      <c r="BV636">
        <v>0</v>
      </c>
      <c r="BW636">
        <v>1</v>
      </c>
      <c r="BX636" s="17">
        <v>0</v>
      </c>
      <c r="BY636">
        <v>0</v>
      </c>
      <c r="BZ636">
        <v>0</v>
      </c>
      <c r="CA636">
        <v>0</v>
      </c>
      <c r="CB636">
        <v>0</v>
      </c>
      <c r="CC636" s="17">
        <v>0</v>
      </c>
      <c r="CD636">
        <v>0</v>
      </c>
      <c r="CE636">
        <v>0</v>
      </c>
      <c r="CF636">
        <v>1</v>
      </c>
      <c r="CG636">
        <v>1</v>
      </c>
      <c r="CH636">
        <v>0</v>
      </c>
      <c r="CI636">
        <v>0</v>
      </c>
      <c r="CJ636">
        <v>0</v>
      </c>
      <c r="CK636">
        <v>0</v>
      </c>
      <c r="CL636">
        <v>0</v>
      </c>
      <c r="CM636">
        <v>0</v>
      </c>
      <c r="CN636" s="17">
        <v>0</v>
      </c>
      <c r="CO636">
        <v>0.17100000000000001</v>
      </c>
      <c r="CP636">
        <v>66</v>
      </c>
      <c r="CQ636">
        <v>1</v>
      </c>
      <c r="CR636">
        <v>0</v>
      </c>
      <c r="CS636">
        <v>20</v>
      </c>
      <c r="CY636" s="33" t="s">
        <v>85</v>
      </c>
    </row>
    <row r="637" spans="1:103" x14ac:dyDescent="0.25">
      <c r="A637">
        <v>636</v>
      </c>
      <c r="B637">
        <v>40</v>
      </c>
      <c r="C637" s="24" t="s">
        <v>333</v>
      </c>
      <c r="D637" s="12">
        <v>7.5</v>
      </c>
      <c r="E637" s="13">
        <v>0.8</v>
      </c>
      <c r="F637" s="7">
        <f t="shared" si="152"/>
        <v>9.375</v>
      </c>
      <c r="G637" s="7">
        <f t="shared" si="145"/>
        <v>6.7</v>
      </c>
      <c r="H637" s="15">
        <f t="shared" si="146"/>
        <v>8.3000000000000007</v>
      </c>
      <c r="I637" s="11">
        <f t="shared" si="147"/>
        <v>0.10262683889087333</v>
      </c>
      <c r="J637" s="32">
        <f t="shared" si="148"/>
        <v>1.0946862815026489E-2</v>
      </c>
      <c r="K637" s="32">
        <f t="shared" si="149"/>
        <v>91.35037287827565</v>
      </c>
      <c r="L637" s="8">
        <v>1</v>
      </c>
      <c r="M637" s="9">
        <v>0</v>
      </c>
      <c r="N637" s="8">
        <v>0</v>
      </c>
      <c r="O637" s="9">
        <v>0</v>
      </c>
      <c r="P637" s="9">
        <v>1</v>
      </c>
      <c r="Q637" s="9">
        <v>0</v>
      </c>
      <c r="R637" s="9">
        <v>0</v>
      </c>
      <c r="S637" s="8">
        <v>8270</v>
      </c>
      <c r="T637" s="9">
        <v>12</v>
      </c>
      <c r="U637" s="9">
        <f t="shared" si="150"/>
        <v>8257</v>
      </c>
      <c r="V637" s="9">
        <f t="shared" si="151"/>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5"/>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f t="shared" si="154"/>
        <v>37.39</v>
      </c>
      <c r="BM637">
        <v>0</v>
      </c>
      <c r="BN637">
        <v>0</v>
      </c>
      <c r="BO637">
        <v>1</v>
      </c>
      <c r="BP637">
        <v>0</v>
      </c>
      <c r="BQ637">
        <v>0</v>
      </c>
      <c r="BR637">
        <v>0</v>
      </c>
      <c r="BS637">
        <v>0</v>
      </c>
      <c r="BT637" s="17">
        <v>0</v>
      </c>
      <c r="BU637">
        <v>0</v>
      </c>
      <c r="BV637">
        <v>0</v>
      </c>
      <c r="BW637">
        <v>1</v>
      </c>
      <c r="BX637" s="17">
        <v>0</v>
      </c>
      <c r="BY637">
        <v>0</v>
      </c>
      <c r="BZ637">
        <v>0</v>
      </c>
      <c r="CA637">
        <v>0</v>
      </c>
      <c r="CB637">
        <v>0</v>
      </c>
      <c r="CC637" s="17">
        <v>0</v>
      </c>
      <c r="CD637">
        <v>0</v>
      </c>
      <c r="CE637">
        <v>0</v>
      </c>
      <c r="CF637">
        <v>1</v>
      </c>
      <c r="CG637">
        <v>1</v>
      </c>
      <c r="CH637">
        <v>0</v>
      </c>
      <c r="CI637">
        <v>0</v>
      </c>
      <c r="CJ637">
        <v>0</v>
      </c>
      <c r="CK637">
        <v>0</v>
      </c>
      <c r="CL637">
        <v>0</v>
      </c>
      <c r="CM637">
        <v>0</v>
      </c>
      <c r="CN637" s="17">
        <v>0</v>
      </c>
      <c r="CO637">
        <v>0.17100000000000001</v>
      </c>
      <c r="CP637">
        <v>66</v>
      </c>
      <c r="CQ637">
        <v>1</v>
      </c>
      <c r="CR637">
        <v>0</v>
      </c>
      <c r="CS637">
        <v>20</v>
      </c>
      <c r="CY637" s="33" t="s">
        <v>85</v>
      </c>
    </row>
    <row r="638" spans="1:103" x14ac:dyDescent="0.25">
      <c r="A638">
        <v>637</v>
      </c>
      <c r="B638">
        <v>40</v>
      </c>
      <c r="C638" s="24" t="s">
        <v>333</v>
      </c>
      <c r="D638" s="12">
        <v>6.5</v>
      </c>
      <c r="E638" s="13">
        <v>0.3</v>
      </c>
      <c r="F638" s="7">
        <f t="shared" si="152"/>
        <v>21.666666666666668</v>
      </c>
      <c r="G638" s="7">
        <f t="shared" si="145"/>
        <v>6.2</v>
      </c>
      <c r="H638" s="15">
        <f t="shared" si="146"/>
        <v>6.8</v>
      </c>
      <c r="I638" s="11">
        <f t="shared" si="147"/>
        <v>0.23193881706518138</v>
      </c>
      <c r="J638" s="32">
        <f t="shared" si="148"/>
        <v>1.0704868479931448E-2</v>
      </c>
      <c r="K638" s="32">
        <f t="shared" si="149"/>
        <v>93.415440075206206</v>
      </c>
      <c r="L638" s="8">
        <v>1</v>
      </c>
      <c r="M638" s="9">
        <v>0</v>
      </c>
      <c r="N638" s="8">
        <v>0</v>
      </c>
      <c r="O638" s="9">
        <v>0</v>
      </c>
      <c r="P638" s="9">
        <v>1</v>
      </c>
      <c r="Q638" s="9">
        <v>0</v>
      </c>
      <c r="R638" s="9">
        <v>0</v>
      </c>
      <c r="S638" s="8">
        <v>8270</v>
      </c>
      <c r="T638" s="9">
        <v>12</v>
      </c>
      <c r="U638" s="9">
        <f t="shared" si="150"/>
        <v>8257</v>
      </c>
      <c r="V638" s="9">
        <f t="shared" si="151"/>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5"/>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f t="shared" si="154"/>
        <v>37.39</v>
      </c>
      <c r="BM638">
        <v>0</v>
      </c>
      <c r="BN638">
        <v>0</v>
      </c>
      <c r="BO638">
        <v>1</v>
      </c>
      <c r="BP638">
        <v>0</v>
      </c>
      <c r="BQ638">
        <v>0</v>
      </c>
      <c r="BR638">
        <v>0</v>
      </c>
      <c r="BS638">
        <v>0</v>
      </c>
      <c r="BT638" s="17">
        <v>0</v>
      </c>
      <c r="BU638">
        <v>0</v>
      </c>
      <c r="BV638">
        <v>0</v>
      </c>
      <c r="BW638">
        <v>1</v>
      </c>
      <c r="BX638" s="17">
        <v>0</v>
      </c>
      <c r="BY638">
        <v>0</v>
      </c>
      <c r="BZ638">
        <v>0</v>
      </c>
      <c r="CA638">
        <v>0</v>
      </c>
      <c r="CB638">
        <v>0</v>
      </c>
      <c r="CC638" s="17">
        <v>0</v>
      </c>
      <c r="CD638">
        <v>0</v>
      </c>
      <c r="CE638">
        <v>0</v>
      </c>
      <c r="CF638">
        <v>1</v>
      </c>
      <c r="CG638">
        <v>1</v>
      </c>
      <c r="CH638">
        <v>0</v>
      </c>
      <c r="CI638">
        <v>0</v>
      </c>
      <c r="CJ638">
        <v>0</v>
      </c>
      <c r="CK638">
        <v>0</v>
      </c>
      <c r="CL638">
        <v>0</v>
      </c>
      <c r="CM638">
        <v>0</v>
      </c>
      <c r="CN638" s="17">
        <v>0</v>
      </c>
      <c r="CO638">
        <v>0.17100000000000001</v>
      </c>
      <c r="CP638">
        <v>66</v>
      </c>
      <c r="CQ638">
        <v>1</v>
      </c>
      <c r="CR638">
        <v>0</v>
      </c>
      <c r="CS638">
        <v>20</v>
      </c>
      <c r="CY638" s="33" t="s">
        <v>85</v>
      </c>
    </row>
    <row r="639" spans="1:103" x14ac:dyDescent="0.25">
      <c r="A639">
        <v>638</v>
      </c>
      <c r="B639">
        <v>40</v>
      </c>
      <c r="C639" s="24" t="s">
        <v>333</v>
      </c>
      <c r="D639" s="12">
        <v>6.5</v>
      </c>
      <c r="E639" s="13">
        <v>0.3</v>
      </c>
      <c r="F639" s="7">
        <f t="shared" si="152"/>
        <v>21.666666666666668</v>
      </c>
      <c r="G639" s="7">
        <f t="shared" si="145"/>
        <v>6.2</v>
      </c>
      <c r="H639" s="15">
        <f t="shared" si="146"/>
        <v>6.8</v>
      </c>
      <c r="I639" s="11">
        <f t="shared" si="147"/>
        <v>0.23193881706518138</v>
      </c>
      <c r="J639" s="32">
        <f t="shared" si="148"/>
        <v>1.0704868479931448E-2</v>
      </c>
      <c r="K639" s="32">
        <f t="shared" si="149"/>
        <v>93.415440075206206</v>
      </c>
      <c r="L639" s="8">
        <v>1</v>
      </c>
      <c r="M639" s="9">
        <v>0</v>
      </c>
      <c r="N639" s="8">
        <v>0</v>
      </c>
      <c r="O639" s="9">
        <v>0</v>
      </c>
      <c r="P639" s="9">
        <v>1</v>
      </c>
      <c r="Q639" s="9">
        <v>0</v>
      </c>
      <c r="R639" s="9">
        <v>0</v>
      </c>
      <c r="S639" s="8">
        <v>8270</v>
      </c>
      <c r="T639" s="9">
        <v>12</v>
      </c>
      <c r="U639" s="9">
        <f t="shared" si="150"/>
        <v>8257</v>
      </c>
      <c r="V639" s="9">
        <f t="shared" si="151"/>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5"/>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f t="shared" si="154"/>
        <v>37.39</v>
      </c>
      <c r="BM639">
        <v>0</v>
      </c>
      <c r="BN639">
        <v>0</v>
      </c>
      <c r="BO639">
        <v>1</v>
      </c>
      <c r="BP639">
        <v>0</v>
      </c>
      <c r="BQ639">
        <v>0</v>
      </c>
      <c r="BR639">
        <v>0</v>
      </c>
      <c r="BS639">
        <v>0</v>
      </c>
      <c r="BT639" s="17">
        <v>0</v>
      </c>
      <c r="BU639">
        <v>0</v>
      </c>
      <c r="BV639">
        <v>0</v>
      </c>
      <c r="BW639">
        <v>1</v>
      </c>
      <c r="BX639" s="17">
        <v>0</v>
      </c>
      <c r="BY639">
        <v>0</v>
      </c>
      <c r="BZ639">
        <v>0</v>
      </c>
      <c r="CA639">
        <v>0</v>
      </c>
      <c r="CB639">
        <v>0</v>
      </c>
      <c r="CC639" s="17">
        <v>0</v>
      </c>
      <c r="CD639">
        <v>0</v>
      </c>
      <c r="CE639">
        <v>0</v>
      </c>
      <c r="CF639">
        <v>1</v>
      </c>
      <c r="CG639">
        <v>1</v>
      </c>
      <c r="CH639">
        <v>0</v>
      </c>
      <c r="CI639">
        <v>0</v>
      </c>
      <c r="CJ639">
        <v>0</v>
      </c>
      <c r="CK639">
        <v>0</v>
      </c>
      <c r="CL639">
        <v>0</v>
      </c>
      <c r="CM639">
        <v>0</v>
      </c>
      <c r="CN639" s="17">
        <v>0</v>
      </c>
      <c r="CO639">
        <v>0.17100000000000001</v>
      </c>
      <c r="CP639">
        <v>66</v>
      </c>
      <c r="CQ639">
        <v>1</v>
      </c>
      <c r="CR639">
        <v>0</v>
      </c>
      <c r="CS639">
        <v>20</v>
      </c>
      <c r="CY639" s="33" t="s">
        <v>85</v>
      </c>
    </row>
    <row r="640" spans="1:103" x14ac:dyDescent="0.25">
      <c r="A640">
        <v>639</v>
      </c>
      <c r="B640">
        <v>40</v>
      </c>
      <c r="C640" s="24" t="s">
        <v>333</v>
      </c>
      <c r="D640" s="12">
        <v>4.3</v>
      </c>
      <c r="E640" s="13">
        <v>0.4</v>
      </c>
      <c r="F640" s="7">
        <f t="shared" si="152"/>
        <v>10.749999999999998</v>
      </c>
      <c r="G640" s="7">
        <f t="shared" si="145"/>
        <v>3.9</v>
      </c>
      <c r="H640" s="15">
        <f t="shared" si="146"/>
        <v>4.7</v>
      </c>
      <c r="I640" s="11">
        <f t="shared" si="147"/>
        <v>0.11748414622991958</v>
      </c>
      <c r="J640" s="32">
        <f t="shared" si="148"/>
        <v>1.092875778882973E-2</v>
      </c>
      <c r="K640" s="32">
        <f t="shared" si="149"/>
        <v>91.501707634338715</v>
      </c>
      <c r="L640" s="8">
        <v>1</v>
      </c>
      <c r="M640" s="9">
        <v>0</v>
      </c>
      <c r="N640" s="8">
        <v>0</v>
      </c>
      <c r="O640" s="9">
        <v>0</v>
      </c>
      <c r="P640" s="9">
        <v>1</v>
      </c>
      <c r="Q640" s="9">
        <v>0</v>
      </c>
      <c r="R640" s="9">
        <v>0</v>
      </c>
      <c r="S640" s="8">
        <v>8270</v>
      </c>
      <c r="T640" s="9">
        <v>12</v>
      </c>
      <c r="U640" s="9">
        <f t="shared" si="150"/>
        <v>8257</v>
      </c>
      <c r="V640" s="9">
        <f t="shared" si="151"/>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5"/>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f t="shared" si="154"/>
        <v>37.39</v>
      </c>
      <c r="BM640">
        <v>0</v>
      </c>
      <c r="BN640">
        <v>0</v>
      </c>
      <c r="BO640">
        <v>1</v>
      </c>
      <c r="BP640">
        <v>0</v>
      </c>
      <c r="BQ640">
        <v>0</v>
      </c>
      <c r="BR640">
        <v>0</v>
      </c>
      <c r="BS640">
        <v>0</v>
      </c>
      <c r="BT640" s="17">
        <v>0</v>
      </c>
      <c r="BU640">
        <v>0</v>
      </c>
      <c r="BV640">
        <v>0</v>
      </c>
      <c r="BW640">
        <v>1</v>
      </c>
      <c r="BX640" s="17">
        <v>0</v>
      </c>
      <c r="BY640">
        <v>0</v>
      </c>
      <c r="BZ640">
        <v>0</v>
      </c>
      <c r="CA640">
        <v>0</v>
      </c>
      <c r="CB640">
        <v>0</v>
      </c>
      <c r="CC640" s="17">
        <v>0</v>
      </c>
      <c r="CD640">
        <v>0</v>
      </c>
      <c r="CE640">
        <v>0</v>
      </c>
      <c r="CF640">
        <v>1</v>
      </c>
      <c r="CG640">
        <v>1</v>
      </c>
      <c r="CH640">
        <v>0</v>
      </c>
      <c r="CI640">
        <v>0</v>
      </c>
      <c r="CJ640">
        <v>0</v>
      </c>
      <c r="CK640">
        <v>0</v>
      </c>
      <c r="CL640">
        <v>0</v>
      </c>
      <c r="CM640">
        <v>0</v>
      </c>
      <c r="CN640" s="17">
        <v>0</v>
      </c>
      <c r="CO640">
        <v>0.17100000000000001</v>
      </c>
      <c r="CP640">
        <v>66</v>
      </c>
      <c r="CQ640">
        <v>1</v>
      </c>
      <c r="CR640">
        <v>0</v>
      </c>
      <c r="CS640">
        <v>20</v>
      </c>
      <c r="CY640" s="33" t="s">
        <v>85</v>
      </c>
    </row>
    <row r="641" spans="1:103" s="143" customFormat="1" x14ac:dyDescent="0.25">
      <c r="A641" s="143">
        <v>640</v>
      </c>
      <c r="B641" s="143">
        <v>40</v>
      </c>
      <c r="C641" s="144" t="s">
        <v>333</v>
      </c>
      <c r="D641" s="145">
        <v>4.2</v>
      </c>
      <c r="E641" s="146">
        <v>0.4</v>
      </c>
      <c r="F641" s="147">
        <f t="shared" si="152"/>
        <v>10.5</v>
      </c>
      <c r="G641" s="147">
        <f t="shared" si="145"/>
        <v>3.8000000000000003</v>
      </c>
      <c r="H641" s="148">
        <f t="shared" si="146"/>
        <v>4.6000000000000005</v>
      </c>
      <c r="I641" s="149">
        <f t="shared" si="147"/>
        <v>0.11478837992273992</v>
      </c>
      <c r="J641" s="150">
        <f t="shared" si="148"/>
        <v>1.0932226659308564E-2</v>
      </c>
      <c r="K641" s="150">
        <f t="shared" si="149"/>
        <v>91.472673515099572</v>
      </c>
      <c r="L641" s="151">
        <v>1</v>
      </c>
      <c r="M641" s="152">
        <v>0</v>
      </c>
      <c r="N641" s="151">
        <v>0</v>
      </c>
      <c r="O641" s="152">
        <v>0</v>
      </c>
      <c r="P641" s="152">
        <v>1</v>
      </c>
      <c r="Q641" s="152">
        <v>0</v>
      </c>
      <c r="R641" s="152">
        <v>0</v>
      </c>
      <c r="S641" s="151">
        <v>8270</v>
      </c>
      <c r="T641" s="152">
        <v>12</v>
      </c>
      <c r="U641" s="152">
        <f t="shared" si="150"/>
        <v>8257</v>
      </c>
      <c r="V641" s="152">
        <f t="shared" si="151"/>
        <v>17</v>
      </c>
      <c r="W641" s="147">
        <v>11.13</v>
      </c>
      <c r="X641" s="147">
        <v>20.260000000000002</v>
      </c>
      <c r="Y641" s="152">
        <v>1</v>
      </c>
      <c r="Z641" s="152">
        <v>0</v>
      </c>
      <c r="AA641" s="152">
        <v>1</v>
      </c>
      <c r="AB641" s="152">
        <v>0</v>
      </c>
      <c r="AC641" s="152">
        <v>0</v>
      </c>
      <c r="AD641" s="153">
        <v>0</v>
      </c>
      <c r="AE641" s="152">
        <v>1</v>
      </c>
      <c r="AF641" s="152">
        <v>0</v>
      </c>
      <c r="AG641" s="153">
        <v>0</v>
      </c>
      <c r="AH641" s="152">
        <v>1</v>
      </c>
      <c r="AI641" s="153">
        <v>0</v>
      </c>
      <c r="AJ641" s="154">
        <v>2002</v>
      </c>
      <c r="AK641" s="150">
        <f t="shared" si="155"/>
        <v>3.0000000000000027E-2</v>
      </c>
      <c r="AL641" s="150">
        <v>0.26100000000000001</v>
      </c>
      <c r="AM641" s="150">
        <v>0.45100000000000001</v>
      </c>
      <c r="AN641" s="155">
        <v>0.25800000000000001</v>
      </c>
      <c r="AO641" s="156">
        <v>1</v>
      </c>
      <c r="AP641" s="157">
        <v>0</v>
      </c>
      <c r="AQ641" s="143">
        <v>0.55100000000000005</v>
      </c>
      <c r="AR641" s="158">
        <v>0.44900000000000001</v>
      </c>
      <c r="AS641" s="143" t="s">
        <v>98</v>
      </c>
      <c r="AT641" s="158" t="s">
        <v>98</v>
      </c>
      <c r="AU641">
        <v>0</v>
      </c>
      <c r="AV641" s="157">
        <v>1</v>
      </c>
      <c r="AW641" s="143">
        <v>0</v>
      </c>
      <c r="AX641" s="157">
        <v>1</v>
      </c>
      <c r="AY641" s="157" t="s">
        <v>5</v>
      </c>
      <c r="AZ641">
        <v>0</v>
      </c>
      <c r="BA641">
        <v>1</v>
      </c>
      <c r="BB641">
        <v>0</v>
      </c>
      <c r="BC641">
        <v>0</v>
      </c>
      <c r="BD641">
        <v>0</v>
      </c>
      <c r="BE641">
        <v>0</v>
      </c>
      <c r="BF641" s="157">
        <v>0</v>
      </c>
      <c r="BG641">
        <v>0</v>
      </c>
      <c r="BH641">
        <v>1</v>
      </c>
      <c r="BI641" s="157">
        <v>0</v>
      </c>
      <c r="BJ641">
        <v>942</v>
      </c>
      <c r="BK641">
        <v>131</v>
      </c>
      <c r="BL641" s="144">
        <f t="shared" si="154"/>
        <v>37.39</v>
      </c>
      <c r="BM641" s="143">
        <v>0</v>
      </c>
      <c r="BN641" s="143">
        <v>0</v>
      </c>
      <c r="BO641" s="143">
        <v>1</v>
      </c>
      <c r="BP641" s="143">
        <v>0</v>
      </c>
      <c r="BQ641" s="143">
        <v>0</v>
      </c>
      <c r="BR641" s="143">
        <v>0</v>
      </c>
      <c r="BS641" s="143">
        <v>0</v>
      </c>
      <c r="BT641" s="157">
        <v>0</v>
      </c>
      <c r="BU641" s="143">
        <v>0</v>
      </c>
      <c r="BV641" s="143">
        <v>0</v>
      </c>
      <c r="BW641" s="143">
        <v>1</v>
      </c>
      <c r="BX641" s="157">
        <v>0</v>
      </c>
      <c r="BY641" s="143">
        <v>0</v>
      </c>
      <c r="BZ641" s="143">
        <v>0</v>
      </c>
      <c r="CA641" s="143">
        <v>0</v>
      </c>
      <c r="CB641" s="143">
        <v>0</v>
      </c>
      <c r="CC641" s="157">
        <v>0</v>
      </c>
      <c r="CD641" s="143">
        <v>0</v>
      </c>
      <c r="CE641" s="143">
        <v>0</v>
      </c>
      <c r="CF641" s="143">
        <v>1</v>
      </c>
      <c r="CG641" s="143">
        <v>1</v>
      </c>
      <c r="CH641" s="143">
        <v>0</v>
      </c>
      <c r="CI641" s="143">
        <v>0</v>
      </c>
      <c r="CJ641" s="143">
        <v>0</v>
      </c>
      <c r="CK641" s="143">
        <v>0</v>
      </c>
      <c r="CL641" s="143">
        <v>0</v>
      </c>
      <c r="CM641" s="143">
        <v>0</v>
      </c>
      <c r="CN641" s="157">
        <v>0</v>
      </c>
      <c r="CO641">
        <v>0.17100000000000001</v>
      </c>
      <c r="CP641">
        <v>66</v>
      </c>
      <c r="CQ641">
        <v>1</v>
      </c>
      <c r="CR641" s="143">
        <v>0</v>
      </c>
      <c r="CS641" s="143">
        <v>20</v>
      </c>
      <c r="CT641" s="159"/>
      <c r="CY641" s="33" t="s">
        <v>85</v>
      </c>
    </row>
    <row r="642" spans="1:103" x14ac:dyDescent="0.25">
      <c r="A642">
        <v>641</v>
      </c>
      <c r="B642">
        <v>41</v>
      </c>
      <c r="C642" s="24" t="s">
        <v>334</v>
      </c>
      <c r="D642" s="12">
        <v>4.0999999999999996</v>
      </c>
      <c r="E642" s="13">
        <v>0.2</v>
      </c>
      <c r="F642" s="7">
        <f t="shared" si="152"/>
        <v>20.499999999999996</v>
      </c>
      <c r="G642" s="7">
        <f t="shared" ref="G642:G705" si="156">D642-E642</f>
        <v>3.8999999999999995</v>
      </c>
      <c r="H642" s="15">
        <f t="shared" ref="H642:H705" si="157">D642+E642</f>
        <v>4.3</v>
      </c>
      <c r="I642" s="11">
        <f t="shared" ref="I642:I705" si="158">IFERROR(F642/SQRT(F642^2+U642), "X")</f>
        <v>0.21871410847199574</v>
      </c>
      <c r="J642" s="32">
        <f t="shared" ref="J642:J705" si="159">IFERROR(SQRT((1-I642^2)/U642), "X")</f>
        <v>1.0668980901072963E-2</v>
      </c>
      <c r="K642" s="32">
        <f t="shared" ref="K642:K705" si="160">IFERROR(1/J642, "X")</f>
        <v>93.729664461151259</v>
      </c>
      <c r="L642" s="8">
        <v>1</v>
      </c>
      <c r="M642" s="9">
        <v>0</v>
      </c>
      <c r="N642" s="8">
        <v>0</v>
      </c>
      <c r="O642" s="9">
        <v>1</v>
      </c>
      <c r="P642" s="9">
        <v>0</v>
      </c>
      <c r="Q642" s="9">
        <v>0</v>
      </c>
      <c r="R642" s="9">
        <v>0</v>
      </c>
      <c r="S642" s="8">
        <v>8369</v>
      </c>
      <c r="T642" s="9">
        <v>3</v>
      </c>
      <c r="U642" s="9">
        <f t="shared" ref="U642:U705" si="161">S642-T642-1</f>
        <v>8365</v>
      </c>
      <c r="V642" s="9">
        <f t="shared" ref="V642:V705" si="162">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3">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35.5</v>
      </c>
      <c r="BM642">
        <v>1</v>
      </c>
      <c r="BN642">
        <v>0</v>
      </c>
      <c r="BO642">
        <v>0</v>
      </c>
      <c r="BP642">
        <v>0</v>
      </c>
      <c r="BQ642">
        <v>0</v>
      </c>
      <c r="BR642">
        <v>0</v>
      </c>
      <c r="BS642">
        <v>0</v>
      </c>
      <c r="BT642" s="17">
        <v>0</v>
      </c>
      <c r="BU642">
        <v>0</v>
      </c>
      <c r="BV642">
        <v>0</v>
      </c>
      <c r="BW642">
        <v>1</v>
      </c>
      <c r="BX642" s="17">
        <v>0</v>
      </c>
      <c r="BY642">
        <v>0</v>
      </c>
      <c r="BZ642">
        <v>0</v>
      </c>
      <c r="CA642">
        <v>0</v>
      </c>
      <c r="CB642">
        <v>0</v>
      </c>
      <c r="CC642" s="17">
        <v>0</v>
      </c>
      <c r="CD642">
        <v>0</v>
      </c>
      <c r="CE642">
        <v>0</v>
      </c>
      <c r="CF642">
        <v>1</v>
      </c>
      <c r="CG642">
        <v>1</v>
      </c>
      <c r="CH642">
        <v>0</v>
      </c>
      <c r="CI642">
        <v>0</v>
      </c>
      <c r="CJ642">
        <v>0</v>
      </c>
      <c r="CK642">
        <v>0</v>
      </c>
      <c r="CL642">
        <v>0</v>
      </c>
      <c r="CM642">
        <v>0</v>
      </c>
      <c r="CN642" s="17">
        <v>0</v>
      </c>
      <c r="CO642">
        <v>0.13900000000000001</v>
      </c>
      <c r="CP642">
        <v>42</v>
      </c>
      <c r="CQ642">
        <v>1</v>
      </c>
      <c r="CR642">
        <v>0</v>
      </c>
      <c r="CS642">
        <v>27</v>
      </c>
      <c r="CY642" s="33" t="s">
        <v>85</v>
      </c>
    </row>
    <row r="643" spans="1:103" x14ac:dyDescent="0.25">
      <c r="A643">
        <v>642</v>
      </c>
      <c r="B643">
        <v>41</v>
      </c>
      <c r="C643" s="24" t="s">
        <v>334</v>
      </c>
      <c r="D643" s="12">
        <v>2.2000000000000002</v>
      </c>
      <c r="E643" s="13">
        <v>0.2</v>
      </c>
      <c r="F643" s="7">
        <f t="shared" si="152"/>
        <v>11</v>
      </c>
      <c r="G643" s="7">
        <f t="shared" si="156"/>
        <v>2</v>
      </c>
      <c r="H643" s="15">
        <f t="shared" si="157"/>
        <v>2.4000000000000004</v>
      </c>
      <c r="I643" s="11">
        <f t="shared" si="158"/>
        <v>0.15786943985836729</v>
      </c>
      <c r="J643" s="32">
        <f t="shared" si="159"/>
        <v>1.4351767259851572E-2</v>
      </c>
      <c r="K643" s="32">
        <f t="shared" si="160"/>
        <v>69.677830046579373</v>
      </c>
      <c r="L643" s="8">
        <v>1</v>
      </c>
      <c r="M643" s="9">
        <v>0</v>
      </c>
      <c r="N643" s="8">
        <v>0</v>
      </c>
      <c r="O643" s="9">
        <v>1</v>
      </c>
      <c r="P643" s="9">
        <v>0</v>
      </c>
      <c r="Q643" s="9">
        <v>0</v>
      </c>
      <c r="R643" s="9">
        <v>0</v>
      </c>
      <c r="S643" s="8">
        <v>4738</v>
      </c>
      <c r="T643" s="9">
        <v>3</v>
      </c>
      <c r="U643" s="9">
        <f t="shared" si="161"/>
        <v>4734</v>
      </c>
      <c r="V643" s="9">
        <f t="shared" si="162"/>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3"/>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35.5</v>
      </c>
      <c r="BM643">
        <v>1</v>
      </c>
      <c r="BN643">
        <v>0</v>
      </c>
      <c r="BO643">
        <v>0</v>
      </c>
      <c r="BP643">
        <v>0</v>
      </c>
      <c r="BQ643">
        <v>0</v>
      </c>
      <c r="BR643">
        <v>0</v>
      </c>
      <c r="BS643">
        <v>0</v>
      </c>
      <c r="BT643" s="17">
        <v>0</v>
      </c>
      <c r="BU643">
        <v>0</v>
      </c>
      <c r="BV643">
        <v>0</v>
      </c>
      <c r="BW643">
        <v>1</v>
      </c>
      <c r="BX643" s="17">
        <v>0</v>
      </c>
      <c r="BY643">
        <v>0</v>
      </c>
      <c r="BZ643">
        <v>0</v>
      </c>
      <c r="CA643">
        <v>0</v>
      </c>
      <c r="CB643">
        <v>0</v>
      </c>
      <c r="CC643" s="17">
        <v>0</v>
      </c>
      <c r="CD643">
        <v>0</v>
      </c>
      <c r="CE643">
        <v>0</v>
      </c>
      <c r="CF643">
        <v>1</v>
      </c>
      <c r="CG643">
        <v>1</v>
      </c>
      <c r="CH643">
        <v>0</v>
      </c>
      <c r="CI643">
        <v>0</v>
      </c>
      <c r="CJ643">
        <v>0</v>
      </c>
      <c r="CK643">
        <v>0</v>
      </c>
      <c r="CL643">
        <v>0</v>
      </c>
      <c r="CM643">
        <v>0</v>
      </c>
      <c r="CN643" s="17">
        <v>0</v>
      </c>
      <c r="CO643">
        <v>0.13900000000000001</v>
      </c>
      <c r="CP643">
        <v>42</v>
      </c>
      <c r="CQ643">
        <v>1</v>
      </c>
      <c r="CR643">
        <v>0</v>
      </c>
      <c r="CS643">
        <v>27</v>
      </c>
      <c r="CY643" s="33" t="s">
        <v>85</v>
      </c>
    </row>
    <row r="644" spans="1:103" x14ac:dyDescent="0.25">
      <c r="A644">
        <v>643</v>
      </c>
      <c r="B644">
        <v>41</v>
      </c>
      <c r="C644" s="24" t="s">
        <v>334</v>
      </c>
      <c r="D644" s="12">
        <v>5.3</v>
      </c>
      <c r="E644" s="13">
        <v>0.2</v>
      </c>
      <c r="F644" s="7">
        <f t="shared" si="152"/>
        <v>26.499999999999996</v>
      </c>
      <c r="G644" s="7">
        <f t="shared" si="156"/>
        <v>5.0999999999999996</v>
      </c>
      <c r="H644" s="15">
        <f t="shared" si="157"/>
        <v>5.5</v>
      </c>
      <c r="I644" s="11">
        <f t="shared" si="158"/>
        <v>0.40275370209545769</v>
      </c>
      <c r="J644" s="32">
        <f t="shared" si="159"/>
        <v>1.5198252909262555E-2</v>
      </c>
      <c r="K644" s="32">
        <f t="shared" si="160"/>
        <v>65.797036407424912</v>
      </c>
      <c r="L644" s="8">
        <v>1</v>
      </c>
      <c r="M644" s="9">
        <v>0</v>
      </c>
      <c r="N644" s="8">
        <v>0</v>
      </c>
      <c r="O644" s="9">
        <v>1</v>
      </c>
      <c r="P644" s="9">
        <v>0</v>
      </c>
      <c r="Q644" s="9">
        <v>0</v>
      </c>
      <c r="R644" s="9">
        <v>0</v>
      </c>
      <c r="S644" s="8">
        <v>3631</v>
      </c>
      <c r="T644" s="9">
        <v>3</v>
      </c>
      <c r="U644" s="9">
        <f t="shared" si="161"/>
        <v>3627</v>
      </c>
      <c r="V644" s="9">
        <f t="shared" si="162"/>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3"/>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35.5</v>
      </c>
      <c r="BM644">
        <v>1</v>
      </c>
      <c r="BN644">
        <v>0</v>
      </c>
      <c r="BO644">
        <v>0</v>
      </c>
      <c r="BP644">
        <v>0</v>
      </c>
      <c r="BQ644">
        <v>0</v>
      </c>
      <c r="BR644">
        <v>0</v>
      </c>
      <c r="BS644">
        <v>0</v>
      </c>
      <c r="BT644" s="17">
        <v>0</v>
      </c>
      <c r="BU644">
        <v>0</v>
      </c>
      <c r="BV644">
        <v>0</v>
      </c>
      <c r="BW644">
        <v>1</v>
      </c>
      <c r="BX644" s="17">
        <v>0</v>
      </c>
      <c r="BY644">
        <v>0</v>
      </c>
      <c r="BZ644">
        <v>0</v>
      </c>
      <c r="CA644">
        <v>0</v>
      </c>
      <c r="CB644">
        <v>0</v>
      </c>
      <c r="CC644" s="17">
        <v>0</v>
      </c>
      <c r="CD644">
        <v>0</v>
      </c>
      <c r="CE644">
        <v>0</v>
      </c>
      <c r="CF644">
        <v>1</v>
      </c>
      <c r="CG644">
        <v>1</v>
      </c>
      <c r="CH644">
        <v>0</v>
      </c>
      <c r="CI644">
        <v>0</v>
      </c>
      <c r="CJ644">
        <v>0</v>
      </c>
      <c r="CK644">
        <v>0</v>
      </c>
      <c r="CL644">
        <v>0</v>
      </c>
      <c r="CM644">
        <v>0</v>
      </c>
      <c r="CN644" s="17">
        <v>0</v>
      </c>
      <c r="CO644">
        <v>0.13900000000000001</v>
      </c>
      <c r="CP644">
        <v>42</v>
      </c>
      <c r="CQ644">
        <v>1</v>
      </c>
      <c r="CR644">
        <v>0</v>
      </c>
      <c r="CS644">
        <v>27</v>
      </c>
      <c r="CY644" s="33" t="s">
        <v>85</v>
      </c>
    </row>
    <row r="645" spans="1:103" x14ac:dyDescent="0.25">
      <c r="A645">
        <v>644</v>
      </c>
      <c r="B645">
        <v>41</v>
      </c>
      <c r="C645" s="24" t="s">
        <v>334</v>
      </c>
      <c r="D645" s="12">
        <v>1.8</v>
      </c>
      <c r="E645" s="13">
        <v>0.5</v>
      </c>
      <c r="F645" s="7">
        <f t="shared" si="152"/>
        <v>3.6</v>
      </c>
      <c r="G645" s="7">
        <f t="shared" si="156"/>
        <v>1.3</v>
      </c>
      <c r="H645" s="15">
        <f t="shared" si="157"/>
        <v>2.2999999999999998</v>
      </c>
      <c r="I645" s="11">
        <f t="shared" si="158"/>
        <v>7.4951869287651629E-2</v>
      </c>
      <c r="J645" s="32">
        <f t="shared" si="159"/>
        <v>2.081996369101434E-2</v>
      </c>
      <c r="K645" s="32">
        <f t="shared" si="160"/>
        <v>48.030823436622448</v>
      </c>
      <c r="L645" s="8">
        <v>1</v>
      </c>
      <c r="M645" s="9">
        <v>0</v>
      </c>
      <c r="N645" s="8">
        <v>0</v>
      </c>
      <c r="O645" s="9">
        <v>1</v>
      </c>
      <c r="P645" s="9">
        <v>0</v>
      </c>
      <c r="Q645" s="9">
        <v>0</v>
      </c>
      <c r="R645" s="9">
        <v>0</v>
      </c>
      <c r="S645" s="8">
        <v>2298</v>
      </c>
      <c r="T645" s="9">
        <v>3</v>
      </c>
      <c r="U645" s="9">
        <f t="shared" si="161"/>
        <v>2294</v>
      </c>
      <c r="V645" s="9">
        <f t="shared" si="162"/>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3"/>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29.52</v>
      </c>
      <c r="BM645">
        <v>0</v>
      </c>
      <c r="BN645">
        <v>0</v>
      </c>
      <c r="BO645">
        <v>0</v>
      </c>
      <c r="BP645">
        <v>1</v>
      </c>
      <c r="BQ645">
        <v>0</v>
      </c>
      <c r="BR645">
        <v>0</v>
      </c>
      <c r="BS645">
        <v>0</v>
      </c>
      <c r="BT645" s="17">
        <v>0</v>
      </c>
      <c r="BU645">
        <v>0</v>
      </c>
      <c r="BV645">
        <v>0</v>
      </c>
      <c r="BW645">
        <v>1</v>
      </c>
      <c r="BX645" s="17">
        <v>0</v>
      </c>
      <c r="BY645">
        <v>0</v>
      </c>
      <c r="BZ645">
        <v>0</v>
      </c>
      <c r="CA645">
        <v>0</v>
      </c>
      <c r="CB645">
        <v>0</v>
      </c>
      <c r="CC645" s="17">
        <v>0</v>
      </c>
      <c r="CD645">
        <v>0</v>
      </c>
      <c r="CE645">
        <v>0</v>
      </c>
      <c r="CF645">
        <v>0</v>
      </c>
      <c r="CG645">
        <v>0</v>
      </c>
      <c r="CH645">
        <v>0</v>
      </c>
      <c r="CI645">
        <v>0</v>
      </c>
      <c r="CJ645">
        <v>0</v>
      </c>
      <c r="CK645">
        <v>0</v>
      </c>
      <c r="CL645">
        <v>0</v>
      </c>
      <c r="CM645">
        <v>0</v>
      </c>
      <c r="CN645" s="17">
        <v>0</v>
      </c>
      <c r="CO645">
        <v>0.13900000000000001</v>
      </c>
      <c r="CP645">
        <v>42</v>
      </c>
      <c r="CQ645">
        <v>1</v>
      </c>
      <c r="CR645">
        <v>0</v>
      </c>
      <c r="CS645">
        <v>27</v>
      </c>
      <c r="CY645" s="33" t="s">
        <v>85</v>
      </c>
    </row>
    <row r="646" spans="1:103" x14ac:dyDescent="0.25">
      <c r="A646">
        <v>645</v>
      </c>
      <c r="B646">
        <v>41</v>
      </c>
      <c r="C646" s="24" t="s">
        <v>334</v>
      </c>
      <c r="D646" s="12">
        <v>0.7</v>
      </c>
      <c r="E646" s="13">
        <v>0.7</v>
      </c>
      <c r="F646" s="7">
        <f t="shared" si="152"/>
        <v>1</v>
      </c>
      <c r="G646" s="7">
        <f t="shared" si="156"/>
        <v>0</v>
      </c>
      <c r="H646" s="15">
        <f t="shared" si="157"/>
        <v>1.4</v>
      </c>
      <c r="I646" s="11">
        <f t="shared" si="158"/>
        <v>2.4640709031819093E-2</v>
      </c>
      <c r="J646" s="32">
        <f t="shared" si="159"/>
        <v>2.4640709031819093E-2</v>
      </c>
      <c r="K646" s="32">
        <f t="shared" si="160"/>
        <v>40.583247775406051</v>
      </c>
      <c r="L646" s="8">
        <v>1</v>
      </c>
      <c r="M646" s="9">
        <v>0</v>
      </c>
      <c r="N646" s="8">
        <v>0</v>
      </c>
      <c r="O646" s="9">
        <v>1</v>
      </c>
      <c r="P646" s="9">
        <v>0</v>
      </c>
      <c r="Q646" s="9">
        <v>0</v>
      </c>
      <c r="R646" s="9">
        <v>0</v>
      </c>
      <c r="S646" s="8">
        <v>1650</v>
      </c>
      <c r="T646" s="9">
        <v>3</v>
      </c>
      <c r="U646" s="9">
        <f t="shared" si="161"/>
        <v>1646</v>
      </c>
      <c r="V646" s="9">
        <f t="shared" si="162"/>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3"/>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29.52</v>
      </c>
      <c r="BM646">
        <v>0</v>
      </c>
      <c r="BN646">
        <v>0</v>
      </c>
      <c r="BO646">
        <v>0</v>
      </c>
      <c r="BP646">
        <v>1</v>
      </c>
      <c r="BQ646">
        <v>0</v>
      </c>
      <c r="BR646">
        <v>0</v>
      </c>
      <c r="BS646">
        <v>0</v>
      </c>
      <c r="BT646" s="17">
        <v>0</v>
      </c>
      <c r="BU646">
        <v>0</v>
      </c>
      <c r="BV646">
        <v>0</v>
      </c>
      <c r="BW646">
        <v>1</v>
      </c>
      <c r="BX646" s="17">
        <v>0</v>
      </c>
      <c r="BY646">
        <v>0</v>
      </c>
      <c r="BZ646">
        <v>0</v>
      </c>
      <c r="CA646">
        <v>0</v>
      </c>
      <c r="CB646">
        <v>0</v>
      </c>
      <c r="CC646" s="17">
        <v>0</v>
      </c>
      <c r="CD646">
        <v>0</v>
      </c>
      <c r="CE646">
        <v>0</v>
      </c>
      <c r="CF646">
        <v>1</v>
      </c>
      <c r="CG646">
        <v>1</v>
      </c>
      <c r="CH646">
        <v>0</v>
      </c>
      <c r="CI646">
        <v>0</v>
      </c>
      <c r="CJ646">
        <v>0</v>
      </c>
      <c r="CK646">
        <v>1</v>
      </c>
      <c r="CL646">
        <v>0</v>
      </c>
      <c r="CM646">
        <v>0</v>
      </c>
      <c r="CN646" s="17">
        <v>0</v>
      </c>
      <c r="CO646">
        <v>0.13900000000000001</v>
      </c>
      <c r="CP646">
        <v>42</v>
      </c>
      <c r="CQ646">
        <v>1</v>
      </c>
      <c r="CR646">
        <v>0</v>
      </c>
      <c r="CS646">
        <v>27</v>
      </c>
      <c r="CY646" s="33" t="s">
        <v>85</v>
      </c>
    </row>
    <row r="647" spans="1:103" x14ac:dyDescent="0.25">
      <c r="A647">
        <v>646</v>
      </c>
      <c r="B647">
        <v>41</v>
      </c>
      <c r="C647" s="24" t="s">
        <v>334</v>
      </c>
      <c r="D647" s="12">
        <v>0.5750039497608439</v>
      </c>
      <c r="E647" s="13">
        <v>0.44357447552979379</v>
      </c>
      <c r="F647" s="7">
        <v>1.2962962962962969</v>
      </c>
      <c r="G647" s="7">
        <f t="shared" si="156"/>
        <v>0.13142947423105011</v>
      </c>
      <c r="H647" s="15">
        <f t="shared" si="157"/>
        <v>1.0185784252906376</v>
      </c>
      <c r="I647" s="11">
        <f t="shared" si="158"/>
        <v>1.4173581477609E-2</v>
      </c>
      <c r="J647" s="32">
        <f t="shared" si="159"/>
        <v>1.0933905711298366E-2</v>
      </c>
      <c r="K647" s="32">
        <f t="shared" si="160"/>
        <v>91.458626624762914</v>
      </c>
      <c r="L647" s="8">
        <v>1</v>
      </c>
      <c r="M647" s="9">
        <v>0</v>
      </c>
      <c r="N647" s="8">
        <v>0</v>
      </c>
      <c r="O647" s="9">
        <v>1</v>
      </c>
      <c r="P647" s="9">
        <v>0</v>
      </c>
      <c r="Q647" s="9">
        <v>0</v>
      </c>
      <c r="R647" s="9">
        <v>0</v>
      </c>
      <c r="S647" s="8">
        <v>8371</v>
      </c>
      <c r="T647" s="9">
        <v>7</v>
      </c>
      <c r="U647" s="9">
        <f t="shared" si="161"/>
        <v>8363</v>
      </c>
      <c r="V647" s="9">
        <f t="shared" si="162"/>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3"/>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35.5</v>
      </c>
      <c r="BM647">
        <v>1</v>
      </c>
      <c r="BN647">
        <v>0</v>
      </c>
      <c r="BO647">
        <v>0</v>
      </c>
      <c r="BP647">
        <v>0</v>
      </c>
      <c r="BQ647">
        <v>0</v>
      </c>
      <c r="BR647">
        <v>0</v>
      </c>
      <c r="BS647">
        <v>0</v>
      </c>
      <c r="BT647" s="17">
        <v>0</v>
      </c>
      <c r="BU647">
        <v>0</v>
      </c>
      <c r="BV647">
        <v>0</v>
      </c>
      <c r="BW647">
        <v>1</v>
      </c>
      <c r="BX647" s="17">
        <v>0</v>
      </c>
      <c r="BY647">
        <v>0</v>
      </c>
      <c r="BZ647">
        <v>0</v>
      </c>
      <c r="CA647">
        <v>0</v>
      </c>
      <c r="CB647">
        <v>0</v>
      </c>
      <c r="CC647" s="17">
        <v>0</v>
      </c>
      <c r="CD647">
        <v>0</v>
      </c>
      <c r="CE647">
        <v>0</v>
      </c>
      <c r="CF647">
        <v>1</v>
      </c>
      <c r="CG647">
        <v>1</v>
      </c>
      <c r="CH647">
        <v>0</v>
      </c>
      <c r="CI647">
        <v>0</v>
      </c>
      <c r="CJ647">
        <v>0</v>
      </c>
      <c r="CK647">
        <v>1</v>
      </c>
      <c r="CL647">
        <v>0</v>
      </c>
      <c r="CM647">
        <v>0</v>
      </c>
      <c r="CN647" s="17">
        <v>0</v>
      </c>
      <c r="CO647">
        <v>0.13900000000000001</v>
      </c>
      <c r="CP647">
        <v>42</v>
      </c>
      <c r="CQ647">
        <v>1</v>
      </c>
      <c r="CR647">
        <v>0</v>
      </c>
      <c r="CS647">
        <v>27</v>
      </c>
      <c r="CY647" s="33" t="s">
        <v>85</v>
      </c>
    </row>
    <row r="648" spans="1:103" x14ac:dyDescent="0.25">
      <c r="A648">
        <v>647</v>
      </c>
      <c r="B648">
        <v>41</v>
      </c>
      <c r="C648" s="24" t="s">
        <v>334</v>
      </c>
      <c r="D648" s="12">
        <v>1.2184273858862</v>
      </c>
      <c r="E648" s="13">
        <v>0.50767807745258353</v>
      </c>
      <c r="F648" s="7">
        <v>2.4</v>
      </c>
      <c r="G648" s="7">
        <f t="shared" si="156"/>
        <v>0.7107493084336165</v>
      </c>
      <c r="H648" s="15">
        <f t="shared" si="157"/>
        <v>1.7261054633387836</v>
      </c>
      <c r="I648" s="11">
        <f t="shared" si="158"/>
        <v>2.6234976834956101E-2</v>
      </c>
      <c r="J648" s="32">
        <f t="shared" si="159"/>
        <v>1.0931240347898375E-2</v>
      </c>
      <c r="K648" s="32">
        <f t="shared" si="160"/>
        <v>91.480926973877999</v>
      </c>
      <c r="L648" s="8">
        <v>1</v>
      </c>
      <c r="M648" s="9">
        <v>0</v>
      </c>
      <c r="N648" s="8">
        <v>0</v>
      </c>
      <c r="O648" s="9">
        <v>1</v>
      </c>
      <c r="P648" s="9">
        <v>0</v>
      </c>
      <c r="Q648" s="9">
        <v>0</v>
      </c>
      <c r="R648" s="9">
        <v>0</v>
      </c>
      <c r="S648" s="8">
        <v>8371</v>
      </c>
      <c r="T648" s="9">
        <v>7</v>
      </c>
      <c r="U648" s="9">
        <f t="shared" si="161"/>
        <v>8363</v>
      </c>
      <c r="V648" s="9">
        <f t="shared" si="162"/>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3"/>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35.5</v>
      </c>
      <c r="BM648">
        <v>1</v>
      </c>
      <c r="BN648">
        <v>0</v>
      </c>
      <c r="BO648">
        <v>0</v>
      </c>
      <c r="BP648">
        <v>0</v>
      </c>
      <c r="BQ648">
        <v>0</v>
      </c>
      <c r="BR648">
        <v>0</v>
      </c>
      <c r="BS648">
        <v>0</v>
      </c>
      <c r="BT648" s="17">
        <v>0</v>
      </c>
      <c r="BU648">
        <v>0</v>
      </c>
      <c r="BV648">
        <v>0</v>
      </c>
      <c r="BW648">
        <v>1</v>
      </c>
      <c r="BX648" s="17">
        <v>0</v>
      </c>
      <c r="BY648">
        <v>0</v>
      </c>
      <c r="BZ648">
        <v>0</v>
      </c>
      <c r="CA648">
        <v>0</v>
      </c>
      <c r="CB648">
        <v>0</v>
      </c>
      <c r="CC648" s="17">
        <v>0</v>
      </c>
      <c r="CD648">
        <v>0</v>
      </c>
      <c r="CE648">
        <v>0</v>
      </c>
      <c r="CF648">
        <v>1</v>
      </c>
      <c r="CG648">
        <v>1</v>
      </c>
      <c r="CH648">
        <v>0</v>
      </c>
      <c r="CI648">
        <v>0</v>
      </c>
      <c r="CJ648">
        <v>0</v>
      </c>
      <c r="CK648">
        <v>1</v>
      </c>
      <c r="CL648">
        <v>0</v>
      </c>
      <c r="CM648">
        <v>0</v>
      </c>
      <c r="CN648" s="17">
        <v>0</v>
      </c>
      <c r="CO648">
        <v>0.13900000000000001</v>
      </c>
      <c r="CP648">
        <v>42</v>
      </c>
      <c r="CQ648">
        <v>1</v>
      </c>
      <c r="CR648">
        <v>0</v>
      </c>
      <c r="CS648">
        <v>27</v>
      </c>
      <c r="CY648" s="33" t="s">
        <v>85</v>
      </c>
    </row>
    <row r="649" spans="1:103" x14ac:dyDescent="0.25">
      <c r="A649">
        <v>648</v>
      </c>
      <c r="B649">
        <v>41</v>
      </c>
      <c r="C649" s="24" t="s">
        <v>334</v>
      </c>
      <c r="D649" s="12">
        <v>4.6168956617874226</v>
      </c>
      <c r="E649" s="13">
        <v>0.44679635436652487</v>
      </c>
      <c r="F649" s="7">
        <v>10.33333333333333</v>
      </c>
      <c r="G649" s="7">
        <f t="shared" si="156"/>
        <v>4.1700993074208981</v>
      </c>
      <c r="H649" s="15">
        <f t="shared" si="157"/>
        <v>5.0636920161539472</v>
      </c>
      <c r="I649" s="11">
        <f t="shared" si="158"/>
        <v>0.1122805241073615</v>
      </c>
      <c r="J649" s="32">
        <f t="shared" si="159"/>
        <v>1.0865857171680147E-2</v>
      </c>
      <c r="K649" s="32">
        <f t="shared" si="160"/>
        <v>92.031395609203813</v>
      </c>
      <c r="L649" s="8">
        <v>1</v>
      </c>
      <c r="M649" s="9">
        <v>0</v>
      </c>
      <c r="N649" s="8">
        <v>0</v>
      </c>
      <c r="O649" s="9">
        <v>1</v>
      </c>
      <c r="P649" s="9">
        <v>0</v>
      </c>
      <c r="Q649" s="9">
        <v>0</v>
      </c>
      <c r="R649" s="9">
        <v>0</v>
      </c>
      <c r="S649" s="8">
        <v>8371</v>
      </c>
      <c r="T649" s="9">
        <v>7</v>
      </c>
      <c r="U649" s="9">
        <f t="shared" si="161"/>
        <v>8363</v>
      </c>
      <c r="V649" s="9">
        <f t="shared" si="162"/>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3"/>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35.5</v>
      </c>
      <c r="BM649">
        <v>1</v>
      </c>
      <c r="BN649">
        <v>0</v>
      </c>
      <c r="BO649">
        <v>0</v>
      </c>
      <c r="BP649">
        <v>0</v>
      </c>
      <c r="BQ649">
        <v>0</v>
      </c>
      <c r="BR649">
        <v>0</v>
      </c>
      <c r="BS649">
        <v>0</v>
      </c>
      <c r="BT649" s="17">
        <v>0</v>
      </c>
      <c r="BU649">
        <v>0</v>
      </c>
      <c r="BV649">
        <v>0</v>
      </c>
      <c r="BW649">
        <v>1</v>
      </c>
      <c r="BX649" s="17">
        <v>0</v>
      </c>
      <c r="BY649">
        <v>0</v>
      </c>
      <c r="BZ649">
        <v>0</v>
      </c>
      <c r="CA649">
        <v>0</v>
      </c>
      <c r="CB649">
        <v>0</v>
      </c>
      <c r="CC649" s="17">
        <v>0</v>
      </c>
      <c r="CD649">
        <v>0</v>
      </c>
      <c r="CE649">
        <v>0</v>
      </c>
      <c r="CF649">
        <v>1</v>
      </c>
      <c r="CG649">
        <v>1</v>
      </c>
      <c r="CH649">
        <v>0</v>
      </c>
      <c r="CI649">
        <v>0</v>
      </c>
      <c r="CJ649">
        <v>0</v>
      </c>
      <c r="CK649">
        <v>1</v>
      </c>
      <c r="CL649">
        <v>0</v>
      </c>
      <c r="CM649">
        <v>0</v>
      </c>
      <c r="CN649" s="17">
        <v>0</v>
      </c>
      <c r="CO649">
        <v>0.13900000000000001</v>
      </c>
      <c r="CP649">
        <v>42</v>
      </c>
      <c r="CQ649">
        <v>1</v>
      </c>
      <c r="CR649">
        <v>0</v>
      </c>
      <c r="CS649">
        <v>27</v>
      </c>
      <c r="CY649" s="33" t="s">
        <v>85</v>
      </c>
    </row>
    <row r="650" spans="1:103" x14ac:dyDescent="0.25">
      <c r="A650">
        <v>649</v>
      </c>
      <c r="B650">
        <v>41</v>
      </c>
      <c r="C650" s="24" t="s">
        <v>334</v>
      </c>
      <c r="D650" s="12">
        <v>5.1923910316380004</v>
      </c>
      <c r="E650" s="13">
        <v>0.99007456111741521</v>
      </c>
      <c r="F650" s="7">
        <v>5.2444444444444436</v>
      </c>
      <c r="G650" s="7">
        <f t="shared" si="156"/>
        <v>4.2023164705205849</v>
      </c>
      <c r="H650" s="15">
        <f t="shared" si="157"/>
        <v>6.182465592755416</v>
      </c>
      <c r="I650" s="11">
        <f t="shared" si="158"/>
        <v>5.7253950698126874E-2</v>
      </c>
      <c r="J650" s="32">
        <f t="shared" si="159"/>
        <v>1.0917066870405549E-2</v>
      </c>
      <c r="K650" s="32">
        <f t="shared" si="160"/>
        <v>91.599695400862913</v>
      </c>
      <c r="L650" s="8">
        <v>1</v>
      </c>
      <c r="M650" s="9">
        <v>0</v>
      </c>
      <c r="N650" s="8">
        <v>0</v>
      </c>
      <c r="O650" s="9">
        <v>1</v>
      </c>
      <c r="P650" s="9">
        <v>0</v>
      </c>
      <c r="Q650" s="9">
        <v>0</v>
      </c>
      <c r="R650" s="9">
        <v>0</v>
      </c>
      <c r="S650" s="8">
        <v>8371</v>
      </c>
      <c r="T650" s="9">
        <v>7</v>
      </c>
      <c r="U650" s="9">
        <f t="shared" si="161"/>
        <v>8363</v>
      </c>
      <c r="V650" s="9">
        <f t="shared" si="162"/>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3"/>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35.5</v>
      </c>
      <c r="BM650">
        <v>1</v>
      </c>
      <c r="BN650">
        <v>0</v>
      </c>
      <c r="BO650">
        <v>0</v>
      </c>
      <c r="BP650">
        <v>0</v>
      </c>
      <c r="BQ650">
        <v>0</v>
      </c>
      <c r="BR650">
        <v>0</v>
      </c>
      <c r="BS650">
        <v>0</v>
      </c>
      <c r="BT650" s="17">
        <v>0</v>
      </c>
      <c r="BU650">
        <v>0</v>
      </c>
      <c r="BV650">
        <v>0</v>
      </c>
      <c r="BW650">
        <v>1</v>
      </c>
      <c r="BX650" s="17">
        <v>0</v>
      </c>
      <c r="BY650">
        <v>0</v>
      </c>
      <c r="BZ650">
        <v>0</v>
      </c>
      <c r="CA650">
        <v>0</v>
      </c>
      <c r="CB650">
        <v>0</v>
      </c>
      <c r="CC650" s="17">
        <v>0</v>
      </c>
      <c r="CD650">
        <v>0</v>
      </c>
      <c r="CE650">
        <v>0</v>
      </c>
      <c r="CF650">
        <v>1</v>
      </c>
      <c r="CG650">
        <v>1</v>
      </c>
      <c r="CH650">
        <v>0</v>
      </c>
      <c r="CI650">
        <v>0</v>
      </c>
      <c r="CJ650">
        <v>0</v>
      </c>
      <c r="CK650">
        <v>1</v>
      </c>
      <c r="CL650">
        <v>0</v>
      </c>
      <c r="CM650">
        <v>0</v>
      </c>
      <c r="CN650" s="17">
        <v>0</v>
      </c>
      <c r="CO650">
        <v>0.13900000000000001</v>
      </c>
      <c r="CP650">
        <v>42</v>
      </c>
      <c r="CQ650">
        <v>1</v>
      </c>
      <c r="CR650">
        <v>0</v>
      </c>
      <c r="CS650">
        <v>27</v>
      </c>
      <c r="CY650" s="33" t="s">
        <v>85</v>
      </c>
    </row>
    <row r="651" spans="1:103" x14ac:dyDescent="0.25">
      <c r="A651">
        <v>650</v>
      </c>
      <c r="B651">
        <v>41</v>
      </c>
      <c r="C651" s="24" t="s">
        <v>334</v>
      </c>
      <c r="D651" s="12">
        <v>7.36957776560212</v>
      </c>
      <c r="E651" s="13">
        <v>0.31304401128221399</v>
      </c>
      <c r="F651" s="7">
        <v>23.541666666666661</v>
      </c>
      <c r="G651" s="7">
        <f t="shared" si="156"/>
        <v>7.056533754319906</v>
      </c>
      <c r="H651" s="15">
        <f t="shared" si="157"/>
        <v>7.6826217768843339</v>
      </c>
      <c r="I651" s="11">
        <f t="shared" si="158"/>
        <v>0.24930024610104234</v>
      </c>
      <c r="J651" s="32">
        <f t="shared" si="159"/>
        <v>1.0589744967123924E-2</v>
      </c>
      <c r="K651" s="32">
        <f t="shared" si="160"/>
        <v>94.43098045368609</v>
      </c>
      <c r="L651" s="8">
        <v>1</v>
      </c>
      <c r="M651" s="9">
        <v>0</v>
      </c>
      <c r="N651" s="8">
        <v>0</v>
      </c>
      <c r="O651" s="9">
        <v>1</v>
      </c>
      <c r="P651" s="9">
        <v>0</v>
      </c>
      <c r="Q651" s="9">
        <v>0</v>
      </c>
      <c r="R651" s="9">
        <v>0</v>
      </c>
      <c r="S651" s="8">
        <v>8371</v>
      </c>
      <c r="T651" s="9">
        <v>7</v>
      </c>
      <c r="U651" s="9">
        <f t="shared" si="161"/>
        <v>8363</v>
      </c>
      <c r="V651" s="9">
        <f t="shared" si="162"/>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3"/>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35.5</v>
      </c>
      <c r="BM651">
        <v>1</v>
      </c>
      <c r="BN651">
        <v>0</v>
      </c>
      <c r="BO651">
        <v>0</v>
      </c>
      <c r="BP651">
        <v>0</v>
      </c>
      <c r="BQ651">
        <v>0</v>
      </c>
      <c r="BR651">
        <v>0</v>
      </c>
      <c r="BS651">
        <v>0</v>
      </c>
      <c r="BT651" s="17">
        <v>0</v>
      </c>
      <c r="BU651">
        <v>0</v>
      </c>
      <c r="BV651">
        <v>0</v>
      </c>
      <c r="BW651">
        <v>1</v>
      </c>
      <c r="BX651" s="17">
        <v>0</v>
      </c>
      <c r="BY651">
        <v>0</v>
      </c>
      <c r="BZ651">
        <v>0</v>
      </c>
      <c r="CA651">
        <v>0</v>
      </c>
      <c r="CB651">
        <v>0</v>
      </c>
      <c r="CC651" s="17">
        <v>0</v>
      </c>
      <c r="CD651">
        <v>0</v>
      </c>
      <c r="CE651">
        <v>0</v>
      </c>
      <c r="CF651">
        <v>1</v>
      </c>
      <c r="CG651">
        <v>1</v>
      </c>
      <c r="CH651">
        <v>0</v>
      </c>
      <c r="CI651">
        <v>0</v>
      </c>
      <c r="CJ651">
        <v>0</v>
      </c>
      <c r="CK651">
        <v>1</v>
      </c>
      <c r="CL651">
        <v>0</v>
      </c>
      <c r="CM651">
        <v>0</v>
      </c>
      <c r="CN651" s="17">
        <v>0</v>
      </c>
      <c r="CO651">
        <v>0.13900000000000001</v>
      </c>
      <c r="CP651">
        <v>42</v>
      </c>
      <c r="CQ651">
        <v>1</v>
      </c>
      <c r="CR651">
        <v>0</v>
      </c>
      <c r="CS651">
        <v>27</v>
      </c>
      <c r="CY651" s="33" t="s">
        <v>85</v>
      </c>
    </row>
    <row r="652" spans="1:103" x14ac:dyDescent="0.25">
      <c r="A652">
        <v>651</v>
      </c>
      <c r="B652">
        <v>41</v>
      </c>
      <c r="C652" s="24" t="s">
        <v>334</v>
      </c>
      <c r="D652" s="12">
        <v>0.88039370359296321</v>
      </c>
      <c r="E652" s="13">
        <v>0.92930446490368346</v>
      </c>
      <c r="F652" s="7">
        <v>0.94736842105263153</v>
      </c>
      <c r="G652" s="7">
        <f t="shared" si="156"/>
        <v>-4.8910761310720252E-2</v>
      </c>
      <c r="H652" s="15">
        <f t="shared" si="157"/>
        <v>1.8096981684966467</v>
      </c>
      <c r="I652" s="11">
        <f t="shared" si="158"/>
        <v>1.9784568514971724E-2</v>
      </c>
      <c r="J652" s="32">
        <f t="shared" si="159"/>
        <v>2.0883711210247929E-2</v>
      </c>
      <c r="K652" s="32">
        <f t="shared" si="160"/>
        <v>47.884209369323493</v>
      </c>
      <c r="L652" s="8">
        <v>1</v>
      </c>
      <c r="M652" s="9">
        <v>0</v>
      </c>
      <c r="N652" s="8">
        <v>0</v>
      </c>
      <c r="O652" s="9">
        <v>1</v>
      </c>
      <c r="P652" s="9">
        <v>0</v>
      </c>
      <c r="Q652" s="9">
        <v>0</v>
      </c>
      <c r="R652" s="9">
        <v>0</v>
      </c>
      <c r="S652" s="8">
        <v>2300</v>
      </c>
      <c r="T652" s="9">
        <v>7</v>
      </c>
      <c r="U652" s="9">
        <f t="shared" si="161"/>
        <v>2292</v>
      </c>
      <c r="V652" s="9">
        <f t="shared" si="162"/>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3"/>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29.52</v>
      </c>
      <c r="BM652">
        <v>0</v>
      </c>
      <c r="BN652">
        <v>0</v>
      </c>
      <c r="BO652">
        <v>0</v>
      </c>
      <c r="BP652">
        <v>1</v>
      </c>
      <c r="BQ652">
        <v>0</v>
      </c>
      <c r="BR652">
        <v>0</v>
      </c>
      <c r="BS652">
        <v>0</v>
      </c>
      <c r="BT652" s="17">
        <v>0</v>
      </c>
      <c r="BU652">
        <v>0</v>
      </c>
      <c r="BV652">
        <v>0</v>
      </c>
      <c r="BW652">
        <v>1</v>
      </c>
      <c r="BX652" s="17">
        <v>0</v>
      </c>
      <c r="BY652">
        <v>0</v>
      </c>
      <c r="BZ652">
        <v>0</v>
      </c>
      <c r="CA652">
        <v>0</v>
      </c>
      <c r="CB652">
        <v>0</v>
      </c>
      <c r="CC652" s="17">
        <v>0</v>
      </c>
      <c r="CD652">
        <v>0</v>
      </c>
      <c r="CE652">
        <v>0</v>
      </c>
      <c r="CF652">
        <v>1</v>
      </c>
      <c r="CG652">
        <v>1</v>
      </c>
      <c r="CH652">
        <v>0</v>
      </c>
      <c r="CI652">
        <v>0</v>
      </c>
      <c r="CJ652">
        <v>0</v>
      </c>
      <c r="CK652">
        <v>1</v>
      </c>
      <c r="CL652">
        <v>0</v>
      </c>
      <c r="CM652">
        <v>0</v>
      </c>
      <c r="CN652" s="17">
        <v>0</v>
      </c>
      <c r="CO652">
        <v>0.13900000000000001</v>
      </c>
      <c r="CP652">
        <v>42</v>
      </c>
      <c r="CQ652">
        <v>1</v>
      </c>
      <c r="CR652">
        <v>0</v>
      </c>
      <c r="CS652">
        <v>27</v>
      </c>
      <c r="CY652" s="33" t="s">
        <v>85</v>
      </c>
    </row>
    <row r="653" spans="1:103" x14ac:dyDescent="0.25">
      <c r="A653">
        <v>652</v>
      </c>
      <c r="B653">
        <v>41</v>
      </c>
      <c r="C653" s="24" t="s">
        <v>334</v>
      </c>
      <c r="D653" s="12">
        <v>-0.84037586596127367</v>
      </c>
      <c r="E653" s="13">
        <v>-1.9995149914251</v>
      </c>
      <c r="F653" s="7">
        <v>0.42028985507246369</v>
      </c>
      <c r="G653" s="7">
        <f t="shared" si="156"/>
        <v>1.1591391254638264</v>
      </c>
      <c r="H653" s="15">
        <f t="shared" si="157"/>
        <v>-2.8398908573863739</v>
      </c>
      <c r="I653" s="11">
        <f t="shared" si="158"/>
        <v>8.7785920158698506E-3</v>
      </c>
      <c r="J653" s="32">
        <f t="shared" si="159"/>
        <v>2.0886994796379989E-2</v>
      </c>
      <c r="K653" s="32">
        <f t="shared" si="160"/>
        <v>47.876681626469029</v>
      </c>
      <c r="L653" s="8">
        <v>1</v>
      </c>
      <c r="M653" s="9">
        <v>0</v>
      </c>
      <c r="N653" s="8">
        <v>0</v>
      </c>
      <c r="O653" s="9">
        <v>1</v>
      </c>
      <c r="P653" s="9">
        <v>0</v>
      </c>
      <c r="Q653" s="9">
        <v>0</v>
      </c>
      <c r="R653" s="9">
        <v>0</v>
      </c>
      <c r="S653" s="8">
        <v>2300</v>
      </c>
      <c r="T653" s="9">
        <v>7</v>
      </c>
      <c r="U653" s="9">
        <f t="shared" si="161"/>
        <v>2292</v>
      </c>
      <c r="V653" s="9">
        <f t="shared" si="162"/>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3"/>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29.52</v>
      </c>
      <c r="BM653">
        <v>0</v>
      </c>
      <c r="BN653">
        <v>0</v>
      </c>
      <c r="BO653">
        <v>0</v>
      </c>
      <c r="BP653">
        <v>1</v>
      </c>
      <c r="BQ653">
        <v>0</v>
      </c>
      <c r="BR653">
        <v>0</v>
      </c>
      <c r="BS653">
        <v>0</v>
      </c>
      <c r="BT653" s="17">
        <v>0</v>
      </c>
      <c r="BU653">
        <v>0</v>
      </c>
      <c r="BV653">
        <v>0</v>
      </c>
      <c r="BW653">
        <v>1</v>
      </c>
      <c r="BX653" s="17">
        <v>0</v>
      </c>
      <c r="BY653">
        <v>0</v>
      </c>
      <c r="BZ653">
        <v>0</v>
      </c>
      <c r="CA653">
        <v>0</v>
      </c>
      <c r="CB653">
        <v>0</v>
      </c>
      <c r="CC653" s="17">
        <v>0</v>
      </c>
      <c r="CD653">
        <v>0</v>
      </c>
      <c r="CE653">
        <v>0</v>
      </c>
      <c r="CF653">
        <v>1</v>
      </c>
      <c r="CG653">
        <v>1</v>
      </c>
      <c r="CH653">
        <v>0</v>
      </c>
      <c r="CI653">
        <v>0</v>
      </c>
      <c r="CJ653">
        <v>0</v>
      </c>
      <c r="CK653">
        <v>1</v>
      </c>
      <c r="CL653">
        <v>0</v>
      </c>
      <c r="CM653">
        <v>0</v>
      </c>
      <c r="CN653" s="17">
        <v>0</v>
      </c>
      <c r="CO653">
        <v>0.13900000000000001</v>
      </c>
      <c r="CP653">
        <v>42</v>
      </c>
      <c r="CQ653">
        <v>1</v>
      </c>
      <c r="CR653">
        <v>0</v>
      </c>
      <c r="CS653">
        <v>27</v>
      </c>
      <c r="CY653" s="33" t="s">
        <v>85</v>
      </c>
    </row>
    <row r="654" spans="1:103" x14ac:dyDescent="0.25">
      <c r="A654">
        <v>653</v>
      </c>
      <c r="B654">
        <v>41</v>
      </c>
      <c r="C654" s="24" t="s">
        <v>334</v>
      </c>
      <c r="D654" s="12">
        <v>2.376412617299128</v>
      </c>
      <c r="E654" s="13">
        <v>1.281398960308354</v>
      </c>
      <c r="F654" s="7">
        <v>1.8545454545454541</v>
      </c>
      <c r="G654" s="7">
        <f t="shared" si="156"/>
        <v>1.095013656990774</v>
      </c>
      <c r="H654" s="15">
        <f t="shared" si="157"/>
        <v>3.657811577607482</v>
      </c>
      <c r="I654" s="11">
        <f t="shared" si="158"/>
        <v>3.8708342234612926E-2</v>
      </c>
      <c r="J654" s="32">
        <f t="shared" si="159"/>
        <v>2.0872145322585408E-2</v>
      </c>
      <c r="K654" s="32">
        <f t="shared" si="160"/>
        <v>47.910743459509952</v>
      </c>
      <c r="L654" s="8">
        <v>1</v>
      </c>
      <c r="M654" s="9">
        <v>0</v>
      </c>
      <c r="N654" s="8">
        <v>0</v>
      </c>
      <c r="O654" s="9">
        <v>1</v>
      </c>
      <c r="P654" s="9">
        <v>0</v>
      </c>
      <c r="Q654" s="9">
        <v>0</v>
      </c>
      <c r="R654" s="9">
        <v>0</v>
      </c>
      <c r="S654" s="8">
        <v>2300</v>
      </c>
      <c r="T654" s="9">
        <v>7</v>
      </c>
      <c r="U654" s="9">
        <f t="shared" si="161"/>
        <v>2292</v>
      </c>
      <c r="V654" s="9">
        <f t="shared" si="162"/>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3"/>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29.52</v>
      </c>
      <c r="BM654">
        <v>0</v>
      </c>
      <c r="BN654">
        <v>0</v>
      </c>
      <c r="BO654">
        <v>0</v>
      </c>
      <c r="BP654">
        <v>1</v>
      </c>
      <c r="BQ654">
        <v>0</v>
      </c>
      <c r="BR654">
        <v>0</v>
      </c>
      <c r="BS654">
        <v>0</v>
      </c>
      <c r="BT654" s="17">
        <v>0</v>
      </c>
      <c r="BU654">
        <v>0</v>
      </c>
      <c r="BV654">
        <v>0</v>
      </c>
      <c r="BW654">
        <v>1</v>
      </c>
      <c r="BX654" s="17">
        <v>0</v>
      </c>
      <c r="BY654">
        <v>0</v>
      </c>
      <c r="BZ654">
        <v>0</v>
      </c>
      <c r="CA654">
        <v>0</v>
      </c>
      <c r="CB654">
        <v>0</v>
      </c>
      <c r="CC654" s="17">
        <v>0</v>
      </c>
      <c r="CD654">
        <v>0</v>
      </c>
      <c r="CE654">
        <v>0</v>
      </c>
      <c r="CF654">
        <v>1</v>
      </c>
      <c r="CG654">
        <v>1</v>
      </c>
      <c r="CH654">
        <v>0</v>
      </c>
      <c r="CI654">
        <v>0</v>
      </c>
      <c r="CJ654">
        <v>0</v>
      </c>
      <c r="CK654">
        <v>1</v>
      </c>
      <c r="CL654">
        <v>0</v>
      </c>
      <c r="CM654">
        <v>0</v>
      </c>
      <c r="CN654" s="17">
        <v>0</v>
      </c>
      <c r="CO654">
        <v>0.13900000000000001</v>
      </c>
      <c r="CP654">
        <v>42</v>
      </c>
      <c r="CQ654">
        <v>1</v>
      </c>
      <c r="CR654">
        <v>0</v>
      </c>
      <c r="CS654">
        <v>27</v>
      </c>
      <c r="CY654" s="33" t="s">
        <v>85</v>
      </c>
    </row>
    <row r="655" spans="1:103" x14ac:dyDescent="0.25">
      <c r="A655">
        <v>654</v>
      </c>
      <c r="B655">
        <v>41</v>
      </c>
      <c r="C655" s="24" t="s">
        <v>334</v>
      </c>
      <c r="D655" s="12">
        <v>2.312765468399514</v>
      </c>
      <c r="E655" s="13">
        <v>2.6134249792914499</v>
      </c>
      <c r="F655" s="7">
        <v>0.88495575221238942</v>
      </c>
      <c r="G655" s="7">
        <f t="shared" si="156"/>
        <v>-0.30065951089193588</v>
      </c>
      <c r="H655" s="15">
        <f t="shared" si="157"/>
        <v>4.9261904476909635</v>
      </c>
      <c r="I655" s="11">
        <f t="shared" si="158"/>
        <v>1.848162126220294E-2</v>
      </c>
      <c r="J655" s="32">
        <f t="shared" si="159"/>
        <v>2.0884232026289321E-2</v>
      </c>
      <c r="K655" s="32">
        <f t="shared" si="160"/>
        <v>47.883015221301321</v>
      </c>
      <c r="L655" s="8">
        <v>1</v>
      </c>
      <c r="M655" s="9">
        <v>0</v>
      </c>
      <c r="N655" s="8">
        <v>0</v>
      </c>
      <c r="O655" s="9">
        <v>1</v>
      </c>
      <c r="P655" s="9">
        <v>0</v>
      </c>
      <c r="Q655" s="9">
        <v>0</v>
      </c>
      <c r="R655" s="9">
        <v>0</v>
      </c>
      <c r="S655" s="8">
        <v>2300</v>
      </c>
      <c r="T655" s="9">
        <v>7</v>
      </c>
      <c r="U655" s="9">
        <f t="shared" si="161"/>
        <v>2292</v>
      </c>
      <c r="V655" s="9">
        <f t="shared" si="162"/>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3"/>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29.52</v>
      </c>
      <c r="BM655">
        <v>0</v>
      </c>
      <c r="BN655">
        <v>0</v>
      </c>
      <c r="BO655">
        <v>0</v>
      </c>
      <c r="BP655">
        <v>1</v>
      </c>
      <c r="BQ655">
        <v>0</v>
      </c>
      <c r="BR655">
        <v>0</v>
      </c>
      <c r="BS655">
        <v>0</v>
      </c>
      <c r="BT655" s="17">
        <v>0</v>
      </c>
      <c r="BU655">
        <v>0</v>
      </c>
      <c r="BV655">
        <v>0</v>
      </c>
      <c r="BW655">
        <v>1</v>
      </c>
      <c r="BX655" s="17">
        <v>0</v>
      </c>
      <c r="BY655">
        <v>0</v>
      </c>
      <c r="BZ655">
        <v>0</v>
      </c>
      <c r="CA655">
        <v>0</v>
      </c>
      <c r="CB655">
        <v>0</v>
      </c>
      <c r="CC655" s="17">
        <v>0</v>
      </c>
      <c r="CD655">
        <v>0</v>
      </c>
      <c r="CE655">
        <v>0</v>
      </c>
      <c r="CF655">
        <v>1</v>
      </c>
      <c r="CG655">
        <v>1</v>
      </c>
      <c r="CH655">
        <v>0</v>
      </c>
      <c r="CI655">
        <v>0</v>
      </c>
      <c r="CJ655">
        <v>0</v>
      </c>
      <c r="CK655">
        <v>1</v>
      </c>
      <c r="CL655">
        <v>0</v>
      </c>
      <c r="CM655">
        <v>0</v>
      </c>
      <c r="CN655" s="17">
        <v>0</v>
      </c>
      <c r="CO655">
        <v>0.13900000000000001</v>
      </c>
      <c r="CP655">
        <v>42</v>
      </c>
      <c r="CQ655">
        <v>1</v>
      </c>
      <c r="CR655">
        <v>0</v>
      </c>
      <c r="CS655">
        <v>27</v>
      </c>
      <c r="CY655" s="33" t="s">
        <v>85</v>
      </c>
    </row>
    <row r="656" spans="1:103" s="143" customFormat="1" x14ac:dyDescent="0.25">
      <c r="A656" s="143">
        <v>655</v>
      </c>
      <c r="B656" s="143">
        <v>41</v>
      </c>
      <c r="C656" s="144" t="s">
        <v>334</v>
      </c>
      <c r="D656" s="145">
        <v>3.9364104664247002</v>
      </c>
      <c r="E656" s="146">
        <v>1.090990166724449</v>
      </c>
      <c r="F656" s="147">
        <v>3.6081081081081079</v>
      </c>
      <c r="G656" s="147">
        <f t="shared" si="156"/>
        <v>2.8454202997002511</v>
      </c>
      <c r="H656" s="148">
        <f t="shared" si="157"/>
        <v>5.0274006331491492</v>
      </c>
      <c r="I656" s="149">
        <f t="shared" si="158"/>
        <v>7.5152310851901452E-2</v>
      </c>
      <c r="J656" s="150">
        <f t="shared" si="159"/>
        <v>2.0828730348467071E-2</v>
      </c>
      <c r="K656" s="150">
        <f t="shared" si="160"/>
        <v>48.010607620814334</v>
      </c>
      <c r="L656" s="151">
        <v>1</v>
      </c>
      <c r="M656" s="152">
        <v>0</v>
      </c>
      <c r="N656" s="151">
        <v>0</v>
      </c>
      <c r="O656" s="152">
        <v>1</v>
      </c>
      <c r="P656" s="152">
        <v>0</v>
      </c>
      <c r="Q656" s="152">
        <v>0</v>
      </c>
      <c r="R656" s="152">
        <v>0</v>
      </c>
      <c r="S656" s="151">
        <v>2300</v>
      </c>
      <c r="T656" s="152">
        <v>7</v>
      </c>
      <c r="U656" s="152">
        <f t="shared" si="161"/>
        <v>2292</v>
      </c>
      <c r="V656" s="152">
        <f t="shared" si="162"/>
        <v>15</v>
      </c>
      <c r="W656" s="147">
        <v>9.81</v>
      </c>
      <c r="X656" s="147">
        <v>11.78</v>
      </c>
      <c r="Y656" s="152">
        <v>0</v>
      </c>
      <c r="Z656" s="152">
        <v>1</v>
      </c>
      <c r="AA656" s="152">
        <v>1</v>
      </c>
      <c r="AB656" s="152">
        <v>0</v>
      </c>
      <c r="AC656" s="152">
        <v>0</v>
      </c>
      <c r="AD656" s="153">
        <v>0</v>
      </c>
      <c r="AE656" s="152">
        <v>0</v>
      </c>
      <c r="AF656" s="152">
        <v>1</v>
      </c>
      <c r="AG656" s="153">
        <v>0</v>
      </c>
      <c r="AH656" s="152">
        <v>0</v>
      </c>
      <c r="AI656" s="153">
        <v>1</v>
      </c>
      <c r="AJ656" s="154">
        <v>2012</v>
      </c>
      <c r="AK656" s="150">
        <v>0.19700000000000001</v>
      </c>
      <c r="AL656" s="150">
        <v>0.12</v>
      </c>
      <c r="AM656" s="150">
        <f t="shared" si="163"/>
        <v>0.43999999999999995</v>
      </c>
      <c r="AN656" s="155">
        <v>0.24299999999999999</v>
      </c>
      <c r="AO656" s="156">
        <v>1</v>
      </c>
      <c r="AP656" s="157">
        <v>0</v>
      </c>
      <c r="AQ656" s="143">
        <v>1</v>
      </c>
      <c r="AR656" s="158">
        <v>0</v>
      </c>
      <c r="AS656" s="143">
        <v>55.2</v>
      </c>
      <c r="AT656" s="158">
        <v>44.8</v>
      </c>
      <c r="AU656">
        <v>0</v>
      </c>
      <c r="AV656" s="157">
        <v>1</v>
      </c>
      <c r="AW656" s="143" t="s">
        <v>98</v>
      </c>
      <c r="AX656" s="157" t="s">
        <v>98</v>
      </c>
      <c r="AY656" s="157" t="s">
        <v>6</v>
      </c>
      <c r="AZ656">
        <v>0</v>
      </c>
      <c r="BA656">
        <v>0</v>
      </c>
      <c r="BB656">
        <v>0</v>
      </c>
      <c r="BC656">
        <v>0</v>
      </c>
      <c r="BD656">
        <v>1</v>
      </c>
      <c r="BE656">
        <v>0</v>
      </c>
      <c r="BF656" s="157">
        <v>0</v>
      </c>
      <c r="BG656">
        <v>0</v>
      </c>
      <c r="BH656">
        <v>1</v>
      </c>
      <c r="BI656" s="157">
        <v>0</v>
      </c>
      <c r="BJ656">
        <v>2675</v>
      </c>
      <c r="BK656">
        <v>153</v>
      </c>
      <c r="BL656" s="144">
        <v>29.52</v>
      </c>
      <c r="BM656" s="143">
        <v>0</v>
      </c>
      <c r="BN656" s="143">
        <v>0</v>
      </c>
      <c r="BO656" s="143">
        <v>0</v>
      </c>
      <c r="BP656" s="143">
        <v>1</v>
      </c>
      <c r="BQ656" s="143">
        <v>0</v>
      </c>
      <c r="BR656" s="143">
        <v>0</v>
      </c>
      <c r="BS656" s="143">
        <v>0</v>
      </c>
      <c r="BT656" s="157">
        <v>0</v>
      </c>
      <c r="BU656" s="143">
        <v>0</v>
      </c>
      <c r="BV656" s="143">
        <v>0</v>
      </c>
      <c r="BW656" s="143">
        <v>1</v>
      </c>
      <c r="BX656" s="157">
        <v>0</v>
      </c>
      <c r="BY656" s="143">
        <v>0</v>
      </c>
      <c r="BZ656" s="143">
        <v>0</v>
      </c>
      <c r="CA656" s="143">
        <v>0</v>
      </c>
      <c r="CB656" s="143">
        <v>0</v>
      </c>
      <c r="CC656" s="157">
        <v>0</v>
      </c>
      <c r="CD656" s="143">
        <v>0</v>
      </c>
      <c r="CE656" s="143">
        <v>0</v>
      </c>
      <c r="CF656" s="143">
        <v>1</v>
      </c>
      <c r="CG656" s="143">
        <v>1</v>
      </c>
      <c r="CH656" s="143">
        <v>0</v>
      </c>
      <c r="CI656" s="143">
        <v>0</v>
      </c>
      <c r="CJ656" s="143">
        <v>0</v>
      </c>
      <c r="CK656" s="143">
        <v>1</v>
      </c>
      <c r="CL656" s="143">
        <v>0</v>
      </c>
      <c r="CM656" s="143">
        <v>0</v>
      </c>
      <c r="CN656" s="157">
        <v>0</v>
      </c>
      <c r="CO656">
        <v>0.13900000000000001</v>
      </c>
      <c r="CP656">
        <v>42</v>
      </c>
      <c r="CQ656">
        <v>1</v>
      </c>
      <c r="CR656">
        <v>0</v>
      </c>
      <c r="CS656">
        <v>27</v>
      </c>
      <c r="CT656" s="159"/>
      <c r="CY656" s="33" t="s">
        <v>85</v>
      </c>
    </row>
    <row r="657" spans="1:103" x14ac:dyDescent="0.25">
      <c r="A657">
        <v>656</v>
      </c>
      <c r="B657">
        <v>42</v>
      </c>
      <c r="C657" s="24" t="s">
        <v>446</v>
      </c>
      <c r="D657" s="12">
        <v>6.56022367666107</v>
      </c>
      <c r="E657" s="13">
        <v>0.6247832073010543</v>
      </c>
      <c r="F657" s="7">
        <v>10.5</v>
      </c>
      <c r="G657" s="7">
        <f t="shared" si="156"/>
        <v>5.9354404693600156</v>
      </c>
      <c r="H657" s="15">
        <f t="shared" si="157"/>
        <v>7.1850068839621244</v>
      </c>
      <c r="I657" s="11">
        <f t="shared" si="158"/>
        <v>0.18043874177926347</v>
      </c>
      <c r="J657" s="32">
        <f t="shared" si="159"/>
        <v>1.7184642074215568E-2</v>
      </c>
      <c r="K657" s="32">
        <f t="shared" si="160"/>
        <v>58.191494223812469</v>
      </c>
      <c r="L657" s="8">
        <v>1</v>
      </c>
      <c r="M657" s="9">
        <v>0</v>
      </c>
      <c r="N657" s="8">
        <v>0</v>
      </c>
      <c r="O657" s="9">
        <v>0</v>
      </c>
      <c r="P657" s="9">
        <v>1</v>
      </c>
      <c r="Q657" s="9">
        <v>0</v>
      </c>
      <c r="R657" s="9">
        <v>0</v>
      </c>
      <c r="S657" s="8">
        <v>3302</v>
      </c>
      <c r="T657" s="9">
        <v>25</v>
      </c>
      <c r="U657" s="9">
        <f t="shared" si="161"/>
        <v>3276</v>
      </c>
      <c r="V657" s="9">
        <f t="shared" si="162"/>
        <v>24</v>
      </c>
      <c r="W657" s="7">
        <v>15</v>
      </c>
      <c r="X657" s="7">
        <f t="shared" ref="X657:X698" si="164">BL657-W657-6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50</v>
      </c>
      <c r="BM657">
        <v>0</v>
      </c>
      <c r="BN657">
        <v>0</v>
      </c>
      <c r="BO657">
        <v>1</v>
      </c>
      <c r="BP657">
        <v>0</v>
      </c>
      <c r="BQ657">
        <v>0</v>
      </c>
      <c r="BR657">
        <v>0</v>
      </c>
      <c r="BS657">
        <v>0</v>
      </c>
      <c r="BT657" s="17">
        <v>0</v>
      </c>
      <c r="BU657">
        <v>0</v>
      </c>
      <c r="BV657">
        <v>0</v>
      </c>
      <c r="BW657">
        <v>0</v>
      </c>
      <c r="BX657" s="17">
        <v>1</v>
      </c>
      <c r="BY657">
        <v>0</v>
      </c>
      <c r="BZ657">
        <v>0</v>
      </c>
      <c r="CA657">
        <v>0</v>
      </c>
      <c r="CB657">
        <v>0</v>
      </c>
      <c r="CC657" s="17">
        <v>0</v>
      </c>
      <c r="CD657">
        <v>1</v>
      </c>
      <c r="CE657">
        <v>1</v>
      </c>
      <c r="CF657">
        <v>0</v>
      </c>
      <c r="CG657">
        <v>0</v>
      </c>
      <c r="CH657">
        <v>1</v>
      </c>
      <c r="CI657">
        <v>1</v>
      </c>
      <c r="CJ657">
        <v>0</v>
      </c>
      <c r="CK657">
        <v>1</v>
      </c>
      <c r="CL657">
        <v>1</v>
      </c>
      <c r="CM657">
        <v>1</v>
      </c>
      <c r="CN657" s="17">
        <v>1</v>
      </c>
      <c r="CO657">
        <v>0.63</v>
      </c>
      <c r="CP657">
        <v>335</v>
      </c>
      <c r="CQ657">
        <v>1</v>
      </c>
      <c r="CR657">
        <v>0</v>
      </c>
      <c r="CS657">
        <v>17</v>
      </c>
      <c r="CY657" s="33" t="s">
        <v>85</v>
      </c>
    </row>
    <row r="658" spans="1:103" x14ac:dyDescent="0.25">
      <c r="A658">
        <v>657</v>
      </c>
      <c r="B658">
        <v>42</v>
      </c>
      <c r="C658" s="24" t="s">
        <v>446</v>
      </c>
      <c r="D658" s="12">
        <v>10.79316513508928</v>
      </c>
      <c r="E658" s="13">
        <v>0.5996202852827377</v>
      </c>
      <c r="F658" s="7">
        <v>18</v>
      </c>
      <c r="G658" s="7">
        <f t="shared" si="156"/>
        <v>10.193544849806543</v>
      </c>
      <c r="H658" s="15">
        <f t="shared" si="157"/>
        <v>11.392785420372018</v>
      </c>
      <c r="I658" s="11">
        <f t="shared" si="158"/>
        <v>0.37598039382992116</v>
      </c>
      <c r="J658" s="32">
        <f t="shared" si="159"/>
        <v>2.0887799657217841E-2</v>
      </c>
      <c r="K658" s="32">
        <f t="shared" si="160"/>
        <v>47.874836814343297</v>
      </c>
      <c r="L658" s="8">
        <v>1</v>
      </c>
      <c r="M658" s="9">
        <v>0</v>
      </c>
      <c r="N658" s="8">
        <v>0</v>
      </c>
      <c r="O658" s="9">
        <v>0</v>
      </c>
      <c r="P658" s="9">
        <v>1</v>
      </c>
      <c r="Q658" s="9">
        <v>0</v>
      </c>
      <c r="R658" s="9">
        <v>0</v>
      </c>
      <c r="S658" s="8">
        <v>1994</v>
      </c>
      <c r="T658" s="9">
        <v>25</v>
      </c>
      <c r="U658" s="9">
        <f t="shared" si="161"/>
        <v>1968</v>
      </c>
      <c r="V658" s="9">
        <f t="shared" si="162"/>
        <v>24</v>
      </c>
      <c r="W658" s="7">
        <v>15</v>
      </c>
      <c r="X658" s="7">
        <f t="shared" si="164"/>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50</v>
      </c>
      <c r="BM658">
        <v>0</v>
      </c>
      <c r="BN658">
        <v>0</v>
      </c>
      <c r="BO658">
        <v>1</v>
      </c>
      <c r="BP658">
        <v>0</v>
      </c>
      <c r="BQ658">
        <v>0</v>
      </c>
      <c r="BR658">
        <v>0</v>
      </c>
      <c r="BS658">
        <v>0</v>
      </c>
      <c r="BT658" s="17">
        <v>0</v>
      </c>
      <c r="BU658">
        <v>0</v>
      </c>
      <c r="BV658">
        <v>0</v>
      </c>
      <c r="BW658">
        <v>0</v>
      </c>
      <c r="BX658" s="17">
        <v>1</v>
      </c>
      <c r="BY658">
        <v>0</v>
      </c>
      <c r="BZ658">
        <v>0</v>
      </c>
      <c r="CA658">
        <v>0</v>
      </c>
      <c r="CB658">
        <v>0</v>
      </c>
      <c r="CC658" s="17">
        <v>0</v>
      </c>
      <c r="CD658">
        <v>1</v>
      </c>
      <c r="CE658">
        <v>1</v>
      </c>
      <c r="CF658">
        <v>0</v>
      </c>
      <c r="CG658">
        <v>0</v>
      </c>
      <c r="CH658">
        <v>1</v>
      </c>
      <c r="CI658">
        <v>1</v>
      </c>
      <c r="CJ658">
        <v>0</v>
      </c>
      <c r="CK658">
        <v>1</v>
      </c>
      <c r="CL658">
        <v>1</v>
      </c>
      <c r="CM658">
        <v>1</v>
      </c>
      <c r="CN658" s="17">
        <v>1</v>
      </c>
      <c r="CO658">
        <v>0.63</v>
      </c>
      <c r="CP658">
        <v>335</v>
      </c>
      <c r="CQ658">
        <v>1</v>
      </c>
      <c r="CR658">
        <v>0</v>
      </c>
      <c r="CS658">
        <v>17</v>
      </c>
      <c r="CY658" s="33" t="s">
        <v>85</v>
      </c>
    </row>
    <row r="659" spans="1:103" x14ac:dyDescent="0.25">
      <c r="A659">
        <v>658</v>
      </c>
      <c r="B659">
        <v>42</v>
      </c>
      <c r="C659" s="24" t="s">
        <v>446</v>
      </c>
      <c r="D659" s="12">
        <v>8.2932132831999397</v>
      </c>
      <c r="E659" s="13">
        <v>0.61431209505184736</v>
      </c>
      <c r="F659" s="7">
        <v>13.5</v>
      </c>
      <c r="G659" s="7">
        <f t="shared" si="156"/>
        <v>7.6789011881480924</v>
      </c>
      <c r="H659" s="15">
        <f t="shared" si="157"/>
        <v>8.9075253782517869</v>
      </c>
      <c r="I659" s="11">
        <f t="shared" si="158"/>
        <v>0.22979763706829784</v>
      </c>
      <c r="J659" s="32">
        <f t="shared" si="159"/>
        <v>1.7022047190244284E-2</v>
      </c>
      <c r="K659" s="32">
        <f t="shared" si="160"/>
        <v>58.747340365330579</v>
      </c>
      <c r="L659" s="8">
        <v>1</v>
      </c>
      <c r="M659" s="9">
        <v>0</v>
      </c>
      <c r="N659" s="8">
        <v>0</v>
      </c>
      <c r="O659" s="9">
        <v>0</v>
      </c>
      <c r="P659" s="9">
        <v>1</v>
      </c>
      <c r="Q659" s="9">
        <v>0</v>
      </c>
      <c r="R659" s="9">
        <v>0</v>
      </c>
      <c r="S659" s="8">
        <v>3295</v>
      </c>
      <c r="T659" s="9">
        <v>25</v>
      </c>
      <c r="U659" s="9">
        <f t="shared" si="161"/>
        <v>3269</v>
      </c>
      <c r="V659" s="9">
        <f t="shared" si="162"/>
        <v>24</v>
      </c>
      <c r="W659" s="7">
        <v>15</v>
      </c>
      <c r="X659" s="7">
        <f t="shared" si="164"/>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50</v>
      </c>
      <c r="BM659">
        <v>0</v>
      </c>
      <c r="BN659">
        <v>0</v>
      </c>
      <c r="BO659">
        <v>1</v>
      </c>
      <c r="BP659">
        <v>0</v>
      </c>
      <c r="BQ659">
        <v>0</v>
      </c>
      <c r="BR659">
        <v>0</v>
      </c>
      <c r="BS659">
        <v>0</v>
      </c>
      <c r="BT659" s="17">
        <v>0</v>
      </c>
      <c r="BU659">
        <v>0</v>
      </c>
      <c r="BV659">
        <v>0</v>
      </c>
      <c r="BW659">
        <v>0</v>
      </c>
      <c r="BX659" s="17">
        <v>1</v>
      </c>
      <c r="BY659">
        <v>0</v>
      </c>
      <c r="BZ659">
        <v>0</v>
      </c>
      <c r="CA659">
        <v>0</v>
      </c>
      <c r="CB659">
        <v>0</v>
      </c>
      <c r="CC659" s="17">
        <v>0</v>
      </c>
      <c r="CD659">
        <v>1</v>
      </c>
      <c r="CE659">
        <v>1</v>
      </c>
      <c r="CF659">
        <v>0</v>
      </c>
      <c r="CG659">
        <v>0</v>
      </c>
      <c r="CH659">
        <v>1</v>
      </c>
      <c r="CI659">
        <v>1</v>
      </c>
      <c r="CJ659">
        <v>0</v>
      </c>
      <c r="CK659">
        <v>1</v>
      </c>
      <c r="CL659">
        <v>1</v>
      </c>
      <c r="CM659">
        <v>1</v>
      </c>
      <c r="CN659" s="17">
        <v>1</v>
      </c>
      <c r="CO659">
        <v>0.63</v>
      </c>
      <c r="CP659">
        <v>335</v>
      </c>
      <c r="CQ659">
        <v>1</v>
      </c>
      <c r="CR659">
        <v>0</v>
      </c>
      <c r="CS659">
        <v>17</v>
      </c>
      <c r="CY659" s="33" t="s">
        <v>85</v>
      </c>
    </row>
    <row r="660" spans="1:103" x14ac:dyDescent="0.25">
      <c r="A660">
        <v>659</v>
      </c>
      <c r="B660">
        <v>42</v>
      </c>
      <c r="C660" s="24" t="s">
        <v>446</v>
      </c>
      <c r="D660" s="12">
        <v>10.79316513508928</v>
      </c>
      <c r="E660" s="13">
        <v>0.89943042792410655</v>
      </c>
      <c r="F660" s="7">
        <v>12</v>
      </c>
      <c r="G660" s="7">
        <f t="shared" si="156"/>
        <v>9.8937347071651729</v>
      </c>
      <c r="H660" s="15">
        <f t="shared" si="157"/>
        <v>11.692595563013388</v>
      </c>
      <c r="I660" s="11">
        <f t="shared" si="158"/>
        <v>0.24150198296582928</v>
      </c>
      <c r="J660" s="32">
        <f t="shared" si="159"/>
        <v>2.0125165247152441E-2</v>
      </c>
      <c r="K660" s="32">
        <f t="shared" si="160"/>
        <v>49.689032995219378</v>
      </c>
      <c r="L660" s="8">
        <v>1</v>
      </c>
      <c r="M660" s="9">
        <v>0</v>
      </c>
      <c r="N660" s="8">
        <v>0</v>
      </c>
      <c r="O660" s="9">
        <v>0</v>
      </c>
      <c r="P660" s="9">
        <v>1</v>
      </c>
      <c r="Q660" s="9">
        <v>0</v>
      </c>
      <c r="R660" s="9">
        <v>0</v>
      </c>
      <c r="S660" s="8">
        <v>2351</v>
      </c>
      <c r="T660" s="9">
        <v>25</v>
      </c>
      <c r="U660" s="9">
        <f t="shared" si="161"/>
        <v>2325</v>
      </c>
      <c r="V660" s="9">
        <f t="shared" si="162"/>
        <v>24</v>
      </c>
      <c r="W660" s="7">
        <v>15</v>
      </c>
      <c r="X660" s="7">
        <f t="shared" si="164"/>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50</v>
      </c>
      <c r="BM660">
        <v>0</v>
      </c>
      <c r="BN660">
        <v>0</v>
      </c>
      <c r="BO660">
        <v>1</v>
      </c>
      <c r="BP660">
        <v>0</v>
      </c>
      <c r="BQ660">
        <v>0</v>
      </c>
      <c r="BR660">
        <v>0</v>
      </c>
      <c r="BS660">
        <v>0</v>
      </c>
      <c r="BT660" s="17">
        <v>0</v>
      </c>
      <c r="BU660">
        <v>0</v>
      </c>
      <c r="BV660">
        <v>0</v>
      </c>
      <c r="BW660">
        <v>0</v>
      </c>
      <c r="BX660" s="17">
        <v>1</v>
      </c>
      <c r="BY660">
        <v>0</v>
      </c>
      <c r="BZ660">
        <v>0</v>
      </c>
      <c r="CA660">
        <v>0</v>
      </c>
      <c r="CB660">
        <v>0</v>
      </c>
      <c r="CC660" s="17">
        <v>0</v>
      </c>
      <c r="CD660">
        <v>1</v>
      </c>
      <c r="CE660">
        <v>1</v>
      </c>
      <c r="CF660">
        <v>0</v>
      </c>
      <c r="CG660">
        <v>0</v>
      </c>
      <c r="CH660">
        <v>1</v>
      </c>
      <c r="CI660">
        <v>1</v>
      </c>
      <c r="CJ660">
        <v>0</v>
      </c>
      <c r="CK660">
        <v>1</v>
      </c>
      <c r="CL660">
        <v>1</v>
      </c>
      <c r="CM660">
        <v>1</v>
      </c>
      <c r="CN660" s="17">
        <v>1</v>
      </c>
      <c r="CO660">
        <v>0.63</v>
      </c>
      <c r="CP660">
        <v>335</v>
      </c>
      <c r="CQ660">
        <v>1</v>
      </c>
      <c r="CR660">
        <v>0</v>
      </c>
      <c r="CS660">
        <v>17</v>
      </c>
      <c r="CY660" s="33" t="s">
        <v>85</v>
      </c>
    </row>
    <row r="661" spans="1:103" x14ac:dyDescent="0.25">
      <c r="A661">
        <v>660</v>
      </c>
      <c r="B661">
        <v>42</v>
      </c>
      <c r="C661" s="24" t="s">
        <v>446</v>
      </c>
      <c r="D661" s="12">
        <v>8.576704663796253</v>
      </c>
      <c r="E661" s="13">
        <v>1.225243523399465</v>
      </c>
      <c r="F661" s="7">
        <v>7.0000000000000009</v>
      </c>
      <c r="G661" s="7">
        <f t="shared" si="156"/>
        <v>7.351461140396788</v>
      </c>
      <c r="H661" s="15">
        <f t="shared" si="157"/>
        <v>9.8019481871957179</v>
      </c>
      <c r="I661" s="11">
        <f t="shared" si="158"/>
        <v>0.20198844988866643</v>
      </c>
      <c r="J661" s="32">
        <f t="shared" si="159"/>
        <v>2.8855492841238062E-2</v>
      </c>
      <c r="K661" s="32">
        <f t="shared" si="160"/>
        <v>34.655446902326915</v>
      </c>
      <c r="L661" s="8">
        <v>1</v>
      </c>
      <c r="M661" s="9">
        <v>0</v>
      </c>
      <c r="N661" s="8">
        <v>0</v>
      </c>
      <c r="O661" s="9">
        <v>0</v>
      </c>
      <c r="P661" s="9">
        <v>1</v>
      </c>
      <c r="Q661" s="9">
        <v>0</v>
      </c>
      <c r="R661" s="9">
        <v>0</v>
      </c>
      <c r="S661" s="8">
        <v>1178</v>
      </c>
      <c r="T661" s="9">
        <v>25</v>
      </c>
      <c r="U661" s="9">
        <f t="shared" si="161"/>
        <v>1152</v>
      </c>
      <c r="V661" s="9">
        <f t="shared" si="162"/>
        <v>24</v>
      </c>
      <c r="W661" s="7">
        <v>15</v>
      </c>
      <c r="X661" s="7">
        <f t="shared" si="164"/>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41.5</v>
      </c>
      <c r="BM661">
        <v>0</v>
      </c>
      <c r="BN661">
        <v>0</v>
      </c>
      <c r="BO661">
        <v>1</v>
      </c>
      <c r="BP661">
        <v>0</v>
      </c>
      <c r="BQ661">
        <v>0</v>
      </c>
      <c r="BR661">
        <v>0</v>
      </c>
      <c r="BS661">
        <v>0</v>
      </c>
      <c r="BT661" s="17">
        <v>0</v>
      </c>
      <c r="BU661">
        <v>0</v>
      </c>
      <c r="BV661">
        <v>0</v>
      </c>
      <c r="BW661">
        <v>0</v>
      </c>
      <c r="BX661" s="17">
        <v>1</v>
      </c>
      <c r="BY661">
        <v>0</v>
      </c>
      <c r="BZ661">
        <v>0</v>
      </c>
      <c r="CA661">
        <v>0</v>
      </c>
      <c r="CB661">
        <v>0</v>
      </c>
      <c r="CC661" s="17">
        <v>0</v>
      </c>
      <c r="CD661">
        <v>1</v>
      </c>
      <c r="CE661">
        <v>1</v>
      </c>
      <c r="CF661">
        <v>0</v>
      </c>
      <c r="CG661">
        <v>0</v>
      </c>
      <c r="CH661">
        <v>1</v>
      </c>
      <c r="CI661">
        <v>1</v>
      </c>
      <c r="CJ661">
        <v>0</v>
      </c>
      <c r="CK661">
        <v>1</v>
      </c>
      <c r="CL661">
        <v>1</v>
      </c>
      <c r="CM661">
        <v>1</v>
      </c>
      <c r="CN661" s="17">
        <v>1</v>
      </c>
      <c r="CO661">
        <v>0.63</v>
      </c>
      <c r="CP661">
        <v>335</v>
      </c>
      <c r="CQ661">
        <v>1</v>
      </c>
      <c r="CR661">
        <v>0</v>
      </c>
      <c r="CS661">
        <v>17</v>
      </c>
      <c r="CY661" s="33" t="s">
        <v>85</v>
      </c>
    </row>
    <row r="662" spans="1:103" x14ac:dyDescent="0.25">
      <c r="A662">
        <v>661</v>
      </c>
      <c r="B662">
        <v>42</v>
      </c>
      <c r="C662" s="24" t="s">
        <v>446</v>
      </c>
      <c r="D662" s="12">
        <v>10.79316513508928</v>
      </c>
      <c r="E662" s="13">
        <v>0.89943042792410655</v>
      </c>
      <c r="F662" s="7">
        <v>12</v>
      </c>
      <c r="G662" s="7">
        <f t="shared" si="156"/>
        <v>9.8937347071651729</v>
      </c>
      <c r="H662" s="15">
        <f t="shared" si="157"/>
        <v>11.692595563013388</v>
      </c>
      <c r="I662" s="11">
        <f t="shared" si="158"/>
        <v>0.38293538776356167</v>
      </c>
      <c r="J662" s="32">
        <f t="shared" si="159"/>
        <v>3.1911282313630135E-2</v>
      </c>
      <c r="K662" s="32">
        <f t="shared" si="160"/>
        <v>31.336879231984799</v>
      </c>
      <c r="L662" s="8">
        <v>1</v>
      </c>
      <c r="M662" s="9">
        <v>0</v>
      </c>
      <c r="N662" s="8">
        <v>0</v>
      </c>
      <c r="O662" s="9">
        <v>0</v>
      </c>
      <c r="P662" s="9">
        <v>1</v>
      </c>
      <c r="Q662" s="9">
        <v>0</v>
      </c>
      <c r="R662" s="9">
        <v>0</v>
      </c>
      <c r="S662" s="8">
        <v>864</v>
      </c>
      <c r="T662" s="9">
        <v>25</v>
      </c>
      <c r="U662" s="9">
        <f t="shared" si="161"/>
        <v>838</v>
      </c>
      <c r="V662" s="9">
        <f t="shared" si="162"/>
        <v>24</v>
      </c>
      <c r="W662" s="7">
        <v>15</v>
      </c>
      <c r="X662" s="7">
        <f t="shared" si="164"/>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41.5</v>
      </c>
      <c r="BM662">
        <v>0</v>
      </c>
      <c r="BN662">
        <v>0</v>
      </c>
      <c r="BO662">
        <v>1</v>
      </c>
      <c r="BP662">
        <v>0</v>
      </c>
      <c r="BQ662">
        <v>0</v>
      </c>
      <c r="BR662">
        <v>0</v>
      </c>
      <c r="BS662">
        <v>0</v>
      </c>
      <c r="BT662" s="17">
        <v>0</v>
      </c>
      <c r="BU662">
        <v>0</v>
      </c>
      <c r="BV662">
        <v>0</v>
      </c>
      <c r="BW662">
        <v>0</v>
      </c>
      <c r="BX662" s="17">
        <v>1</v>
      </c>
      <c r="BY662">
        <v>0</v>
      </c>
      <c r="BZ662">
        <v>0</v>
      </c>
      <c r="CA662">
        <v>0</v>
      </c>
      <c r="CB662">
        <v>0</v>
      </c>
      <c r="CC662" s="17">
        <v>0</v>
      </c>
      <c r="CD662">
        <v>1</v>
      </c>
      <c r="CE662">
        <v>1</v>
      </c>
      <c r="CF662">
        <v>0</v>
      </c>
      <c r="CG662">
        <v>0</v>
      </c>
      <c r="CH662">
        <v>1</v>
      </c>
      <c r="CI662">
        <v>1</v>
      </c>
      <c r="CJ662">
        <v>0</v>
      </c>
      <c r="CK662">
        <v>1</v>
      </c>
      <c r="CL662">
        <v>1</v>
      </c>
      <c r="CM662">
        <v>1</v>
      </c>
      <c r="CN662" s="17">
        <v>1</v>
      </c>
      <c r="CO662">
        <v>0.63</v>
      </c>
      <c r="CP662">
        <v>335</v>
      </c>
      <c r="CQ662">
        <v>1</v>
      </c>
      <c r="CR662">
        <v>0</v>
      </c>
      <c r="CS662">
        <v>17</v>
      </c>
      <c r="CY662" s="33" t="s">
        <v>85</v>
      </c>
    </row>
    <row r="663" spans="1:103" x14ac:dyDescent="0.25">
      <c r="A663">
        <v>662</v>
      </c>
      <c r="B663">
        <v>42</v>
      </c>
      <c r="C663" s="24" t="s">
        <v>446</v>
      </c>
      <c r="D663" s="12">
        <v>8.2932132831999397</v>
      </c>
      <c r="E663" s="13">
        <v>1.2286241901036949</v>
      </c>
      <c r="F663" s="7">
        <v>6.75</v>
      </c>
      <c r="G663" s="7">
        <f t="shared" si="156"/>
        <v>7.0645890930962452</v>
      </c>
      <c r="H663" s="15">
        <f t="shared" si="157"/>
        <v>9.5218374733036342</v>
      </c>
      <c r="I663" s="11">
        <f t="shared" si="158"/>
        <v>0.20021984068192275</v>
      </c>
      <c r="J663" s="32">
        <f t="shared" si="159"/>
        <v>2.9662198619544111E-2</v>
      </c>
      <c r="K663" s="32">
        <f t="shared" si="160"/>
        <v>33.712942618525602</v>
      </c>
      <c r="L663" s="8">
        <v>1</v>
      </c>
      <c r="M663" s="9">
        <v>0</v>
      </c>
      <c r="N663" s="8">
        <v>0</v>
      </c>
      <c r="O663" s="9">
        <v>0</v>
      </c>
      <c r="P663" s="9">
        <v>1</v>
      </c>
      <c r="Q663" s="9">
        <v>0</v>
      </c>
      <c r="R663" s="9">
        <v>0</v>
      </c>
      <c r="S663" s="8">
        <v>1117</v>
      </c>
      <c r="T663" s="9">
        <v>25</v>
      </c>
      <c r="U663" s="9">
        <f t="shared" si="161"/>
        <v>1091</v>
      </c>
      <c r="V663" s="9">
        <f t="shared" si="162"/>
        <v>24</v>
      </c>
      <c r="W663" s="7">
        <v>15</v>
      </c>
      <c r="X663" s="7">
        <f t="shared" si="164"/>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41.5</v>
      </c>
      <c r="BM663">
        <v>0</v>
      </c>
      <c r="BN663">
        <v>0</v>
      </c>
      <c r="BO663">
        <v>1</v>
      </c>
      <c r="BP663">
        <v>0</v>
      </c>
      <c r="BQ663">
        <v>0</v>
      </c>
      <c r="BR663">
        <v>0</v>
      </c>
      <c r="BS663">
        <v>0</v>
      </c>
      <c r="BT663" s="17">
        <v>0</v>
      </c>
      <c r="BU663">
        <v>0</v>
      </c>
      <c r="BV663">
        <v>0</v>
      </c>
      <c r="BW663">
        <v>0</v>
      </c>
      <c r="BX663" s="17">
        <v>1</v>
      </c>
      <c r="BY663">
        <v>0</v>
      </c>
      <c r="BZ663">
        <v>0</v>
      </c>
      <c r="CA663">
        <v>0</v>
      </c>
      <c r="CB663">
        <v>0</v>
      </c>
      <c r="CC663" s="17">
        <v>0</v>
      </c>
      <c r="CD663">
        <v>1</v>
      </c>
      <c r="CE663">
        <v>1</v>
      </c>
      <c r="CF663">
        <v>0</v>
      </c>
      <c r="CG663">
        <v>0</v>
      </c>
      <c r="CH663">
        <v>1</v>
      </c>
      <c r="CI663">
        <v>1</v>
      </c>
      <c r="CJ663">
        <v>0</v>
      </c>
      <c r="CK663">
        <v>1</v>
      </c>
      <c r="CL663">
        <v>1</v>
      </c>
      <c r="CM663">
        <v>1</v>
      </c>
      <c r="CN663" s="17">
        <v>1</v>
      </c>
      <c r="CO663">
        <v>0.63</v>
      </c>
      <c r="CP663">
        <v>335</v>
      </c>
      <c r="CQ663">
        <v>1</v>
      </c>
      <c r="CR663">
        <v>0</v>
      </c>
      <c r="CS663">
        <v>17</v>
      </c>
      <c r="CY663" s="33" t="s">
        <v>85</v>
      </c>
    </row>
    <row r="664" spans="1:103" x14ac:dyDescent="0.25">
      <c r="A664">
        <v>663</v>
      </c>
      <c r="B664">
        <v>42</v>
      </c>
      <c r="C664" s="24" t="s">
        <v>446</v>
      </c>
      <c r="D664" s="12">
        <v>10.247377144973321</v>
      </c>
      <c r="E664" s="13">
        <v>0.90418033632117567</v>
      </c>
      <c r="F664" s="7">
        <v>11.33333333333333</v>
      </c>
      <c r="G664" s="7">
        <f t="shared" si="156"/>
        <v>9.3431968086521451</v>
      </c>
      <c r="H664" s="15">
        <f t="shared" si="157"/>
        <v>11.151557481294496</v>
      </c>
      <c r="I664" s="11">
        <f t="shared" si="158"/>
        <v>0.3619479884295474</v>
      </c>
      <c r="J664" s="32">
        <f t="shared" si="159"/>
        <v>3.1936587214371835E-2</v>
      </c>
      <c r="K664" s="32">
        <f t="shared" si="160"/>
        <v>31.312049508846343</v>
      </c>
      <c r="L664" s="8">
        <v>1</v>
      </c>
      <c r="M664" s="9">
        <v>0</v>
      </c>
      <c r="N664" s="8">
        <v>0</v>
      </c>
      <c r="O664" s="9">
        <v>0</v>
      </c>
      <c r="P664" s="9">
        <v>1</v>
      </c>
      <c r="Q664" s="9">
        <v>0</v>
      </c>
      <c r="R664" s="9">
        <v>0</v>
      </c>
      <c r="S664" s="8">
        <v>878</v>
      </c>
      <c r="T664" s="9">
        <v>25</v>
      </c>
      <c r="U664" s="9">
        <f t="shared" si="161"/>
        <v>852</v>
      </c>
      <c r="V664" s="9">
        <f t="shared" si="162"/>
        <v>24</v>
      </c>
      <c r="W664" s="7">
        <v>15</v>
      </c>
      <c r="X664" s="7">
        <f t="shared" si="164"/>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41.5</v>
      </c>
      <c r="BM664">
        <v>0</v>
      </c>
      <c r="BN664">
        <v>0</v>
      </c>
      <c r="BO664">
        <v>1</v>
      </c>
      <c r="BP664">
        <v>0</v>
      </c>
      <c r="BQ664">
        <v>0</v>
      </c>
      <c r="BR664">
        <v>0</v>
      </c>
      <c r="BS664">
        <v>0</v>
      </c>
      <c r="BT664" s="17">
        <v>0</v>
      </c>
      <c r="BU664">
        <v>0</v>
      </c>
      <c r="BV664">
        <v>0</v>
      </c>
      <c r="BW664">
        <v>0</v>
      </c>
      <c r="BX664" s="17">
        <v>1</v>
      </c>
      <c r="BY664">
        <v>0</v>
      </c>
      <c r="BZ664">
        <v>0</v>
      </c>
      <c r="CA664">
        <v>0</v>
      </c>
      <c r="CB664">
        <v>0</v>
      </c>
      <c r="CC664" s="17">
        <v>0</v>
      </c>
      <c r="CD664">
        <v>1</v>
      </c>
      <c r="CE664">
        <v>1</v>
      </c>
      <c r="CF664">
        <v>0</v>
      </c>
      <c r="CG664">
        <v>0</v>
      </c>
      <c r="CH664">
        <v>1</v>
      </c>
      <c r="CI664">
        <v>1</v>
      </c>
      <c r="CJ664">
        <v>0</v>
      </c>
      <c r="CK664">
        <v>1</v>
      </c>
      <c r="CL664">
        <v>1</v>
      </c>
      <c r="CM664">
        <v>1</v>
      </c>
      <c r="CN664" s="17">
        <v>1</v>
      </c>
      <c r="CO664">
        <v>0.63</v>
      </c>
      <c r="CP664">
        <v>335</v>
      </c>
      <c r="CQ664">
        <v>1</v>
      </c>
      <c r="CR664">
        <v>0</v>
      </c>
      <c r="CS664">
        <v>17</v>
      </c>
      <c r="CY664" s="33" t="s">
        <v>85</v>
      </c>
    </row>
    <row r="665" spans="1:103" x14ac:dyDescent="0.25">
      <c r="A665">
        <v>664</v>
      </c>
      <c r="B665">
        <v>42</v>
      </c>
      <c r="C665" s="24" t="s">
        <v>446</v>
      </c>
      <c r="D665" s="12">
        <v>7.4337070988966358</v>
      </c>
      <c r="E665" s="13">
        <v>0.92921338736207948</v>
      </c>
      <c r="F665" s="7">
        <v>8</v>
      </c>
      <c r="G665" s="7">
        <f t="shared" si="156"/>
        <v>6.5044937115345567</v>
      </c>
      <c r="H665" s="15">
        <f t="shared" si="157"/>
        <v>8.3629204862587159</v>
      </c>
      <c r="I665" s="11">
        <f t="shared" si="158"/>
        <v>0.2290393337255473</v>
      </c>
      <c r="J665" s="32">
        <f t="shared" si="159"/>
        <v>2.8629916715693413E-2</v>
      </c>
      <c r="K665" s="32">
        <f t="shared" si="160"/>
        <v>34.928498393145958</v>
      </c>
      <c r="L665" s="8">
        <v>1</v>
      </c>
      <c r="M665" s="9">
        <v>0</v>
      </c>
      <c r="N665" s="8">
        <v>0</v>
      </c>
      <c r="O665" s="9">
        <v>0</v>
      </c>
      <c r="P665" s="9">
        <v>1</v>
      </c>
      <c r="Q665" s="9">
        <v>0</v>
      </c>
      <c r="R665" s="9">
        <v>0</v>
      </c>
      <c r="S665" s="8">
        <v>1182</v>
      </c>
      <c r="T665" s="9">
        <v>25</v>
      </c>
      <c r="U665" s="9">
        <f t="shared" si="161"/>
        <v>1156</v>
      </c>
      <c r="V665" s="9">
        <f t="shared" si="162"/>
        <v>24</v>
      </c>
      <c r="W665" s="7">
        <v>15</v>
      </c>
      <c r="X665" s="7">
        <f t="shared" si="164"/>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37</v>
      </c>
      <c r="BM665">
        <v>0</v>
      </c>
      <c r="BN665">
        <v>0</v>
      </c>
      <c r="BO665">
        <v>1</v>
      </c>
      <c r="BP665">
        <v>0</v>
      </c>
      <c r="BQ665">
        <v>0</v>
      </c>
      <c r="BR665">
        <v>0</v>
      </c>
      <c r="BS665">
        <v>0</v>
      </c>
      <c r="BT665" s="17">
        <v>0</v>
      </c>
      <c r="BU665">
        <v>0</v>
      </c>
      <c r="BV665">
        <v>0</v>
      </c>
      <c r="BW665">
        <v>0</v>
      </c>
      <c r="BX665" s="17">
        <v>1</v>
      </c>
      <c r="BY665">
        <v>0</v>
      </c>
      <c r="BZ665">
        <v>0</v>
      </c>
      <c r="CA665">
        <v>0</v>
      </c>
      <c r="CB665">
        <v>0</v>
      </c>
      <c r="CC665" s="17">
        <v>0</v>
      </c>
      <c r="CD665">
        <v>1</v>
      </c>
      <c r="CE665">
        <v>1</v>
      </c>
      <c r="CF665">
        <v>0</v>
      </c>
      <c r="CG665">
        <v>0</v>
      </c>
      <c r="CH665">
        <v>1</v>
      </c>
      <c r="CI665">
        <v>1</v>
      </c>
      <c r="CJ665">
        <v>0</v>
      </c>
      <c r="CK665">
        <v>1</v>
      </c>
      <c r="CL665">
        <v>1</v>
      </c>
      <c r="CM665">
        <v>1</v>
      </c>
      <c r="CN665" s="17">
        <v>1</v>
      </c>
      <c r="CO665">
        <v>0.63</v>
      </c>
      <c r="CP665">
        <v>335</v>
      </c>
      <c r="CQ665">
        <v>1</v>
      </c>
      <c r="CR665">
        <v>0</v>
      </c>
      <c r="CS665">
        <v>17</v>
      </c>
      <c r="CY665" s="33" t="s">
        <v>85</v>
      </c>
    </row>
    <row r="666" spans="1:103" x14ac:dyDescent="0.25">
      <c r="A666">
        <v>665</v>
      </c>
      <c r="B666">
        <v>42</v>
      </c>
      <c r="C666" s="24" t="s">
        <v>446</v>
      </c>
      <c r="D666" s="12">
        <v>10.79316513508928</v>
      </c>
      <c r="E666" s="13">
        <v>0.89943042792410655</v>
      </c>
      <c r="F666" s="7">
        <v>12</v>
      </c>
      <c r="G666" s="7">
        <f t="shared" si="156"/>
        <v>9.8937347071651729</v>
      </c>
      <c r="H666" s="15">
        <f t="shared" si="157"/>
        <v>11.692595563013388</v>
      </c>
      <c r="I666" s="11">
        <f t="shared" si="158"/>
        <v>0.37121293493384755</v>
      </c>
      <c r="J666" s="32">
        <f t="shared" si="159"/>
        <v>3.09344112444873E-2</v>
      </c>
      <c r="K666" s="32">
        <f t="shared" si="160"/>
        <v>32.326459750489228</v>
      </c>
      <c r="L666" s="8">
        <v>1</v>
      </c>
      <c r="M666" s="9">
        <v>0</v>
      </c>
      <c r="N666" s="8">
        <v>0</v>
      </c>
      <c r="O666" s="9">
        <v>0</v>
      </c>
      <c r="P666" s="9">
        <v>1</v>
      </c>
      <c r="Q666" s="9">
        <v>0</v>
      </c>
      <c r="R666" s="9">
        <v>0</v>
      </c>
      <c r="S666" s="8">
        <v>927</v>
      </c>
      <c r="T666" s="9">
        <v>25</v>
      </c>
      <c r="U666" s="9">
        <f t="shared" si="161"/>
        <v>901</v>
      </c>
      <c r="V666" s="9">
        <f t="shared" si="162"/>
        <v>24</v>
      </c>
      <c r="W666" s="7">
        <v>15</v>
      </c>
      <c r="X666" s="7">
        <f t="shared" si="164"/>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37</v>
      </c>
      <c r="BM666">
        <v>0</v>
      </c>
      <c r="BN666">
        <v>0</v>
      </c>
      <c r="BO666">
        <v>1</v>
      </c>
      <c r="BP666">
        <v>0</v>
      </c>
      <c r="BQ666">
        <v>0</v>
      </c>
      <c r="BR666">
        <v>0</v>
      </c>
      <c r="BS666">
        <v>0</v>
      </c>
      <c r="BT666" s="17">
        <v>0</v>
      </c>
      <c r="BU666">
        <v>0</v>
      </c>
      <c r="BV666">
        <v>0</v>
      </c>
      <c r="BW666">
        <v>0</v>
      </c>
      <c r="BX666" s="17">
        <v>1</v>
      </c>
      <c r="BY666">
        <v>0</v>
      </c>
      <c r="BZ666">
        <v>0</v>
      </c>
      <c r="CA666">
        <v>0</v>
      </c>
      <c r="CB666">
        <v>0</v>
      </c>
      <c r="CC666" s="17">
        <v>0</v>
      </c>
      <c r="CD666">
        <v>1</v>
      </c>
      <c r="CE666">
        <v>1</v>
      </c>
      <c r="CF666">
        <v>0</v>
      </c>
      <c r="CG666">
        <v>0</v>
      </c>
      <c r="CH666">
        <v>1</v>
      </c>
      <c r="CI666">
        <v>1</v>
      </c>
      <c r="CJ666">
        <v>0</v>
      </c>
      <c r="CK666">
        <v>1</v>
      </c>
      <c r="CL666">
        <v>1</v>
      </c>
      <c r="CM666">
        <v>1</v>
      </c>
      <c r="CN666" s="17">
        <v>1</v>
      </c>
      <c r="CO666">
        <v>0.63</v>
      </c>
      <c r="CP666">
        <v>335</v>
      </c>
      <c r="CQ666">
        <v>1</v>
      </c>
      <c r="CR666">
        <v>0</v>
      </c>
      <c r="CS666">
        <v>17</v>
      </c>
      <c r="CY666" s="33" t="s">
        <v>85</v>
      </c>
    </row>
    <row r="667" spans="1:103" x14ac:dyDescent="0.25">
      <c r="A667">
        <v>666</v>
      </c>
      <c r="B667">
        <v>42</v>
      </c>
      <c r="C667" s="24" t="s">
        <v>446</v>
      </c>
      <c r="D667" s="12">
        <v>7.7217345015941907</v>
      </c>
      <c r="E667" s="13">
        <v>0.92660814019130278</v>
      </c>
      <c r="F667" s="7">
        <v>8.3333333333333339</v>
      </c>
      <c r="G667" s="7">
        <f t="shared" si="156"/>
        <v>6.7951263614028878</v>
      </c>
      <c r="H667" s="15">
        <f t="shared" si="157"/>
        <v>8.6483426417854936</v>
      </c>
      <c r="I667" s="11">
        <f t="shared" si="158"/>
        <v>0.24316581196735815</v>
      </c>
      <c r="J667" s="32">
        <f t="shared" si="159"/>
        <v>2.9179897436082972E-2</v>
      </c>
      <c r="K667" s="32">
        <f t="shared" si="160"/>
        <v>34.270168433266335</v>
      </c>
      <c r="L667" s="8">
        <v>1</v>
      </c>
      <c r="M667" s="9">
        <v>0</v>
      </c>
      <c r="N667" s="8">
        <v>0</v>
      </c>
      <c r="O667" s="9">
        <v>0</v>
      </c>
      <c r="P667" s="9">
        <v>1</v>
      </c>
      <c r="Q667" s="9">
        <v>0</v>
      </c>
      <c r="R667" s="9">
        <v>0</v>
      </c>
      <c r="S667" s="8">
        <v>1131</v>
      </c>
      <c r="T667" s="9">
        <v>25</v>
      </c>
      <c r="U667" s="9">
        <f t="shared" si="161"/>
        <v>1105</v>
      </c>
      <c r="V667" s="9">
        <f t="shared" si="162"/>
        <v>24</v>
      </c>
      <c r="W667" s="7">
        <v>15</v>
      </c>
      <c r="X667" s="7">
        <f t="shared" si="164"/>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37</v>
      </c>
      <c r="BM667">
        <v>0</v>
      </c>
      <c r="BN667">
        <v>0</v>
      </c>
      <c r="BO667">
        <v>1</v>
      </c>
      <c r="BP667">
        <v>0</v>
      </c>
      <c r="BQ667">
        <v>0</v>
      </c>
      <c r="BR667">
        <v>0</v>
      </c>
      <c r="BS667">
        <v>0</v>
      </c>
      <c r="BT667" s="17">
        <v>0</v>
      </c>
      <c r="BU667">
        <v>0</v>
      </c>
      <c r="BV667">
        <v>0</v>
      </c>
      <c r="BW667">
        <v>0</v>
      </c>
      <c r="BX667" s="17">
        <v>1</v>
      </c>
      <c r="BY667">
        <v>0</v>
      </c>
      <c r="BZ667">
        <v>0</v>
      </c>
      <c r="CA667">
        <v>0</v>
      </c>
      <c r="CB667">
        <v>0</v>
      </c>
      <c r="CC667" s="17">
        <v>0</v>
      </c>
      <c r="CD667">
        <v>1</v>
      </c>
      <c r="CE667">
        <v>1</v>
      </c>
      <c r="CF667">
        <v>0</v>
      </c>
      <c r="CG667">
        <v>0</v>
      </c>
      <c r="CH667">
        <v>1</v>
      </c>
      <c r="CI667">
        <v>1</v>
      </c>
      <c r="CJ667">
        <v>0</v>
      </c>
      <c r="CK667">
        <v>1</v>
      </c>
      <c r="CL667">
        <v>1</v>
      </c>
      <c r="CM667">
        <v>1</v>
      </c>
      <c r="CN667" s="17">
        <v>1</v>
      </c>
      <c r="CO667">
        <v>0.63</v>
      </c>
      <c r="CP667">
        <v>335</v>
      </c>
      <c r="CQ667">
        <v>1</v>
      </c>
      <c r="CR667">
        <v>0</v>
      </c>
      <c r="CS667">
        <v>17</v>
      </c>
      <c r="CY667" s="33" t="s">
        <v>85</v>
      </c>
    </row>
    <row r="668" spans="1:103" x14ac:dyDescent="0.25">
      <c r="A668">
        <v>667</v>
      </c>
      <c r="B668">
        <v>42</v>
      </c>
      <c r="C668" s="24" t="s">
        <v>446</v>
      </c>
      <c r="D668" s="12">
        <v>12.399086461422669</v>
      </c>
      <c r="E668" s="13">
        <v>0.88564903295876207</v>
      </c>
      <c r="F668" s="7">
        <v>14</v>
      </c>
      <c r="G668" s="7">
        <f t="shared" si="156"/>
        <v>11.513437428463908</v>
      </c>
      <c r="H668" s="15">
        <f t="shared" si="157"/>
        <v>13.284735494381431</v>
      </c>
      <c r="I668" s="11">
        <f t="shared" si="158"/>
        <v>0.40016336533252062</v>
      </c>
      <c r="J668" s="32">
        <f t="shared" si="159"/>
        <v>2.8583097523751475E-2</v>
      </c>
      <c r="K668" s="32">
        <f t="shared" si="160"/>
        <v>34.985711369071801</v>
      </c>
      <c r="L668" s="8">
        <v>1</v>
      </c>
      <c r="M668" s="9">
        <v>0</v>
      </c>
      <c r="N668" s="8">
        <v>0</v>
      </c>
      <c r="O668" s="9">
        <v>0</v>
      </c>
      <c r="P668" s="9">
        <v>1</v>
      </c>
      <c r="Q668" s="9">
        <v>0</v>
      </c>
      <c r="R668" s="9">
        <v>0</v>
      </c>
      <c r="S668" s="8">
        <v>1054</v>
      </c>
      <c r="T668" s="9">
        <v>25</v>
      </c>
      <c r="U668" s="9">
        <f t="shared" si="161"/>
        <v>1028</v>
      </c>
      <c r="V668" s="9">
        <f t="shared" si="162"/>
        <v>24</v>
      </c>
      <c r="W668" s="7">
        <v>15</v>
      </c>
      <c r="X668" s="7">
        <f t="shared" si="164"/>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37</v>
      </c>
      <c r="BM668">
        <v>0</v>
      </c>
      <c r="BN668">
        <v>0</v>
      </c>
      <c r="BO668">
        <v>1</v>
      </c>
      <c r="BP668">
        <v>0</v>
      </c>
      <c r="BQ668">
        <v>0</v>
      </c>
      <c r="BR668">
        <v>0</v>
      </c>
      <c r="BS668">
        <v>0</v>
      </c>
      <c r="BT668" s="17">
        <v>0</v>
      </c>
      <c r="BU668">
        <v>0</v>
      </c>
      <c r="BV668">
        <v>0</v>
      </c>
      <c r="BW668">
        <v>0</v>
      </c>
      <c r="BX668" s="17">
        <v>1</v>
      </c>
      <c r="BY668">
        <v>0</v>
      </c>
      <c r="BZ668">
        <v>0</v>
      </c>
      <c r="CA668">
        <v>0</v>
      </c>
      <c r="CB668">
        <v>0</v>
      </c>
      <c r="CC668" s="17">
        <v>0</v>
      </c>
      <c r="CD668">
        <v>1</v>
      </c>
      <c r="CE668">
        <v>1</v>
      </c>
      <c r="CF668">
        <v>0</v>
      </c>
      <c r="CG668">
        <v>0</v>
      </c>
      <c r="CH668">
        <v>1</v>
      </c>
      <c r="CI668">
        <v>1</v>
      </c>
      <c r="CJ668">
        <v>0</v>
      </c>
      <c r="CK668">
        <v>1</v>
      </c>
      <c r="CL668">
        <v>1</v>
      </c>
      <c r="CM668">
        <v>1</v>
      </c>
      <c r="CN668" s="17">
        <v>1</v>
      </c>
      <c r="CO668">
        <v>0.63</v>
      </c>
      <c r="CP668">
        <v>335</v>
      </c>
      <c r="CQ668">
        <v>1</v>
      </c>
      <c r="CR668">
        <v>0</v>
      </c>
      <c r="CS668">
        <v>17</v>
      </c>
      <c r="CY668" s="33" t="s">
        <v>85</v>
      </c>
    </row>
    <row r="669" spans="1:103" x14ac:dyDescent="0.25">
      <c r="A669">
        <v>668</v>
      </c>
      <c r="B669">
        <v>42</v>
      </c>
      <c r="C669" s="24" t="s">
        <v>446</v>
      </c>
      <c r="D669" s="12">
        <v>7.1441269690773126</v>
      </c>
      <c r="E669" s="13">
        <v>0.93184264814051909</v>
      </c>
      <c r="F669" s="7">
        <v>7.666666666666667</v>
      </c>
      <c r="G669" s="7">
        <f t="shared" si="156"/>
        <v>6.2122843209367939</v>
      </c>
      <c r="H669" s="15">
        <f t="shared" si="157"/>
        <v>8.0759696172178312</v>
      </c>
      <c r="I669" s="11">
        <f t="shared" si="158"/>
        <v>0.21273510241648885</v>
      </c>
      <c r="J669" s="32">
        <f t="shared" si="159"/>
        <v>2.7748056836933325E-2</v>
      </c>
      <c r="K669" s="32">
        <f t="shared" si="160"/>
        <v>36.038559596323736</v>
      </c>
      <c r="L669" s="8">
        <v>1</v>
      </c>
      <c r="M669" s="9">
        <v>0</v>
      </c>
      <c r="N669" s="8">
        <v>0</v>
      </c>
      <c r="O669" s="9">
        <v>0</v>
      </c>
      <c r="P669" s="9">
        <v>1</v>
      </c>
      <c r="Q669" s="9">
        <v>0</v>
      </c>
      <c r="R669" s="9">
        <v>0</v>
      </c>
      <c r="S669" s="8">
        <v>1266</v>
      </c>
      <c r="T669" s="9">
        <v>25</v>
      </c>
      <c r="U669" s="9">
        <f t="shared" si="161"/>
        <v>1240</v>
      </c>
      <c r="V669" s="9">
        <f t="shared" si="162"/>
        <v>24</v>
      </c>
      <c r="W669" s="7">
        <v>15</v>
      </c>
      <c r="X669" s="7">
        <f t="shared" si="164"/>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33</v>
      </c>
      <c r="BM669">
        <v>0</v>
      </c>
      <c r="BN669">
        <v>0</v>
      </c>
      <c r="BO669">
        <v>1</v>
      </c>
      <c r="BP669">
        <v>0</v>
      </c>
      <c r="BQ669">
        <v>0</v>
      </c>
      <c r="BR669">
        <v>0</v>
      </c>
      <c r="BS669">
        <v>0</v>
      </c>
      <c r="BT669" s="17">
        <v>0</v>
      </c>
      <c r="BU669">
        <v>0</v>
      </c>
      <c r="BV669">
        <v>0</v>
      </c>
      <c r="BW669">
        <v>0</v>
      </c>
      <c r="BX669" s="17">
        <v>1</v>
      </c>
      <c r="BY669">
        <v>0</v>
      </c>
      <c r="BZ669">
        <v>0</v>
      </c>
      <c r="CA669">
        <v>0</v>
      </c>
      <c r="CB669">
        <v>0</v>
      </c>
      <c r="CC669" s="17">
        <v>0</v>
      </c>
      <c r="CD669">
        <v>1</v>
      </c>
      <c r="CE669">
        <v>1</v>
      </c>
      <c r="CF669">
        <v>0</v>
      </c>
      <c r="CG669">
        <v>0</v>
      </c>
      <c r="CH669">
        <v>1</v>
      </c>
      <c r="CI669">
        <v>1</v>
      </c>
      <c r="CJ669">
        <v>0</v>
      </c>
      <c r="CK669">
        <v>1</v>
      </c>
      <c r="CL669">
        <v>1</v>
      </c>
      <c r="CM669">
        <v>1</v>
      </c>
      <c r="CN669" s="17">
        <v>1</v>
      </c>
      <c r="CO669">
        <v>0.63</v>
      </c>
      <c r="CP669">
        <v>335</v>
      </c>
      <c r="CQ669">
        <v>1</v>
      </c>
      <c r="CR669">
        <v>0</v>
      </c>
      <c r="CS669">
        <v>17</v>
      </c>
      <c r="CY669" s="33" t="s">
        <v>85</v>
      </c>
    </row>
    <row r="670" spans="1:103" x14ac:dyDescent="0.25">
      <c r="A670">
        <v>669</v>
      </c>
      <c r="B670">
        <v>42</v>
      </c>
      <c r="C670" s="24" t="s">
        <v>446</v>
      </c>
      <c r="D670" s="12">
        <v>12.13461704540997</v>
      </c>
      <c r="E670" s="13">
        <v>0.88789880820072942</v>
      </c>
      <c r="F670" s="7">
        <v>13.66666666666667</v>
      </c>
      <c r="G670" s="7">
        <f t="shared" si="156"/>
        <v>11.24671823720924</v>
      </c>
      <c r="H670" s="15">
        <f t="shared" si="157"/>
        <v>13.022515853610699</v>
      </c>
      <c r="I670" s="11">
        <f t="shared" si="158"/>
        <v>0.39035228877848893</v>
      </c>
      <c r="J670" s="32">
        <f t="shared" si="159"/>
        <v>2.8562362593547969E-2</v>
      </c>
      <c r="K670" s="32">
        <f t="shared" si="160"/>
        <v>35.01110934800235</v>
      </c>
      <c r="L670" s="8">
        <v>1</v>
      </c>
      <c r="M670" s="9">
        <v>0</v>
      </c>
      <c r="N670" s="8">
        <v>0</v>
      </c>
      <c r="O670" s="9">
        <v>0</v>
      </c>
      <c r="P670" s="9">
        <v>1</v>
      </c>
      <c r="Q670" s="9">
        <v>0</v>
      </c>
      <c r="R670" s="9">
        <v>0</v>
      </c>
      <c r="S670" s="8">
        <v>1065</v>
      </c>
      <c r="T670" s="9">
        <v>25</v>
      </c>
      <c r="U670" s="9">
        <f t="shared" si="161"/>
        <v>1039</v>
      </c>
      <c r="V670" s="9">
        <f t="shared" si="162"/>
        <v>24</v>
      </c>
      <c r="W670" s="7">
        <v>15</v>
      </c>
      <c r="X670" s="7">
        <f t="shared" si="164"/>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33</v>
      </c>
      <c r="BM670">
        <v>0</v>
      </c>
      <c r="BN670">
        <v>0</v>
      </c>
      <c r="BO670">
        <v>1</v>
      </c>
      <c r="BP670">
        <v>0</v>
      </c>
      <c r="BQ670">
        <v>0</v>
      </c>
      <c r="BR670">
        <v>0</v>
      </c>
      <c r="BS670">
        <v>0</v>
      </c>
      <c r="BT670" s="17">
        <v>0</v>
      </c>
      <c r="BU670">
        <v>0</v>
      </c>
      <c r="BV670">
        <v>0</v>
      </c>
      <c r="BW670">
        <v>0</v>
      </c>
      <c r="BX670" s="17">
        <v>1</v>
      </c>
      <c r="BY670">
        <v>0</v>
      </c>
      <c r="BZ670">
        <v>0</v>
      </c>
      <c r="CA670">
        <v>0</v>
      </c>
      <c r="CB670">
        <v>0</v>
      </c>
      <c r="CC670" s="17">
        <v>0</v>
      </c>
      <c r="CD670">
        <v>1</v>
      </c>
      <c r="CE670">
        <v>1</v>
      </c>
      <c r="CF670">
        <v>0</v>
      </c>
      <c r="CG670">
        <v>0</v>
      </c>
      <c r="CH670">
        <v>1</v>
      </c>
      <c r="CI670">
        <v>1</v>
      </c>
      <c r="CJ670">
        <v>0</v>
      </c>
      <c r="CK670">
        <v>1</v>
      </c>
      <c r="CL670">
        <v>1</v>
      </c>
      <c r="CM670">
        <v>1</v>
      </c>
      <c r="CN670" s="17">
        <v>1</v>
      </c>
      <c r="CO670">
        <v>0.63</v>
      </c>
      <c r="CP670">
        <v>335</v>
      </c>
      <c r="CQ670">
        <v>1</v>
      </c>
      <c r="CR670">
        <v>0</v>
      </c>
      <c r="CS670">
        <v>17</v>
      </c>
      <c r="CY670" s="33" t="s">
        <v>85</v>
      </c>
    </row>
    <row r="671" spans="1:103" x14ac:dyDescent="0.25">
      <c r="A671">
        <v>670</v>
      </c>
      <c r="B671">
        <v>42</v>
      </c>
      <c r="C671" s="24" t="s">
        <v>446</v>
      </c>
      <c r="D671" s="12">
        <v>6.56022367666107</v>
      </c>
      <c r="E671" s="13">
        <v>0.93717481095158139</v>
      </c>
      <c r="F671" s="7">
        <v>7</v>
      </c>
      <c r="G671" s="7">
        <f t="shared" si="156"/>
        <v>5.6230488657094888</v>
      </c>
      <c r="H671" s="15">
        <f t="shared" si="157"/>
        <v>7.4973984876126512</v>
      </c>
      <c r="I671" s="11">
        <f t="shared" si="158"/>
        <v>0.2069593385961789</v>
      </c>
      <c r="J671" s="32">
        <f t="shared" si="159"/>
        <v>2.9565619799454129E-2</v>
      </c>
      <c r="K671" s="32">
        <f t="shared" si="160"/>
        <v>33.823069050575526</v>
      </c>
      <c r="L671" s="8">
        <v>1</v>
      </c>
      <c r="M671" s="9">
        <v>0</v>
      </c>
      <c r="N671" s="8">
        <v>0</v>
      </c>
      <c r="O671" s="9">
        <v>0</v>
      </c>
      <c r="P671" s="9">
        <v>1</v>
      </c>
      <c r="Q671" s="9">
        <v>0</v>
      </c>
      <c r="R671" s="9">
        <v>0</v>
      </c>
      <c r="S671" s="8">
        <v>1121</v>
      </c>
      <c r="T671" s="9">
        <v>25</v>
      </c>
      <c r="U671" s="9">
        <f t="shared" si="161"/>
        <v>1095</v>
      </c>
      <c r="V671" s="9">
        <f t="shared" si="162"/>
        <v>24</v>
      </c>
      <c r="W671" s="7">
        <v>15</v>
      </c>
      <c r="X671" s="7">
        <f t="shared" si="164"/>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33</v>
      </c>
      <c r="BM671">
        <v>0</v>
      </c>
      <c r="BN671">
        <v>0</v>
      </c>
      <c r="BO671">
        <v>1</v>
      </c>
      <c r="BP671">
        <v>0</v>
      </c>
      <c r="BQ671">
        <v>0</v>
      </c>
      <c r="BR671">
        <v>0</v>
      </c>
      <c r="BS671">
        <v>0</v>
      </c>
      <c r="BT671" s="17">
        <v>0</v>
      </c>
      <c r="BU671">
        <v>0</v>
      </c>
      <c r="BV671">
        <v>0</v>
      </c>
      <c r="BW671">
        <v>0</v>
      </c>
      <c r="BX671" s="17">
        <v>1</v>
      </c>
      <c r="BY671">
        <v>0</v>
      </c>
      <c r="BZ671">
        <v>0</v>
      </c>
      <c r="CA671">
        <v>0</v>
      </c>
      <c r="CB671">
        <v>0</v>
      </c>
      <c r="CC671" s="17">
        <v>0</v>
      </c>
      <c r="CD671">
        <v>1</v>
      </c>
      <c r="CE671">
        <v>1</v>
      </c>
      <c r="CF671">
        <v>0</v>
      </c>
      <c r="CG671">
        <v>0</v>
      </c>
      <c r="CH671">
        <v>1</v>
      </c>
      <c r="CI671">
        <v>1</v>
      </c>
      <c r="CJ671">
        <v>0</v>
      </c>
      <c r="CK671">
        <v>1</v>
      </c>
      <c r="CL671">
        <v>1</v>
      </c>
      <c r="CM671">
        <v>1</v>
      </c>
      <c r="CN671" s="17">
        <v>1</v>
      </c>
      <c r="CO671">
        <v>0.63</v>
      </c>
      <c r="CP671">
        <v>335</v>
      </c>
      <c r="CQ671">
        <v>1</v>
      </c>
      <c r="CR671">
        <v>0</v>
      </c>
      <c r="CS671">
        <v>17</v>
      </c>
      <c r="CY671" s="33" t="s">
        <v>85</v>
      </c>
    </row>
    <row r="672" spans="1:103" x14ac:dyDescent="0.25">
      <c r="A672">
        <v>671</v>
      </c>
      <c r="B672">
        <v>42</v>
      </c>
      <c r="C672" s="24" t="s">
        <v>446</v>
      </c>
      <c r="D672" s="12">
        <v>11.064054147667219</v>
      </c>
      <c r="E672" s="13">
        <v>0.89708547143247763</v>
      </c>
      <c r="F672" s="7">
        <v>12.33333333333333</v>
      </c>
      <c r="G672" s="7">
        <f t="shared" si="156"/>
        <v>10.166968676234742</v>
      </c>
      <c r="H672" s="15">
        <f t="shared" si="157"/>
        <v>11.961139619099697</v>
      </c>
      <c r="I672" s="11">
        <f t="shared" si="158"/>
        <v>0.36383079663301104</v>
      </c>
      <c r="J672" s="32">
        <f t="shared" si="159"/>
        <v>2.9499794321595496E-2</v>
      </c>
      <c r="K672" s="32">
        <f t="shared" si="160"/>
        <v>33.898541430437845</v>
      </c>
      <c r="L672" s="8">
        <v>1</v>
      </c>
      <c r="M672" s="9">
        <v>0</v>
      </c>
      <c r="N672" s="8">
        <v>0</v>
      </c>
      <c r="O672" s="9">
        <v>0</v>
      </c>
      <c r="P672" s="9">
        <v>1</v>
      </c>
      <c r="Q672" s="9">
        <v>0</v>
      </c>
      <c r="R672" s="9">
        <v>0</v>
      </c>
      <c r="S672" s="8">
        <v>1023</v>
      </c>
      <c r="T672" s="9">
        <v>25</v>
      </c>
      <c r="U672" s="9">
        <f t="shared" si="161"/>
        <v>997</v>
      </c>
      <c r="V672" s="9">
        <f t="shared" si="162"/>
        <v>24</v>
      </c>
      <c r="W672" s="7">
        <v>15</v>
      </c>
      <c r="X672" s="7">
        <f t="shared" si="164"/>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33</v>
      </c>
      <c r="BM672">
        <v>0</v>
      </c>
      <c r="BN672">
        <v>0</v>
      </c>
      <c r="BO672">
        <v>1</v>
      </c>
      <c r="BP672">
        <v>0</v>
      </c>
      <c r="BQ672">
        <v>0</v>
      </c>
      <c r="BR672">
        <v>0</v>
      </c>
      <c r="BS672">
        <v>0</v>
      </c>
      <c r="BT672" s="17">
        <v>0</v>
      </c>
      <c r="BU672">
        <v>0</v>
      </c>
      <c r="BV672">
        <v>0</v>
      </c>
      <c r="BW672">
        <v>0</v>
      </c>
      <c r="BX672" s="17">
        <v>1</v>
      </c>
      <c r="BY672">
        <v>0</v>
      </c>
      <c r="BZ672">
        <v>0</v>
      </c>
      <c r="CA672">
        <v>0</v>
      </c>
      <c r="CB672">
        <v>0</v>
      </c>
      <c r="CC672" s="17">
        <v>0</v>
      </c>
      <c r="CD672">
        <v>1</v>
      </c>
      <c r="CE672">
        <v>1</v>
      </c>
      <c r="CF672">
        <v>0</v>
      </c>
      <c r="CG672">
        <v>0</v>
      </c>
      <c r="CH672">
        <v>1</v>
      </c>
      <c r="CI672">
        <v>1</v>
      </c>
      <c r="CJ672">
        <v>0</v>
      </c>
      <c r="CK672">
        <v>1</v>
      </c>
      <c r="CL672">
        <v>1</v>
      </c>
      <c r="CM672">
        <v>1</v>
      </c>
      <c r="CN672" s="17">
        <v>1</v>
      </c>
      <c r="CO672">
        <v>0.63</v>
      </c>
      <c r="CP672">
        <v>335</v>
      </c>
      <c r="CQ672">
        <v>1</v>
      </c>
      <c r="CR672">
        <v>0</v>
      </c>
      <c r="CS672">
        <v>17</v>
      </c>
      <c r="CY672" s="33" t="s">
        <v>85</v>
      </c>
    </row>
    <row r="673" spans="1:103" x14ac:dyDescent="0.25">
      <c r="A673">
        <v>672</v>
      </c>
      <c r="B673">
        <v>42</v>
      </c>
      <c r="C673" s="24" t="s">
        <v>446</v>
      </c>
      <c r="D673" s="12">
        <v>7.7217345015941907</v>
      </c>
      <c r="E673" s="13">
        <v>0.92660814019130278</v>
      </c>
      <c r="F673" s="7">
        <v>8.3333333333333339</v>
      </c>
      <c r="G673" s="7">
        <f t="shared" si="156"/>
        <v>6.7951263614028878</v>
      </c>
      <c r="H673" s="15">
        <f t="shared" si="157"/>
        <v>8.6483426417854936</v>
      </c>
      <c r="I673" s="11">
        <f t="shared" si="158"/>
        <v>0.23379806622491348</v>
      </c>
      <c r="J673" s="32">
        <f t="shared" si="159"/>
        <v>2.8055767946989611E-2</v>
      </c>
      <c r="K673" s="32">
        <f t="shared" si="160"/>
        <v>35.643294522875472</v>
      </c>
      <c r="L673" s="8">
        <v>1</v>
      </c>
      <c r="M673" s="9">
        <v>0</v>
      </c>
      <c r="N673" s="8">
        <v>0</v>
      </c>
      <c r="O673" s="9">
        <v>0</v>
      </c>
      <c r="P673" s="9">
        <v>1</v>
      </c>
      <c r="Q673" s="9">
        <v>0</v>
      </c>
      <c r="R673" s="9">
        <v>0</v>
      </c>
      <c r="S673" s="8">
        <v>1227</v>
      </c>
      <c r="T673" s="9">
        <v>25</v>
      </c>
      <c r="U673" s="9">
        <f t="shared" si="161"/>
        <v>1201</v>
      </c>
      <c r="V673" s="9">
        <f t="shared" si="162"/>
        <v>24</v>
      </c>
      <c r="W673" s="7">
        <v>15</v>
      </c>
      <c r="X673" s="7">
        <f t="shared" si="164"/>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29</v>
      </c>
      <c r="BM673">
        <v>0</v>
      </c>
      <c r="BN673">
        <v>0</v>
      </c>
      <c r="BO673">
        <v>1</v>
      </c>
      <c r="BP673">
        <v>0</v>
      </c>
      <c r="BQ673">
        <v>0</v>
      </c>
      <c r="BR673">
        <v>0</v>
      </c>
      <c r="BS673">
        <v>0</v>
      </c>
      <c r="BT673" s="17">
        <v>0</v>
      </c>
      <c r="BU673">
        <v>0</v>
      </c>
      <c r="BV673">
        <v>0</v>
      </c>
      <c r="BW673">
        <v>0</v>
      </c>
      <c r="BX673" s="17">
        <v>1</v>
      </c>
      <c r="BY673">
        <v>0</v>
      </c>
      <c r="BZ673">
        <v>0</v>
      </c>
      <c r="CA673">
        <v>0</v>
      </c>
      <c r="CB673">
        <v>0</v>
      </c>
      <c r="CC673" s="17">
        <v>0</v>
      </c>
      <c r="CD673">
        <v>1</v>
      </c>
      <c r="CE673">
        <v>1</v>
      </c>
      <c r="CF673">
        <v>0</v>
      </c>
      <c r="CG673">
        <v>0</v>
      </c>
      <c r="CH673">
        <v>1</v>
      </c>
      <c r="CI673">
        <v>1</v>
      </c>
      <c r="CJ673">
        <v>0</v>
      </c>
      <c r="CK673">
        <v>1</v>
      </c>
      <c r="CL673">
        <v>1</v>
      </c>
      <c r="CM673">
        <v>1</v>
      </c>
      <c r="CN673" s="17">
        <v>1</v>
      </c>
      <c r="CO673">
        <v>0.63</v>
      </c>
      <c r="CP673">
        <v>335</v>
      </c>
      <c r="CQ673">
        <v>1</v>
      </c>
      <c r="CR673">
        <v>0</v>
      </c>
      <c r="CS673">
        <v>17</v>
      </c>
      <c r="CY673" s="33" t="s">
        <v>85</v>
      </c>
    </row>
    <row r="674" spans="1:103" x14ac:dyDescent="0.25">
      <c r="A674">
        <v>673</v>
      </c>
      <c r="B674">
        <v>42</v>
      </c>
      <c r="C674" s="24" t="s">
        <v>446</v>
      </c>
      <c r="D674" s="12">
        <v>9.6961310486523686</v>
      </c>
      <c r="E674" s="13">
        <v>0.90901228581115945</v>
      </c>
      <c r="F674" s="7">
        <v>10.66666666666667</v>
      </c>
      <c r="G674" s="7">
        <f t="shared" si="156"/>
        <v>8.7871187628412084</v>
      </c>
      <c r="H674" s="15">
        <f t="shared" si="157"/>
        <v>10.605143334463529</v>
      </c>
      <c r="I674" s="11">
        <f t="shared" si="158"/>
        <v>0.31002279841319574</v>
      </c>
      <c r="J674" s="32">
        <f t="shared" si="159"/>
        <v>2.9064637351237089E-2</v>
      </c>
      <c r="K674" s="32">
        <f t="shared" si="160"/>
        <v>34.406071815564445</v>
      </c>
      <c r="L674" s="8">
        <v>1</v>
      </c>
      <c r="M674" s="9">
        <v>0</v>
      </c>
      <c r="N674" s="8">
        <v>0</v>
      </c>
      <c r="O674" s="9">
        <v>0</v>
      </c>
      <c r="P674" s="9">
        <v>1</v>
      </c>
      <c r="Q674" s="9">
        <v>0</v>
      </c>
      <c r="R674" s="9">
        <v>0</v>
      </c>
      <c r="S674" s="8">
        <v>1096</v>
      </c>
      <c r="T674" s="9">
        <v>25</v>
      </c>
      <c r="U674" s="9">
        <f t="shared" si="161"/>
        <v>1070</v>
      </c>
      <c r="V674" s="9">
        <f t="shared" si="162"/>
        <v>24</v>
      </c>
      <c r="W674" s="7">
        <v>15</v>
      </c>
      <c r="X674" s="7">
        <f t="shared" si="164"/>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29</v>
      </c>
      <c r="BM674">
        <v>0</v>
      </c>
      <c r="BN674">
        <v>0</v>
      </c>
      <c r="BO674">
        <v>1</v>
      </c>
      <c r="BP674">
        <v>0</v>
      </c>
      <c r="BQ674">
        <v>0</v>
      </c>
      <c r="BR674">
        <v>0</v>
      </c>
      <c r="BS674">
        <v>0</v>
      </c>
      <c r="BT674" s="17">
        <v>0</v>
      </c>
      <c r="BU674">
        <v>0</v>
      </c>
      <c r="BV674">
        <v>0</v>
      </c>
      <c r="BW674">
        <v>0</v>
      </c>
      <c r="BX674" s="17">
        <v>1</v>
      </c>
      <c r="BY674">
        <v>0</v>
      </c>
      <c r="BZ674">
        <v>0</v>
      </c>
      <c r="CA674">
        <v>0</v>
      </c>
      <c r="CB674">
        <v>0</v>
      </c>
      <c r="CC674" s="17">
        <v>0</v>
      </c>
      <c r="CD674">
        <v>1</v>
      </c>
      <c r="CE674">
        <v>1</v>
      </c>
      <c r="CF674">
        <v>0</v>
      </c>
      <c r="CG674">
        <v>0</v>
      </c>
      <c r="CH674">
        <v>1</v>
      </c>
      <c r="CI674">
        <v>1</v>
      </c>
      <c r="CJ674">
        <v>0</v>
      </c>
      <c r="CK674">
        <v>1</v>
      </c>
      <c r="CL674">
        <v>1</v>
      </c>
      <c r="CM674">
        <v>1</v>
      </c>
      <c r="CN674" s="17">
        <v>1</v>
      </c>
      <c r="CO674">
        <v>0.63</v>
      </c>
      <c r="CP674">
        <v>335</v>
      </c>
      <c r="CQ674">
        <v>1</v>
      </c>
      <c r="CR674">
        <v>0</v>
      </c>
      <c r="CS674">
        <v>17</v>
      </c>
      <c r="CY674" s="33" t="s">
        <v>85</v>
      </c>
    </row>
    <row r="675" spans="1:103" x14ac:dyDescent="0.25">
      <c r="A675">
        <v>674</v>
      </c>
      <c r="B675">
        <v>42</v>
      </c>
      <c r="C675" s="24" t="s">
        <v>446</v>
      </c>
      <c r="D675" s="12">
        <v>6.56022367666107</v>
      </c>
      <c r="E675" s="13">
        <v>0.93717481095158139</v>
      </c>
      <c r="F675" s="7">
        <v>7</v>
      </c>
      <c r="G675" s="7">
        <f t="shared" si="156"/>
        <v>5.6230488657094888</v>
      </c>
      <c r="H675" s="15">
        <f t="shared" si="157"/>
        <v>7.4973984876126512</v>
      </c>
      <c r="I675" s="11">
        <f t="shared" si="158"/>
        <v>0.2001634654952085</v>
      </c>
      <c r="J675" s="32">
        <f t="shared" si="159"/>
        <v>2.8594780785029781E-2</v>
      </c>
      <c r="K675" s="32">
        <f t="shared" si="160"/>
        <v>34.971416900091427</v>
      </c>
      <c r="L675" s="8">
        <v>1</v>
      </c>
      <c r="M675" s="9">
        <v>0</v>
      </c>
      <c r="N675" s="8">
        <v>0</v>
      </c>
      <c r="O675" s="9">
        <v>0</v>
      </c>
      <c r="P675" s="9">
        <v>1</v>
      </c>
      <c r="Q675" s="9">
        <v>0</v>
      </c>
      <c r="R675" s="9">
        <v>0</v>
      </c>
      <c r="S675" s="8">
        <v>1200</v>
      </c>
      <c r="T675" s="9">
        <v>25</v>
      </c>
      <c r="U675" s="9">
        <f t="shared" si="161"/>
        <v>1174</v>
      </c>
      <c r="V675" s="9">
        <f t="shared" si="162"/>
        <v>24</v>
      </c>
      <c r="W675" s="7">
        <v>15</v>
      </c>
      <c r="X675" s="7">
        <f t="shared" si="164"/>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29</v>
      </c>
      <c r="BM675">
        <v>0</v>
      </c>
      <c r="BN675">
        <v>0</v>
      </c>
      <c r="BO675">
        <v>1</v>
      </c>
      <c r="BP675">
        <v>0</v>
      </c>
      <c r="BQ675">
        <v>0</v>
      </c>
      <c r="BR675">
        <v>0</v>
      </c>
      <c r="BS675">
        <v>0</v>
      </c>
      <c r="BT675" s="17">
        <v>0</v>
      </c>
      <c r="BU675">
        <v>0</v>
      </c>
      <c r="BV675">
        <v>0</v>
      </c>
      <c r="BW675">
        <v>0</v>
      </c>
      <c r="BX675" s="17">
        <v>1</v>
      </c>
      <c r="BY675">
        <v>0</v>
      </c>
      <c r="BZ675">
        <v>0</v>
      </c>
      <c r="CA675">
        <v>0</v>
      </c>
      <c r="CB675">
        <v>0</v>
      </c>
      <c r="CC675" s="17">
        <v>0</v>
      </c>
      <c r="CD675">
        <v>1</v>
      </c>
      <c r="CE675">
        <v>1</v>
      </c>
      <c r="CF675">
        <v>0</v>
      </c>
      <c r="CG675">
        <v>0</v>
      </c>
      <c r="CH675">
        <v>1</v>
      </c>
      <c r="CI675">
        <v>1</v>
      </c>
      <c r="CJ675">
        <v>0</v>
      </c>
      <c r="CK675">
        <v>1</v>
      </c>
      <c r="CL675">
        <v>1</v>
      </c>
      <c r="CM675">
        <v>1</v>
      </c>
      <c r="CN675" s="17">
        <v>1</v>
      </c>
      <c r="CO675">
        <v>0.63</v>
      </c>
      <c r="CP675">
        <v>335</v>
      </c>
      <c r="CQ675">
        <v>1</v>
      </c>
      <c r="CR675">
        <v>0</v>
      </c>
      <c r="CS675">
        <v>17</v>
      </c>
      <c r="CY675" s="33" t="s">
        <v>85</v>
      </c>
    </row>
    <row r="676" spans="1:103" x14ac:dyDescent="0.25">
      <c r="A676">
        <v>675</v>
      </c>
      <c r="B676">
        <v>42</v>
      </c>
      <c r="C676" s="24" t="s">
        <v>446</v>
      </c>
      <c r="D676" s="12">
        <v>9.9724448886266757</v>
      </c>
      <c r="E676" s="13">
        <v>0.90658589896606123</v>
      </c>
      <c r="F676" s="7">
        <v>11</v>
      </c>
      <c r="G676" s="7">
        <f t="shared" si="156"/>
        <v>9.0658589896606152</v>
      </c>
      <c r="H676" s="15">
        <f t="shared" si="157"/>
        <v>10.879030787592736</v>
      </c>
      <c r="I676" s="11">
        <f t="shared" si="158"/>
        <v>0.30117212300636642</v>
      </c>
      <c r="J676" s="32">
        <f t="shared" si="159"/>
        <v>2.7379283909669677E-2</v>
      </c>
      <c r="K676" s="32">
        <f t="shared" si="160"/>
        <v>36.523964735499348</v>
      </c>
      <c r="L676" s="8">
        <v>1</v>
      </c>
      <c r="M676" s="9">
        <v>0</v>
      </c>
      <c r="N676" s="8">
        <v>0</v>
      </c>
      <c r="O676" s="9">
        <v>0</v>
      </c>
      <c r="P676" s="9">
        <v>1</v>
      </c>
      <c r="Q676" s="9">
        <v>0</v>
      </c>
      <c r="R676" s="9">
        <v>0</v>
      </c>
      <c r="S676" s="8">
        <v>1239</v>
      </c>
      <c r="T676" s="9">
        <v>25</v>
      </c>
      <c r="U676" s="9">
        <f t="shared" si="161"/>
        <v>1213</v>
      </c>
      <c r="V676" s="9">
        <f t="shared" si="162"/>
        <v>24</v>
      </c>
      <c r="W676" s="7">
        <v>15</v>
      </c>
      <c r="X676" s="7">
        <f t="shared" si="164"/>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29</v>
      </c>
      <c r="BM676">
        <v>0</v>
      </c>
      <c r="BN676">
        <v>0</v>
      </c>
      <c r="BO676">
        <v>1</v>
      </c>
      <c r="BP676">
        <v>0</v>
      </c>
      <c r="BQ676">
        <v>0</v>
      </c>
      <c r="BR676">
        <v>0</v>
      </c>
      <c r="BS676">
        <v>0</v>
      </c>
      <c r="BT676" s="17">
        <v>0</v>
      </c>
      <c r="BU676">
        <v>0</v>
      </c>
      <c r="BV676">
        <v>0</v>
      </c>
      <c r="BW676">
        <v>0</v>
      </c>
      <c r="BX676" s="17">
        <v>1</v>
      </c>
      <c r="BY676">
        <v>0</v>
      </c>
      <c r="BZ676">
        <v>0</v>
      </c>
      <c r="CA676">
        <v>0</v>
      </c>
      <c r="CB676">
        <v>0</v>
      </c>
      <c r="CC676" s="17">
        <v>0</v>
      </c>
      <c r="CD676">
        <v>1</v>
      </c>
      <c r="CE676">
        <v>1</v>
      </c>
      <c r="CF676">
        <v>0</v>
      </c>
      <c r="CG676">
        <v>0</v>
      </c>
      <c r="CH676">
        <v>1</v>
      </c>
      <c r="CI676">
        <v>1</v>
      </c>
      <c r="CJ676">
        <v>0</v>
      </c>
      <c r="CK676">
        <v>1</v>
      </c>
      <c r="CL676">
        <v>1</v>
      </c>
      <c r="CM676">
        <v>1</v>
      </c>
      <c r="CN676" s="17">
        <v>1</v>
      </c>
      <c r="CO676">
        <v>0.63</v>
      </c>
      <c r="CP676">
        <v>335</v>
      </c>
      <c r="CQ676">
        <v>1</v>
      </c>
      <c r="CR676">
        <v>0</v>
      </c>
      <c r="CS676">
        <v>17</v>
      </c>
      <c r="CY676" s="33" t="s">
        <v>85</v>
      </c>
    </row>
    <row r="677" spans="1:103" x14ac:dyDescent="0.25">
      <c r="A677">
        <v>676</v>
      </c>
      <c r="B677">
        <v>42</v>
      </c>
      <c r="C677" s="24" t="s">
        <v>446</v>
      </c>
      <c r="D677" s="12">
        <v>6.56022367666107</v>
      </c>
      <c r="E677" s="13">
        <v>1.249566414602109</v>
      </c>
      <c r="F677" s="7">
        <v>5.25</v>
      </c>
      <c r="G677" s="7">
        <f t="shared" si="156"/>
        <v>5.3106572620589612</v>
      </c>
      <c r="H677" s="15">
        <f t="shared" si="157"/>
        <v>7.8097900912631788</v>
      </c>
      <c r="I677" s="11">
        <f t="shared" si="158"/>
        <v>0.19175883294520565</v>
      </c>
      <c r="J677" s="32">
        <f t="shared" si="159"/>
        <v>3.6525491989562987E-2</v>
      </c>
      <c r="K677" s="32">
        <f t="shared" si="160"/>
        <v>27.378139089426803</v>
      </c>
      <c r="L677" s="8">
        <v>1</v>
      </c>
      <c r="M677" s="9">
        <v>0</v>
      </c>
      <c r="N677" s="8">
        <v>0</v>
      </c>
      <c r="O677" s="9">
        <v>0</v>
      </c>
      <c r="P677" s="9">
        <v>1</v>
      </c>
      <c r="Q677" s="9">
        <v>0</v>
      </c>
      <c r="R677" s="9">
        <v>0</v>
      </c>
      <c r="S677" s="8">
        <v>748</v>
      </c>
      <c r="T677" s="9">
        <v>25</v>
      </c>
      <c r="U677" s="9">
        <f t="shared" si="161"/>
        <v>722</v>
      </c>
      <c r="V677" s="9">
        <f t="shared" si="162"/>
        <v>24</v>
      </c>
      <c r="W677" s="7">
        <v>15</v>
      </c>
      <c r="X677" s="7">
        <f t="shared" si="164"/>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27</v>
      </c>
      <c r="BM677">
        <v>0</v>
      </c>
      <c r="BN677">
        <v>0</v>
      </c>
      <c r="BO677">
        <v>1</v>
      </c>
      <c r="BP677">
        <v>0</v>
      </c>
      <c r="BQ677">
        <v>0</v>
      </c>
      <c r="BR677">
        <v>0</v>
      </c>
      <c r="BS677">
        <v>0</v>
      </c>
      <c r="BT677" s="17">
        <v>0</v>
      </c>
      <c r="BU677">
        <v>0</v>
      </c>
      <c r="BV677">
        <v>0</v>
      </c>
      <c r="BW677">
        <v>0</v>
      </c>
      <c r="BX677" s="17">
        <v>1</v>
      </c>
      <c r="BY677">
        <v>0</v>
      </c>
      <c r="BZ677">
        <v>0</v>
      </c>
      <c r="CA677">
        <v>0</v>
      </c>
      <c r="CB677">
        <v>0</v>
      </c>
      <c r="CC677" s="17">
        <v>0</v>
      </c>
      <c r="CD677">
        <v>1</v>
      </c>
      <c r="CE677">
        <v>1</v>
      </c>
      <c r="CF677">
        <v>0</v>
      </c>
      <c r="CG677">
        <v>0</v>
      </c>
      <c r="CH677">
        <v>1</v>
      </c>
      <c r="CI677">
        <v>1</v>
      </c>
      <c r="CJ677">
        <v>0</v>
      </c>
      <c r="CK677">
        <v>1</v>
      </c>
      <c r="CL677">
        <v>1</v>
      </c>
      <c r="CM677">
        <v>1</v>
      </c>
      <c r="CN677" s="17">
        <v>1</v>
      </c>
      <c r="CO677">
        <v>0.63</v>
      </c>
      <c r="CP677">
        <v>335</v>
      </c>
      <c r="CQ677">
        <v>1</v>
      </c>
      <c r="CR677">
        <v>0</v>
      </c>
      <c r="CS677">
        <v>17</v>
      </c>
      <c r="CY677" s="33" t="s">
        <v>85</v>
      </c>
    </row>
    <row r="678" spans="1:103" x14ac:dyDescent="0.25">
      <c r="A678">
        <v>677</v>
      </c>
      <c r="B678">
        <v>42</v>
      </c>
      <c r="C678" s="24" t="s">
        <v>446</v>
      </c>
      <c r="D678" s="12">
        <v>7.7217345015941907</v>
      </c>
      <c r="E678" s="13">
        <v>0.92660814019130278</v>
      </c>
      <c r="F678" s="7">
        <v>8.3333333333333339</v>
      </c>
      <c r="G678" s="7">
        <f t="shared" si="156"/>
        <v>6.7951263614028878</v>
      </c>
      <c r="H678" s="15">
        <f t="shared" si="157"/>
        <v>8.6483426417854936</v>
      </c>
      <c r="I678" s="11">
        <f t="shared" si="158"/>
        <v>0.2883101727057103</v>
      </c>
      <c r="J678" s="32">
        <f t="shared" si="159"/>
        <v>3.4597220724685233E-2</v>
      </c>
      <c r="K678" s="32">
        <f t="shared" si="160"/>
        <v>28.904055847656476</v>
      </c>
      <c r="L678" s="8">
        <v>1</v>
      </c>
      <c r="M678" s="9">
        <v>0</v>
      </c>
      <c r="N678" s="8">
        <v>0</v>
      </c>
      <c r="O678" s="9">
        <v>0</v>
      </c>
      <c r="P678" s="9">
        <v>1</v>
      </c>
      <c r="Q678" s="9">
        <v>0</v>
      </c>
      <c r="R678" s="9">
        <v>0</v>
      </c>
      <c r="S678" s="8">
        <v>792</v>
      </c>
      <c r="T678" s="9">
        <v>25</v>
      </c>
      <c r="U678" s="9">
        <f t="shared" si="161"/>
        <v>766</v>
      </c>
      <c r="V678" s="9">
        <f t="shared" si="162"/>
        <v>24</v>
      </c>
      <c r="W678" s="7">
        <v>15</v>
      </c>
      <c r="X678" s="7">
        <f t="shared" si="164"/>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27</v>
      </c>
      <c r="BM678">
        <v>0</v>
      </c>
      <c r="BN678">
        <v>0</v>
      </c>
      <c r="BO678">
        <v>1</v>
      </c>
      <c r="BP678">
        <v>0</v>
      </c>
      <c r="BQ678">
        <v>0</v>
      </c>
      <c r="BR678">
        <v>0</v>
      </c>
      <c r="BS678">
        <v>0</v>
      </c>
      <c r="BT678" s="17">
        <v>0</v>
      </c>
      <c r="BU678">
        <v>0</v>
      </c>
      <c r="BV678">
        <v>0</v>
      </c>
      <c r="BW678">
        <v>0</v>
      </c>
      <c r="BX678" s="17">
        <v>1</v>
      </c>
      <c r="BY678">
        <v>0</v>
      </c>
      <c r="BZ678">
        <v>0</v>
      </c>
      <c r="CA678">
        <v>0</v>
      </c>
      <c r="CB678">
        <v>0</v>
      </c>
      <c r="CC678" s="17">
        <v>0</v>
      </c>
      <c r="CD678">
        <v>1</v>
      </c>
      <c r="CE678">
        <v>1</v>
      </c>
      <c r="CF678">
        <v>0</v>
      </c>
      <c r="CG678">
        <v>0</v>
      </c>
      <c r="CH678">
        <v>1</v>
      </c>
      <c r="CI678">
        <v>1</v>
      </c>
      <c r="CJ678">
        <v>0</v>
      </c>
      <c r="CK678">
        <v>1</v>
      </c>
      <c r="CL678">
        <v>1</v>
      </c>
      <c r="CM678">
        <v>1</v>
      </c>
      <c r="CN678" s="17">
        <v>1</v>
      </c>
      <c r="CO678">
        <v>0.63</v>
      </c>
      <c r="CP678">
        <v>335</v>
      </c>
      <c r="CQ678">
        <v>1</v>
      </c>
      <c r="CR678">
        <v>0</v>
      </c>
      <c r="CS678">
        <v>17</v>
      </c>
      <c r="CY678" s="33" t="s">
        <v>85</v>
      </c>
    </row>
    <row r="679" spans="1:103" x14ac:dyDescent="0.25">
      <c r="A679">
        <v>678</v>
      </c>
      <c r="B679">
        <v>42</v>
      </c>
      <c r="C679" s="24" t="s">
        <v>446</v>
      </c>
      <c r="D679" s="12">
        <v>4.7689553171647248</v>
      </c>
      <c r="E679" s="13">
        <v>1.2717214179105929</v>
      </c>
      <c r="F679" s="7">
        <v>3.75</v>
      </c>
      <c r="G679" s="7">
        <f t="shared" si="156"/>
        <v>3.4972338992541321</v>
      </c>
      <c r="H679" s="15">
        <f t="shared" si="157"/>
        <v>6.0406767350753174</v>
      </c>
      <c r="I679" s="11">
        <f t="shared" si="158"/>
        <v>0.15321285325897388</v>
      </c>
      <c r="J679" s="32">
        <f t="shared" si="159"/>
        <v>4.0856760869059705E-2</v>
      </c>
      <c r="K679" s="32">
        <f t="shared" si="160"/>
        <v>24.475753308121082</v>
      </c>
      <c r="L679" s="8">
        <v>1</v>
      </c>
      <c r="M679" s="9">
        <v>0</v>
      </c>
      <c r="N679" s="8">
        <v>0</v>
      </c>
      <c r="O679" s="9">
        <v>0</v>
      </c>
      <c r="P679" s="9">
        <v>1</v>
      </c>
      <c r="Q679" s="9">
        <v>0</v>
      </c>
      <c r="R679" s="9">
        <v>0</v>
      </c>
      <c r="S679" s="8">
        <v>611</v>
      </c>
      <c r="T679" s="9">
        <v>25</v>
      </c>
      <c r="U679" s="9">
        <f t="shared" si="161"/>
        <v>585</v>
      </c>
      <c r="V679" s="9">
        <f t="shared" si="162"/>
        <v>24</v>
      </c>
      <c r="W679" s="7">
        <v>15</v>
      </c>
      <c r="X679" s="7">
        <f t="shared" si="164"/>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27</v>
      </c>
      <c r="BM679">
        <v>0</v>
      </c>
      <c r="BN679">
        <v>0</v>
      </c>
      <c r="BO679">
        <v>1</v>
      </c>
      <c r="BP679">
        <v>0</v>
      </c>
      <c r="BQ679">
        <v>0</v>
      </c>
      <c r="BR679">
        <v>0</v>
      </c>
      <c r="BS679">
        <v>0</v>
      </c>
      <c r="BT679" s="17">
        <v>0</v>
      </c>
      <c r="BU679">
        <v>0</v>
      </c>
      <c r="BV679">
        <v>0</v>
      </c>
      <c r="BW679">
        <v>0</v>
      </c>
      <c r="BX679" s="17">
        <v>1</v>
      </c>
      <c r="BY679">
        <v>0</v>
      </c>
      <c r="BZ679">
        <v>0</v>
      </c>
      <c r="CA679">
        <v>0</v>
      </c>
      <c r="CB679">
        <v>0</v>
      </c>
      <c r="CC679" s="17">
        <v>0</v>
      </c>
      <c r="CD679">
        <v>1</v>
      </c>
      <c r="CE679">
        <v>1</v>
      </c>
      <c r="CF679">
        <v>0</v>
      </c>
      <c r="CG679">
        <v>0</v>
      </c>
      <c r="CH679">
        <v>1</v>
      </c>
      <c r="CI679">
        <v>1</v>
      </c>
      <c r="CJ679">
        <v>0</v>
      </c>
      <c r="CK679">
        <v>1</v>
      </c>
      <c r="CL679">
        <v>1</v>
      </c>
      <c r="CM679">
        <v>1</v>
      </c>
      <c r="CN679" s="17">
        <v>1</v>
      </c>
      <c r="CO679">
        <v>0.63</v>
      </c>
      <c r="CP679">
        <v>335</v>
      </c>
      <c r="CQ679">
        <v>1</v>
      </c>
      <c r="CR679">
        <v>0</v>
      </c>
      <c r="CS679">
        <v>17</v>
      </c>
      <c r="CY679" s="33" t="s">
        <v>85</v>
      </c>
    </row>
    <row r="680" spans="1:103" s="143" customFormat="1" x14ac:dyDescent="0.25">
      <c r="A680" s="143">
        <v>679</v>
      </c>
      <c r="B680" s="143">
        <v>42</v>
      </c>
      <c r="C680" s="144" t="s">
        <v>446</v>
      </c>
      <c r="D680" s="145">
        <v>6.56022367666107</v>
      </c>
      <c r="E680" s="146">
        <v>0.93717481095158139</v>
      </c>
      <c r="F680" s="147">
        <v>7</v>
      </c>
      <c r="G680" s="147">
        <f t="shared" si="156"/>
        <v>5.6230488657094888</v>
      </c>
      <c r="H680" s="148">
        <f t="shared" si="157"/>
        <v>7.4973984876126512</v>
      </c>
      <c r="I680" s="149">
        <f t="shared" si="158"/>
        <v>0.25611660664261082</v>
      </c>
      <c r="J680" s="150">
        <f t="shared" si="159"/>
        <v>3.6588086663230115E-2</v>
      </c>
      <c r="K680" s="150">
        <f t="shared" si="160"/>
        <v>27.331300737432898</v>
      </c>
      <c r="L680" s="151">
        <v>1</v>
      </c>
      <c r="M680" s="152">
        <v>0</v>
      </c>
      <c r="N680" s="151">
        <v>0</v>
      </c>
      <c r="O680" s="152">
        <v>0</v>
      </c>
      <c r="P680" s="152">
        <v>1</v>
      </c>
      <c r="Q680" s="152">
        <v>0</v>
      </c>
      <c r="R680" s="152">
        <v>0</v>
      </c>
      <c r="S680" s="151">
        <v>724</v>
      </c>
      <c r="T680" s="152">
        <v>25</v>
      </c>
      <c r="U680" s="152">
        <f t="shared" si="161"/>
        <v>698</v>
      </c>
      <c r="V680" s="152">
        <f t="shared" si="162"/>
        <v>24</v>
      </c>
      <c r="W680" s="147">
        <v>15</v>
      </c>
      <c r="X680" s="147">
        <f t="shared" si="164"/>
        <v>6</v>
      </c>
      <c r="Y680" s="152">
        <v>0</v>
      </c>
      <c r="Z680" s="152">
        <v>1</v>
      </c>
      <c r="AA680" s="152">
        <v>1</v>
      </c>
      <c r="AB680" s="152">
        <v>0</v>
      </c>
      <c r="AC680" s="152">
        <v>0</v>
      </c>
      <c r="AD680" s="153">
        <v>0</v>
      </c>
      <c r="AE680" s="152">
        <v>0</v>
      </c>
      <c r="AF680" s="152">
        <v>1</v>
      </c>
      <c r="AG680" s="153">
        <v>0</v>
      </c>
      <c r="AH680" s="152">
        <v>0</v>
      </c>
      <c r="AI680" s="153">
        <v>1</v>
      </c>
      <c r="AJ680" s="154">
        <v>1999</v>
      </c>
      <c r="AK680" s="150">
        <v>0</v>
      </c>
      <c r="AL680" s="150">
        <v>0</v>
      </c>
      <c r="AM680" s="150">
        <v>0</v>
      </c>
      <c r="AN680" s="155">
        <v>1</v>
      </c>
      <c r="AO680" s="156">
        <v>1</v>
      </c>
      <c r="AP680" s="157">
        <v>0</v>
      </c>
      <c r="AQ680" s="143">
        <v>0</v>
      </c>
      <c r="AR680" s="158">
        <v>1</v>
      </c>
      <c r="AS680" s="143" t="s">
        <v>98</v>
      </c>
      <c r="AT680" s="158" t="s">
        <v>98</v>
      </c>
      <c r="AU680">
        <v>1</v>
      </c>
      <c r="AV680" s="157">
        <v>0</v>
      </c>
      <c r="AW680" s="143" t="s">
        <v>98</v>
      </c>
      <c r="AX680" s="157" t="s">
        <v>98</v>
      </c>
      <c r="AY680" s="157" t="s">
        <v>329</v>
      </c>
      <c r="AZ680">
        <v>1</v>
      </c>
      <c r="BA680">
        <v>0</v>
      </c>
      <c r="BB680">
        <v>1</v>
      </c>
      <c r="BC680">
        <v>0</v>
      </c>
      <c r="BD680">
        <v>0</v>
      </c>
      <c r="BE680">
        <v>0</v>
      </c>
      <c r="BF680" s="157">
        <v>0</v>
      </c>
      <c r="BG680">
        <v>1</v>
      </c>
      <c r="BH680">
        <v>0</v>
      </c>
      <c r="BI680" s="157">
        <v>0</v>
      </c>
      <c r="BJ680">
        <v>23477</v>
      </c>
      <c r="BK680">
        <v>1423</v>
      </c>
      <c r="BL680" s="144">
        <v>27</v>
      </c>
      <c r="BM680" s="143">
        <v>0</v>
      </c>
      <c r="BN680" s="143">
        <v>0</v>
      </c>
      <c r="BO680" s="143">
        <v>1</v>
      </c>
      <c r="BP680" s="143">
        <v>0</v>
      </c>
      <c r="BQ680" s="143">
        <v>0</v>
      </c>
      <c r="BR680" s="143">
        <v>0</v>
      </c>
      <c r="BS680" s="143">
        <v>0</v>
      </c>
      <c r="BT680" s="157">
        <v>0</v>
      </c>
      <c r="BU680" s="143">
        <v>0</v>
      </c>
      <c r="BV680" s="143">
        <v>0</v>
      </c>
      <c r="BW680" s="143">
        <v>0</v>
      </c>
      <c r="BX680" s="157">
        <v>1</v>
      </c>
      <c r="BY680" s="143">
        <v>0</v>
      </c>
      <c r="BZ680" s="143">
        <v>0</v>
      </c>
      <c r="CA680" s="143">
        <v>0</v>
      </c>
      <c r="CB680" s="143">
        <v>0</v>
      </c>
      <c r="CC680" s="157">
        <v>0</v>
      </c>
      <c r="CD680" s="143">
        <v>1</v>
      </c>
      <c r="CE680" s="143">
        <v>1</v>
      </c>
      <c r="CF680" s="143">
        <v>0</v>
      </c>
      <c r="CG680" s="143">
        <v>0</v>
      </c>
      <c r="CH680" s="143">
        <v>1</v>
      </c>
      <c r="CI680" s="143">
        <v>1</v>
      </c>
      <c r="CJ680" s="143">
        <v>0</v>
      </c>
      <c r="CK680" s="143">
        <v>1</v>
      </c>
      <c r="CL680" s="143">
        <v>1</v>
      </c>
      <c r="CM680" s="143">
        <v>1</v>
      </c>
      <c r="CN680" s="157">
        <v>1</v>
      </c>
      <c r="CO680">
        <v>0.63</v>
      </c>
      <c r="CP680">
        <v>335</v>
      </c>
      <c r="CQ680">
        <v>1</v>
      </c>
      <c r="CR680">
        <v>0</v>
      </c>
      <c r="CS680">
        <v>17</v>
      </c>
      <c r="CT680" s="159"/>
      <c r="CY680" s="33" t="s">
        <v>85</v>
      </c>
    </row>
    <row r="681" spans="1:103" x14ac:dyDescent="0.25">
      <c r="A681">
        <v>680</v>
      </c>
      <c r="B681">
        <v>43</v>
      </c>
      <c r="C681" s="24" t="s">
        <v>454</v>
      </c>
      <c r="D681" s="12">
        <v>4.3804367694820989</v>
      </c>
      <c r="E681" s="13">
        <v>1.64061302227794</v>
      </c>
      <c r="F681" s="7">
        <v>2.67</v>
      </c>
      <c r="G681" s="7">
        <f t="shared" si="156"/>
        <v>2.7398237472041589</v>
      </c>
      <c r="H681" s="15">
        <f t="shared" si="157"/>
        <v>6.0210497917600385</v>
      </c>
      <c r="I681" s="11">
        <f t="shared" si="158"/>
        <v>7.5006838968708398E-2</v>
      </c>
      <c r="J681" s="32">
        <f t="shared" si="159"/>
        <v>2.809244905195071E-2</v>
      </c>
      <c r="K681" s="32">
        <f t="shared" si="160"/>
        <v>35.596754065504342</v>
      </c>
      <c r="L681" s="8">
        <v>1</v>
      </c>
      <c r="M681" s="9">
        <v>0</v>
      </c>
      <c r="N681" s="8">
        <v>0</v>
      </c>
      <c r="O681" s="9">
        <v>1</v>
      </c>
      <c r="P681" s="9">
        <v>0</v>
      </c>
      <c r="Q681" s="9">
        <v>0</v>
      </c>
      <c r="R681" s="9">
        <v>0</v>
      </c>
      <c r="S681" s="8">
        <v>1284</v>
      </c>
      <c r="T681" s="9">
        <v>23</v>
      </c>
      <c r="U681" s="9">
        <f t="shared" si="161"/>
        <v>1260</v>
      </c>
      <c r="V681" s="9">
        <f t="shared" si="162"/>
        <v>18</v>
      </c>
      <c r="W681" s="7">
        <f t="shared" ref="W681:W698" si="165">(AK681*0+AL681*7+AM681*11+AN681*14)</f>
        <v>9.52</v>
      </c>
      <c r="X681" s="7">
        <f t="shared" si="164"/>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66">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37</v>
      </c>
      <c r="BM681">
        <v>1</v>
      </c>
      <c r="BN681">
        <v>0</v>
      </c>
      <c r="BO681">
        <v>0</v>
      </c>
      <c r="BP681">
        <v>0</v>
      </c>
      <c r="BQ681">
        <v>0</v>
      </c>
      <c r="BR681">
        <v>0</v>
      </c>
      <c r="BS681">
        <v>0</v>
      </c>
      <c r="BT681" s="17">
        <v>0</v>
      </c>
      <c r="BU681">
        <v>0</v>
      </c>
      <c r="BV681">
        <v>0</v>
      </c>
      <c r="BW681">
        <v>1</v>
      </c>
      <c r="BX681" s="17">
        <v>0</v>
      </c>
      <c r="BY681">
        <v>0</v>
      </c>
      <c r="BZ681">
        <v>0</v>
      </c>
      <c r="CA681">
        <v>0</v>
      </c>
      <c r="CB681">
        <v>0</v>
      </c>
      <c r="CC681" s="17">
        <v>0</v>
      </c>
      <c r="CD681">
        <v>1</v>
      </c>
      <c r="CE681">
        <v>1</v>
      </c>
      <c r="CF681">
        <v>0</v>
      </c>
      <c r="CG681">
        <v>0</v>
      </c>
      <c r="CH681">
        <v>0</v>
      </c>
      <c r="CI681">
        <v>0</v>
      </c>
      <c r="CJ681">
        <v>0</v>
      </c>
      <c r="CK681">
        <v>0</v>
      </c>
      <c r="CL681">
        <v>0</v>
      </c>
      <c r="CM681">
        <v>0</v>
      </c>
      <c r="CN681" s="17">
        <v>1</v>
      </c>
      <c r="CO681">
        <v>0</v>
      </c>
      <c r="CP681">
        <v>17</v>
      </c>
      <c r="CQ681">
        <v>0</v>
      </c>
      <c r="CR681">
        <v>1</v>
      </c>
      <c r="CS681">
        <v>12</v>
      </c>
      <c r="CY681" s="33" t="s">
        <v>85</v>
      </c>
    </row>
    <row r="682" spans="1:103" x14ac:dyDescent="0.25">
      <c r="A682">
        <v>681</v>
      </c>
      <c r="B682">
        <v>43</v>
      </c>
      <c r="C682" s="24" t="s">
        <v>454</v>
      </c>
      <c r="D682" s="12">
        <v>7.59106330355801</v>
      </c>
      <c r="E682" s="13">
        <v>1.308804017854829</v>
      </c>
      <c r="F682" s="7">
        <v>5.8</v>
      </c>
      <c r="G682" s="7">
        <f t="shared" si="156"/>
        <v>6.2822592857031809</v>
      </c>
      <c r="H682" s="15">
        <f t="shared" si="157"/>
        <v>8.8998673214128381</v>
      </c>
      <c r="I682" s="11">
        <f t="shared" si="158"/>
        <v>0.16125800242919325</v>
      </c>
      <c r="J682" s="32">
        <f t="shared" si="159"/>
        <v>2.7803103867102285E-2</v>
      </c>
      <c r="K682" s="32">
        <f t="shared" si="160"/>
        <v>35.9672072866382</v>
      </c>
      <c r="L682" s="8">
        <v>1</v>
      </c>
      <c r="M682" s="9">
        <v>0</v>
      </c>
      <c r="N682" s="8">
        <v>0</v>
      </c>
      <c r="O682" s="9">
        <v>1</v>
      </c>
      <c r="P682" s="9">
        <v>0</v>
      </c>
      <c r="Q682" s="9">
        <v>0</v>
      </c>
      <c r="R682" s="9">
        <v>0</v>
      </c>
      <c r="S682" s="8">
        <v>1284</v>
      </c>
      <c r="T682" s="9">
        <v>23</v>
      </c>
      <c r="U682" s="9">
        <f t="shared" si="161"/>
        <v>1260</v>
      </c>
      <c r="V682" s="9">
        <f t="shared" si="162"/>
        <v>18</v>
      </c>
      <c r="W682" s="7">
        <f t="shared" si="165"/>
        <v>9.52</v>
      </c>
      <c r="X682" s="7">
        <f t="shared" si="164"/>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66"/>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37</v>
      </c>
      <c r="BM682">
        <v>1</v>
      </c>
      <c r="BN682">
        <v>0</v>
      </c>
      <c r="BO682">
        <v>0</v>
      </c>
      <c r="BP682">
        <v>0</v>
      </c>
      <c r="BQ682">
        <v>0</v>
      </c>
      <c r="BR682">
        <v>0</v>
      </c>
      <c r="BS682">
        <v>0</v>
      </c>
      <c r="BT682" s="17">
        <v>0</v>
      </c>
      <c r="BU682">
        <v>0</v>
      </c>
      <c r="BV682">
        <v>0</v>
      </c>
      <c r="BW682">
        <v>1</v>
      </c>
      <c r="BX682" s="17">
        <v>0</v>
      </c>
      <c r="BY682">
        <v>0</v>
      </c>
      <c r="BZ682">
        <v>0</v>
      </c>
      <c r="CA682">
        <v>0</v>
      </c>
      <c r="CB682">
        <v>0</v>
      </c>
      <c r="CC682" s="17">
        <v>0</v>
      </c>
      <c r="CD682">
        <v>1</v>
      </c>
      <c r="CE682">
        <v>1</v>
      </c>
      <c r="CF682">
        <v>0</v>
      </c>
      <c r="CG682">
        <v>0</v>
      </c>
      <c r="CH682">
        <v>0</v>
      </c>
      <c r="CI682">
        <v>0</v>
      </c>
      <c r="CJ682">
        <v>0</v>
      </c>
      <c r="CK682">
        <v>0</v>
      </c>
      <c r="CL682">
        <v>0</v>
      </c>
      <c r="CM682">
        <v>0</v>
      </c>
      <c r="CN682" s="17">
        <v>1</v>
      </c>
      <c r="CO682">
        <v>0</v>
      </c>
      <c r="CP682">
        <v>17</v>
      </c>
      <c r="CQ682">
        <v>0</v>
      </c>
      <c r="CR682">
        <v>1</v>
      </c>
      <c r="CS682">
        <v>12</v>
      </c>
      <c r="CY682" s="33" t="s">
        <v>85</v>
      </c>
    </row>
    <row r="683" spans="1:103" x14ac:dyDescent="0.25">
      <c r="A683">
        <v>682</v>
      </c>
      <c r="B683">
        <v>43</v>
      </c>
      <c r="C683" s="24" t="s">
        <v>454</v>
      </c>
      <c r="D683" s="12">
        <v>19.348319192733701</v>
      </c>
      <c r="E683" s="13">
        <v>1.8784775915275429</v>
      </c>
      <c r="F683" s="7">
        <v>10.3</v>
      </c>
      <c r="G683" s="7">
        <f t="shared" si="156"/>
        <v>17.469841601206159</v>
      </c>
      <c r="H683" s="15">
        <f t="shared" si="157"/>
        <v>21.226796784261243</v>
      </c>
      <c r="I683" s="11">
        <f t="shared" si="158"/>
        <v>0.27867471688386808</v>
      </c>
      <c r="J683" s="32">
        <f t="shared" si="159"/>
        <v>2.7055797755715344E-2</v>
      </c>
      <c r="K683" s="32">
        <f t="shared" si="160"/>
        <v>36.960654756105171</v>
      </c>
      <c r="L683" s="8">
        <v>1</v>
      </c>
      <c r="M683" s="9">
        <v>0</v>
      </c>
      <c r="N683" s="8">
        <v>0</v>
      </c>
      <c r="O683" s="9">
        <v>1</v>
      </c>
      <c r="P683" s="9">
        <v>0</v>
      </c>
      <c r="Q683" s="9">
        <v>0</v>
      </c>
      <c r="R683" s="9">
        <v>0</v>
      </c>
      <c r="S683" s="8">
        <v>1284</v>
      </c>
      <c r="T683" s="9">
        <v>23</v>
      </c>
      <c r="U683" s="9">
        <f t="shared" si="161"/>
        <v>1260</v>
      </c>
      <c r="V683" s="9">
        <f t="shared" si="162"/>
        <v>18</v>
      </c>
      <c r="W683" s="7">
        <f t="shared" si="165"/>
        <v>9.52</v>
      </c>
      <c r="X683" s="7">
        <f t="shared" si="164"/>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66"/>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37</v>
      </c>
      <c r="BM683">
        <v>1</v>
      </c>
      <c r="BN683">
        <v>0</v>
      </c>
      <c r="BO683">
        <v>0</v>
      </c>
      <c r="BP683">
        <v>0</v>
      </c>
      <c r="BQ683">
        <v>0</v>
      </c>
      <c r="BR683">
        <v>0</v>
      </c>
      <c r="BS683">
        <v>0</v>
      </c>
      <c r="BT683" s="17">
        <v>0</v>
      </c>
      <c r="BU683">
        <v>0</v>
      </c>
      <c r="BV683">
        <v>0</v>
      </c>
      <c r="BW683">
        <v>1</v>
      </c>
      <c r="BX683" s="17">
        <v>0</v>
      </c>
      <c r="BY683">
        <v>0</v>
      </c>
      <c r="BZ683">
        <v>0</v>
      </c>
      <c r="CA683">
        <v>0</v>
      </c>
      <c r="CB683">
        <v>0</v>
      </c>
      <c r="CC683" s="17">
        <v>0</v>
      </c>
      <c r="CD683">
        <v>1</v>
      </c>
      <c r="CE683">
        <v>1</v>
      </c>
      <c r="CF683">
        <v>0</v>
      </c>
      <c r="CG683">
        <v>0</v>
      </c>
      <c r="CH683">
        <v>0</v>
      </c>
      <c r="CI683">
        <v>0</v>
      </c>
      <c r="CJ683">
        <v>0</v>
      </c>
      <c r="CK683">
        <v>0</v>
      </c>
      <c r="CL683">
        <v>0</v>
      </c>
      <c r="CM683">
        <v>0</v>
      </c>
      <c r="CN683" s="17">
        <v>1</v>
      </c>
      <c r="CO683">
        <v>0</v>
      </c>
      <c r="CP683">
        <v>17</v>
      </c>
      <c r="CQ683">
        <v>0</v>
      </c>
      <c r="CR683">
        <v>1</v>
      </c>
      <c r="CS683">
        <v>12</v>
      </c>
      <c r="CY683" s="33" t="s">
        <v>85</v>
      </c>
    </row>
    <row r="684" spans="1:103" x14ac:dyDescent="0.25">
      <c r="A684">
        <v>683</v>
      </c>
      <c r="B684">
        <v>43</v>
      </c>
      <c r="C684" s="24" t="s">
        <v>454</v>
      </c>
      <c r="D684" s="12">
        <v>4.5999578662455853</v>
      </c>
      <c r="E684" s="13">
        <v>1.074756510805043</v>
      </c>
      <c r="F684" s="7">
        <v>4.28</v>
      </c>
      <c r="G684" s="7">
        <f t="shared" si="156"/>
        <v>3.5252013554405424</v>
      </c>
      <c r="H684" s="15">
        <f t="shared" si="157"/>
        <v>5.6747143770506288</v>
      </c>
      <c r="I684" s="11">
        <f t="shared" si="158"/>
        <v>9.4986458094127105E-2</v>
      </c>
      <c r="J684" s="32">
        <f t="shared" si="159"/>
        <v>2.2193097685543717E-2</v>
      </c>
      <c r="K684" s="32">
        <f t="shared" si="160"/>
        <v>45.059054583956815</v>
      </c>
      <c r="L684" s="8">
        <v>1</v>
      </c>
      <c r="M684" s="9">
        <v>0</v>
      </c>
      <c r="N684" s="8">
        <v>0</v>
      </c>
      <c r="O684" s="9">
        <v>1</v>
      </c>
      <c r="P684" s="9">
        <v>0</v>
      </c>
      <c r="Q684" s="9">
        <v>0</v>
      </c>
      <c r="R684" s="9">
        <v>0</v>
      </c>
      <c r="S684" s="8">
        <v>2036</v>
      </c>
      <c r="T684" s="9">
        <v>23</v>
      </c>
      <c r="U684" s="9">
        <f t="shared" si="161"/>
        <v>2012</v>
      </c>
      <c r="V684" s="9">
        <f t="shared" si="162"/>
        <v>18</v>
      </c>
      <c r="W684" s="7">
        <f t="shared" si="165"/>
        <v>7.5400000000000009</v>
      </c>
      <c r="X684" s="7">
        <f t="shared" si="164"/>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66"/>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34</v>
      </c>
      <c r="BM684">
        <v>1</v>
      </c>
      <c r="BN684">
        <v>0</v>
      </c>
      <c r="BO684">
        <v>0</v>
      </c>
      <c r="BP684">
        <v>0</v>
      </c>
      <c r="BQ684">
        <v>0</v>
      </c>
      <c r="BR684">
        <v>0</v>
      </c>
      <c r="BS684">
        <v>0</v>
      </c>
      <c r="BT684" s="17">
        <v>0</v>
      </c>
      <c r="BU684">
        <v>0</v>
      </c>
      <c r="BV684">
        <v>0</v>
      </c>
      <c r="BW684">
        <v>1</v>
      </c>
      <c r="BX684" s="17">
        <v>0</v>
      </c>
      <c r="BY684">
        <v>0</v>
      </c>
      <c r="BZ684">
        <v>0</v>
      </c>
      <c r="CA684">
        <v>0</v>
      </c>
      <c r="CB684">
        <v>0</v>
      </c>
      <c r="CC684" s="17">
        <v>0</v>
      </c>
      <c r="CD684">
        <v>1</v>
      </c>
      <c r="CE684">
        <v>1</v>
      </c>
      <c r="CF684">
        <v>0</v>
      </c>
      <c r="CG684">
        <v>0</v>
      </c>
      <c r="CH684">
        <v>0</v>
      </c>
      <c r="CI684">
        <v>0</v>
      </c>
      <c r="CJ684">
        <v>0</v>
      </c>
      <c r="CK684">
        <v>0</v>
      </c>
      <c r="CL684">
        <v>0</v>
      </c>
      <c r="CM684">
        <v>0</v>
      </c>
      <c r="CN684" s="17">
        <v>1</v>
      </c>
      <c r="CO684">
        <v>0</v>
      </c>
      <c r="CP684">
        <v>17</v>
      </c>
      <c r="CQ684">
        <v>0</v>
      </c>
      <c r="CR684">
        <v>1</v>
      </c>
      <c r="CS684">
        <v>12</v>
      </c>
      <c r="CY684" s="33" t="s">
        <v>85</v>
      </c>
    </row>
    <row r="685" spans="1:103" x14ac:dyDescent="0.25">
      <c r="A685">
        <v>684</v>
      </c>
      <c r="B685">
        <v>43</v>
      </c>
      <c r="C685" s="24" t="s">
        <v>454</v>
      </c>
      <c r="D685" s="12">
        <v>8.3851471580434378</v>
      </c>
      <c r="E685" s="13">
        <v>1.016381473702235</v>
      </c>
      <c r="F685" s="7">
        <v>8.25</v>
      </c>
      <c r="G685" s="7">
        <f t="shared" si="156"/>
        <v>7.368765684341203</v>
      </c>
      <c r="H685" s="15">
        <f t="shared" si="157"/>
        <v>9.4015286317456734</v>
      </c>
      <c r="I685" s="11">
        <f t="shared" si="158"/>
        <v>0.18089049879667868</v>
      </c>
      <c r="J685" s="32">
        <f t="shared" si="159"/>
        <v>2.1926121066264081E-2</v>
      </c>
      <c r="K685" s="32">
        <f t="shared" si="160"/>
        <v>45.607702200395934</v>
      </c>
      <c r="L685" s="8">
        <v>1</v>
      </c>
      <c r="M685" s="9">
        <v>0</v>
      </c>
      <c r="N685" s="8">
        <v>0</v>
      </c>
      <c r="O685" s="9">
        <v>1</v>
      </c>
      <c r="P685" s="9">
        <v>0</v>
      </c>
      <c r="Q685" s="9">
        <v>0</v>
      </c>
      <c r="R685" s="9">
        <v>0</v>
      </c>
      <c r="S685" s="8">
        <v>2036</v>
      </c>
      <c r="T685" s="9">
        <v>23</v>
      </c>
      <c r="U685" s="9">
        <f t="shared" si="161"/>
        <v>2012</v>
      </c>
      <c r="V685" s="9">
        <f t="shared" si="162"/>
        <v>18</v>
      </c>
      <c r="W685" s="7">
        <f t="shared" si="165"/>
        <v>7.5400000000000009</v>
      </c>
      <c r="X685" s="7">
        <f t="shared" si="164"/>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66"/>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34</v>
      </c>
      <c r="BM685">
        <v>1</v>
      </c>
      <c r="BN685">
        <v>0</v>
      </c>
      <c r="BO685">
        <v>0</v>
      </c>
      <c r="BP685">
        <v>0</v>
      </c>
      <c r="BQ685">
        <v>0</v>
      </c>
      <c r="BR685">
        <v>0</v>
      </c>
      <c r="BS685">
        <v>0</v>
      </c>
      <c r="BT685" s="17">
        <v>0</v>
      </c>
      <c r="BU685">
        <v>0</v>
      </c>
      <c r="BV685">
        <v>0</v>
      </c>
      <c r="BW685">
        <v>1</v>
      </c>
      <c r="BX685" s="17">
        <v>0</v>
      </c>
      <c r="BY685">
        <v>0</v>
      </c>
      <c r="BZ685">
        <v>0</v>
      </c>
      <c r="CA685">
        <v>0</v>
      </c>
      <c r="CB685">
        <v>0</v>
      </c>
      <c r="CC685" s="17">
        <v>0</v>
      </c>
      <c r="CD685">
        <v>1</v>
      </c>
      <c r="CE685">
        <v>1</v>
      </c>
      <c r="CF685">
        <v>0</v>
      </c>
      <c r="CG685">
        <v>0</v>
      </c>
      <c r="CH685">
        <v>0</v>
      </c>
      <c r="CI685">
        <v>0</v>
      </c>
      <c r="CJ685">
        <v>0</v>
      </c>
      <c r="CK685">
        <v>0</v>
      </c>
      <c r="CL685">
        <v>0</v>
      </c>
      <c r="CM685">
        <v>0</v>
      </c>
      <c r="CN685" s="17">
        <v>1</v>
      </c>
      <c r="CO685">
        <v>0</v>
      </c>
      <c r="CP685">
        <v>17</v>
      </c>
      <c r="CQ685">
        <v>0</v>
      </c>
      <c r="CR685">
        <v>1</v>
      </c>
      <c r="CS685">
        <v>12</v>
      </c>
      <c r="CY685" s="33" t="s">
        <v>85</v>
      </c>
    </row>
    <row r="686" spans="1:103" x14ac:dyDescent="0.25">
      <c r="A686">
        <v>685</v>
      </c>
      <c r="B686">
        <v>43</v>
      </c>
      <c r="C686" s="24" t="s">
        <v>454</v>
      </c>
      <c r="D686" s="12">
        <v>25.358968148154968</v>
      </c>
      <c r="E686" s="13">
        <v>4.3274689672619404</v>
      </c>
      <c r="F686" s="7">
        <v>5.86</v>
      </c>
      <c r="G686" s="7">
        <f t="shared" si="156"/>
        <v>21.031499180893029</v>
      </c>
      <c r="H686" s="15">
        <f t="shared" si="157"/>
        <v>29.686437115416908</v>
      </c>
      <c r="I686" s="11">
        <f t="shared" si="158"/>
        <v>0.12954145231280972</v>
      </c>
      <c r="J686" s="32">
        <f t="shared" si="159"/>
        <v>2.2106049882732036E-2</v>
      </c>
      <c r="K686" s="32">
        <f t="shared" si="160"/>
        <v>45.236485274609919</v>
      </c>
      <c r="L686" s="8">
        <v>1</v>
      </c>
      <c r="M686" s="9">
        <v>0</v>
      </c>
      <c r="N686" s="8">
        <v>0</v>
      </c>
      <c r="O686" s="9">
        <v>1</v>
      </c>
      <c r="P686" s="9">
        <v>0</v>
      </c>
      <c r="Q686" s="9">
        <v>0</v>
      </c>
      <c r="R686" s="9">
        <v>0</v>
      </c>
      <c r="S686" s="8">
        <v>2036</v>
      </c>
      <c r="T686" s="9">
        <v>23</v>
      </c>
      <c r="U686" s="9">
        <f t="shared" si="161"/>
        <v>2012</v>
      </c>
      <c r="V686" s="9">
        <f t="shared" si="162"/>
        <v>18</v>
      </c>
      <c r="W686" s="7">
        <f t="shared" si="165"/>
        <v>7.5400000000000009</v>
      </c>
      <c r="X686" s="7">
        <f t="shared" si="164"/>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66"/>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34</v>
      </c>
      <c r="BM686">
        <v>1</v>
      </c>
      <c r="BN686">
        <v>0</v>
      </c>
      <c r="BO686">
        <v>0</v>
      </c>
      <c r="BP686">
        <v>0</v>
      </c>
      <c r="BQ686">
        <v>0</v>
      </c>
      <c r="BR686">
        <v>0</v>
      </c>
      <c r="BS686">
        <v>0</v>
      </c>
      <c r="BT686" s="17">
        <v>0</v>
      </c>
      <c r="BU686">
        <v>0</v>
      </c>
      <c r="BV686">
        <v>0</v>
      </c>
      <c r="BW686">
        <v>1</v>
      </c>
      <c r="BX686" s="17">
        <v>0</v>
      </c>
      <c r="BY686">
        <v>0</v>
      </c>
      <c r="BZ686">
        <v>0</v>
      </c>
      <c r="CA686">
        <v>0</v>
      </c>
      <c r="CB686">
        <v>0</v>
      </c>
      <c r="CC686" s="17">
        <v>0</v>
      </c>
      <c r="CD686">
        <v>1</v>
      </c>
      <c r="CE686">
        <v>1</v>
      </c>
      <c r="CF686">
        <v>0</v>
      </c>
      <c r="CG686">
        <v>0</v>
      </c>
      <c r="CH686">
        <v>0</v>
      </c>
      <c r="CI686">
        <v>0</v>
      </c>
      <c r="CJ686">
        <v>0</v>
      </c>
      <c r="CK686">
        <v>0</v>
      </c>
      <c r="CL686">
        <v>0</v>
      </c>
      <c r="CM686">
        <v>0</v>
      </c>
      <c r="CN686" s="17">
        <v>1</v>
      </c>
      <c r="CO686">
        <v>0</v>
      </c>
      <c r="CP686">
        <v>17</v>
      </c>
      <c r="CQ686">
        <v>0</v>
      </c>
      <c r="CR686">
        <v>1</v>
      </c>
      <c r="CS686">
        <v>12</v>
      </c>
      <c r="CY686" s="33" t="s">
        <v>85</v>
      </c>
    </row>
    <row r="687" spans="1:103" x14ac:dyDescent="0.25">
      <c r="A687">
        <v>686</v>
      </c>
      <c r="B687">
        <v>43</v>
      </c>
      <c r="C687" s="24" t="s">
        <v>454</v>
      </c>
      <c r="D687" s="12">
        <v>5.1369751024905153</v>
      </c>
      <c r="E687" s="13">
        <v>2.2334674358654421</v>
      </c>
      <c r="F687" s="7">
        <v>2.2999999999999998</v>
      </c>
      <c r="G687" s="7">
        <f t="shared" si="156"/>
        <v>2.9035076666250732</v>
      </c>
      <c r="H687" s="15">
        <f t="shared" si="157"/>
        <v>7.3704425383559578</v>
      </c>
      <c r="I687" s="11">
        <f t="shared" si="158"/>
        <v>7.1724912951015601E-2</v>
      </c>
      <c r="J687" s="32">
        <f t="shared" si="159"/>
        <v>3.1184744761311136E-2</v>
      </c>
      <c r="K687" s="32">
        <f t="shared" si="160"/>
        <v>32.06696119060863</v>
      </c>
      <c r="L687" s="8">
        <v>1</v>
      </c>
      <c r="M687" s="9">
        <v>0</v>
      </c>
      <c r="N687" s="8">
        <v>0</v>
      </c>
      <c r="O687" s="9">
        <v>1</v>
      </c>
      <c r="P687" s="9">
        <v>0</v>
      </c>
      <c r="Q687" s="9">
        <v>0</v>
      </c>
      <c r="R687" s="9">
        <v>0</v>
      </c>
      <c r="S687" s="8">
        <v>1047</v>
      </c>
      <c r="T687" s="9">
        <v>23</v>
      </c>
      <c r="U687" s="9">
        <f t="shared" si="161"/>
        <v>1023</v>
      </c>
      <c r="V687" s="9">
        <f t="shared" si="162"/>
        <v>18</v>
      </c>
      <c r="W687" s="7">
        <f t="shared" si="165"/>
        <v>7.35</v>
      </c>
      <c r="X687" s="7">
        <f t="shared" si="164"/>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66"/>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35</v>
      </c>
      <c r="BM687">
        <v>1</v>
      </c>
      <c r="BN687">
        <v>0</v>
      </c>
      <c r="BO687">
        <v>0</v>
      </c>
      <c r="BP687">
        <v>0</v>
      </c>
      <c r="BQ687">
        <v>0</v>
      </c>
      <c r="BR687">
        <v>0</v>
      </c>
      <c r="BS687">
        <v>0</v>
      </c>
      <c r="BT687" s="17">
        <v>0</v>
      </c>
      <c r="BU687">
        <v>0</v>
      </c>
      <c r="BV687">
        <v>0</v>
      </c>
      <c r="BW687">
        <v>1</v>
      </c>
      <c r="BX687" s="17">
        <v>0</v>
      </c>
      <c r="BY687">
        <v>0</v>
      </c>
      <c r="BZ687">
        <v>0</v>
      </c>
      <c r="CA687">
        <v>0</v>
      </c>
      <c r="CB687">
        <v>0</v>
      </c>
      <c r="CC687" s="17">
        <v>0</v>
      </c>
      <c r="CD687">
        <v>1</v>
      </c>
      <c r="CE687">
        <v>1</v>
      </c>
      <c r="CF687">
        <v>0</v>
      </c>
      <c r="CG687">
        <v>0</v>
      </c>
      <c r="CH687">
        <v>0</v>
      </c>
      <c r="CI687">
        <v>0</v>
      </c>
      <c r="CJ687">
        <v>0</v>
      </c>
      <c r="CK687">
        <v>0</v>
      </c>
      <c r="CL687">
        <v>0</v>
      </c>
      <c r="CM687">
        <v>0</v>
      </c>
      <c r="CN687" s="17">
        <v>1</v>
      </c>
      <c r="CO687">
        <v>0</v>
      </c>
      <c r="CP687">
        <v>17</v>
      </c>
      <c r="CQ687">
        <v>0</v>
      </c>
      <c r="CR687">
        <v>1</v>
      </c>
      <c r="CS687">
        <v>12</v>
      </c>
      <c r="CY687" s="33" t="s">
        <v>85</v>
      </c>
    </row>
    <row r="688" spans="1:103" x14ac:dyDescent="0.25">
      <c r="A688">
        <v>687</v>
      </c>
      <c r="B688">
        <v>43</v>
      </c>
      <c r="C688" s="24" t="s">
        <v>454</v>
      </c>
      <c r="D688" s="12">
        <v>4.2246635456321124</v>
      </c>
      <c r="E688" s="13">
        <v>1.362794692139391</v>
      </c>
      <c r="F688" s="7">
        <v>3.1</v>
      </c>
      <c r="G688" s="7">
        <f t="shared" si="156"/>
        <v>2.8618688534927212</v>
      </c>
      <c r="H688" s="15">
        <f t="shared" si="157"/>
        <v>5.5874582377715036</v>
      </c>
      <c r="I688" s="11">
        <f t="shared" si="158"/>
        <v>9.6470278118144417E-2</v>
      </c>
      <c r="J688" s="32">
        <f t="shared" si="159"/>
        <v>3.1119444554240136E-2</v>
      </c>
      <c r="K688" s="32">
        <f t="shared" si="160"/>
        <v>32.134249641153907</v>
      </c>
      <c r="L688" s="8">
        <v>1</v>
      </c>
      <c r="M688" s="9">
        <v>0</v>
      </c>
      <c r="N688" s="8">
        <v>0</v>
      </c>
      <c r="O688" s="9">
        <v>1</v>
      </c>
      <c r="P688" s="9">
        <v>0</v>
      </c>
      <c r="Q688" s="9">
        <v>0</v>
      </c>
      <c r="R688" s="9">
        <v>0</v>
      </c>
      <c r="S688" s="8">
        <v>1047</v>
      </c>
      <c r="T688" s="9">
        <v>23</v>
      </c>
      <c r="U688" s="9">
        <f t="shared" si="161"/>
        <v>1023</v>
      </c>
      <c r="V688" s="9">
        <f t="shared" si="162"/>
        <v>18</v>
      </c>
      <c r="W688" s="7">
        <f t="shared" si="165"/>
        <v>7.35</v>
      </c>
      <c r="X688" s="7">
        <f t="shared" si="164"/>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66"/>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35</v>
      </c>
      <c r="BM688">
        <v>1</v>
      </c>
      <c r="BN688">
        <v>0</v>
      </c>
      <c r="BO688">
        <v>0</v>
      </c>
      <c r="BP688">
        <v>0</v>
      </c>
      <c r="BQ688">
        <v>0</v>
      </c>
      <c r="BR688">
        <v>0</v>
      </c>
      <c r="BS688">
        <v>0</v>
      </c>
      <c r="BT688" s="17">
        <v>0</v>
      </c>
      <c r="BU688">
        <v>0</v>
      </c>
      <c r="BV688">
        <v>0</v>
      </c>
      <c r="BW688">
        <v>1</v>
      </c>
      <c r="BX688" s="17">
        <v>0</v>
      </c>
      <c r="BY688">
        <v>0</v>
      </c>
      <c r="BZ688">
        <v>0</v>
      </c>
      <c r="CA688">
        <v>0</v>
      </c>
      <c r="CB688">
        <v>0</v>
      </c>
      <c r="CC688" s="17">
        <v>0</v>
      </c>
      <c r="CD688">
        <v>1</v>
      </c>
      <c r="CE688">
        <v>1</v>
      </c>
      <c r="CF688">
        <v>0</v>
      </c>
      <c r="CG688">
        <v>0</v>
      </c>
      <c r="CH688">
        <v>0</v>
      </c>
      <c r="CI688">
        <v>0</v>
      </c>
      <c r="CJ688">
        <v>0</v>
      </c>
      <c r="CK688">
        <v>0</v>
      </c>
      <c r="CL688">
        <v>0</v>
      </c>
      <c r="CM688">
        <v>0</v>
      </c>
      <c r="CN688" s="17">
        <v>1</v>
      </c>
      <c r="CO688">
        <v>0</v>
      </c>
      <c r="CP688">
        <v>17</v>
      </c>
      <c r="CQ688">
        <v>0</v>
      </c>
      <c r="CR688">
        <v>1</v>
      </c>
      <c r="CS688">
        <v>12</v>
      </c>
      <c r="CY688" s="33" t="s">
        <v>85</v>
      </c>
    </row>
    <row r="689" spans="1:103" x14ac:dyDescent="0.25">
      <c r="A689">
        <v>688</v>
      </c>
      <c r="B689">
        <v>43</v>
      </c>
      <c r="C689" s="24" t="s">
        <v>454</v>
      </c>
      <c r="D689" s="12">
        <v>38.730010917983428</v>
      </c>
      <c r="E689" s="13">
        <v>9.2434393599005791</v>
      </c>
      <c r="F689" s="7">
        <v>4.1900000000000004</v>
      </c>
      <c r="G689" s="7">
        <f t="shared" si="156"/>
        <v>29.486571558082851</v>
      </c>
      <c r="H689" s="15">
        <f t="shared" si="157"/>
        <v>47.973450277884005</v>
      </c>
      <c r="I689" s="11">
        <f t="shared" si="158"/>
        <v>0.12989166183805778</v>
      </c>
      <c r="J689" s="32">
        <f t="shared" si="159"/>
        <v>3.1000396620061522E-2</v>
      </c>
      <c r="K689" s="32">
        <f t="shared" si="160"/>
        <v>32.257651805424402</v>
      </c>
      <c r="L689" s="8">
        <v>1</v>
      </c>
      <c r="M689" s="9">
        <v>0</v>
      </c>
      <c r="N689" s="8">
        <v>0</v>
      </c>
      <c r="O689" s="9">
        <v>1</v>
      </c>
      <c r="P689" s="9">
        <v>0</v>
      </c>
      <c r="Q689" s="9">
        <v>0</v>
      </c>
      <c r="R689" s="9">
        <v>0</v>
      </c>
      <c r="S689" s="8">
        <v>1047</v>
      </c>
      <c r="T689" s="9">
        <v>23</v>
      </c>
      <c r="U689" s="9">
        <f t="shared" si="161"/>
        <v>1023</v>
      </c>
      <c r="V689" s="9">
        <f t="shared" si="162"/>
        <v>18</v>
      </c>
      <c r="W689" s="7">
        <f t="shared" si="165"/>
        <v>7.35</v>
      </c>
      <c r="X689" s="7">
        <f t="shared" si="164"/>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66"/>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35</v>
      </c>
      <c r="BM689">
        <v>1</v>
      </c>
      <c r="BN689">
        <v>0</v>
      </c>
      <c r="BO689">
        <v>0</v>
      </c>
      <c r="BP689">
        <v>0</v>
      </c>
      <c r="BQ689">
        <v>0</v>
      </c>
      <c r="BR689">
        <v>0</v>
      </c>
      <c r="BS689">
        <v>0</v>
      </c>
      <c r="BT689" s="17">
        <v>0</v>
      </c>
      <c r="BU689">
        <v>0</v>
      </c>
      <c r="BV689">
        <v>0</v>
      </c>
      <c r="BW689">
        <v>1</v>
      </c>
      <c r="BX689" s="17">
        <v>0</v>
      </c>
      <c r="BY689">
        <v>0</v>
      </c>
      <c r="BZ689">
        <v>0</v>
      </c>
      <c r="CA689">
        <v>0</v>
      </c>
      <c r="CB689">
        <v>0</v>
      </c>
      <c r="CC689" s="17">
        <v>0</v>
      </c>
      <c r="CD689">
        <v>1</v>
      </c>
      <c r="CE689">
        <v>1</v>
      </c>
      <c r="CF689">
        <v>0</v>
      </c>
      <c r="CG689">
        <v>0</v>
      </c>
      <c r="CH689">
        <v>0</v>
      </c>
      <c r="CI689">
        <v>0</v>
      </c>
      <c r="CJ689">
        <v>0</v>
      </c>
      <c r="CK689">
        <v>0</v>
      </c>
      <c r="CL689">
        <v>0</v>
      </c>
      <c r="CM689">
        <v>0</v>
      </c>
      <c r="CN689" s="17">
        <v>1</v>
      </c>
      <c r="CO689">
        <v>0</v>
      </c>
      <c r="CP689">
        <v>17</v>
      </c>
      <c r="CQ689">
        <v>0</v>
      </c>
      <c r="CR689">
        <v>1</v>
      </c>
      <c r="CS689">
        <v>12</v>
      </c>
      <c r="CY689" s="33" t="s">
        <v>85</v>
      </c>
    </row>
    <row r="690" spans="1:103" x14ac:dyDescent="0.25">
      <c r="A690">
        <v>689</v>
      </c>
      <c r="B690">
        <v>43</v>
      </c>
      <c r="C690" s="24" t="s">
        <v>454</v>
      </c>
      <c r="D690" s="12">
        <v>7.0401117231130961</v>
      </c>
      <c r="E690" s="13">
        <v>3.5918937362821919</v>
      </c>
      <c r="F690" s="7">
        <v>1.96</v>
      </c>
      <c r="G690" s="7">
        <f t="shared" si="156"/>
        <v>3.4482179868309042</v>
      </c>
      <c r="H690" s="15">
        <f t="shared" si="157"/>
        <v>10.632005459395288</v>
      </c>
      <c r="I690" s="11">
        <f t="shared" si="158"/>
        <v>8.8288144975126492E-2</v>
      </c>
      <c r="J690" s="32">
        <f t="shared" si="159"/>
        <v>4.5044971926084955E-2</v>
      </c>
      <c r="K690" s="32">
        <f t="shared" si="160"/>
        <v>22.200036036006786</v>
      </c>
      <c r="L690" s="8">
        <v>1</v>
      </c>
      <c r="M690" s="9">
        <v>0</v>
      </c>
      <c r="N690" s="8">
        <v>0</v>
      </c>
      <c r="O690" s="9">
        <v>1</v>
      </c>
      <c r="P690" s="9">
        <v>0</v>
      </c>
      <c r="Q690" s="9">
        <v>0</v>
      </c>
      <c r="R690" s="9">
        <v>0</v>
      </c>
      <c r="S690" s="8">
        <v>513</v>
      </c>
      <c r="T690" s="9">
        <v>23</v>
      </c>
      <c r="U690" s="9">
        <f t="shared" si="161"/>
        <v>489</v>
      </c>
      <c r="V690" s="9">
        <f t="shared" si="162"/>
        <v>18</v>
      </c>
      <c r="W690" s="7">
        <f t="shared" si="165"/>
        <v>9.8699999999999992</v>
      </c>
      <c r="X690" s="7">
        <f t="shared" si="164"/>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66"/>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32</v>
      </c>
      <c r="BM690">
        <v>1</v>
      </c>
      <c r="BN690">
        <v>0</v>
      </c>
      <c r="BO690">
        <v>0</v>
      </c>
      <c r="BP690">
        <v>0</v>
      </c>
      <c r="BQ690">
        <v>0</v>
      </c>
      <c r="BR690">
        <v>0</v>
      </c>
      <c r="BS690">
        <v>0</v>
      </c>
      <c r="BT690" s="17">
        <v>0</v>
      </c>
      <c r="BU690">
        <v>0</v>
      </c>
      <c r="BV690">
        <v>0</v>
      </c>
      <c r="BW690">
        <v>1</v>
      </c>
      <c r="BX690" s="17">
        <v>0</v>
      </c>
      <c r="BY690">
        <v>0</v>
      </c>
      <c r="BZ690">
        <v>0</v>
      </c>
      <c r="CA690">
        <v>0</v>
      </c>
      <c r="CB690">
        <v>0</v>
      </c>
      <c r="CC690" s="17">
        <v>0</v>
      </c>
      <c r="CD690">
        <v>1</v>
      </c>
      <c r="CE690">
        <v>1</v>
      </c>
      <c r="CF690">
        <v>0</v>
      </c>
      <c r="CG690">
        <v>0</v>
      </c>
      <c r="CH690">
        <v>0</v>
      </c>
      <c r="CI690">
        <v>0</v>
      </c>
      <c r="CJ690">
        <v>0</v>
      </c>
      <c r="CK690">
        <v>0</v>
      </c>
      <c r="CL690">
        <v>0</v>
      </c>
      <c r="CM690">
        <v>0</v>
      </c>
      <c r="CN690" s="17">
        <v>1</v>
      </c>
      <c r="CO690">
        <v>0</v>
      </c>
      <c r="CP690">
        <v>17</v>
      </c>
      <c r="CQ690">
        <v>0</v>
      </c>
      <c r="CR690">
        <v>1</v>
      </c>
      <c r="CS690">
        <v>12</v>
      </c>
      <c r="CY690" s="33" t="s">
        <v>85</v>
      </c>
    </row>
    <row r="691" spans="1:103" x14ac:dyDescent="0.25">
      <c r="A691">
        <v>690</v>
      </c>
      <c r="B691">
        <v>43</v>
      </c>
      <c r="C691" s="24" t="s">
        <v>454</v>
      </c>
      <c r="D691" s="12">
        <v>8.9694548350037309</v>
      </c>
      <c r="E691" s="13">
        <v>2.404679580429955</v>
      </c>
      <c r="F691" s="7">
        <v>3.73</v>
      </c>
      <c r="G691" s="7">
        <f t="shared" si="156"/>
        <v>6.5647752545737763</v>
      </c>
      <c r="H691" s="15">
        <f t="shared" si="157"/>
        <v>11.374134415433685</v>
      </c>
      <c r="I691" s="11">
        <f t="shared" si="158"/>
        <v>0.16632688114206176</v>
      </c>
      <c r="J691" s="32">
        <f t="shared" si="159"/>
        <v>4.4591657142643903E-2</v>
      </c>
      <c r="K691" s="32">
        <f t="shared" si="160"/>
        <v>22.425719609412763</v>
      </c>
      <c r="L691" s="8">
        <v>1</v>
      </c>
      <c r="M691" s="9">
        <v>0</v>
      </c>
      <c r="N691" s="8">
        <v>0</v>
      </c>
      <c r="O691" s="9">
        <v>1</v>
      </c>
      <c r="P691" s="9">
        <v>0</v>
      </c>
      <c r="Q691" s="9">
        <v>0</v>
      </c>
      <c r="R691" s="9">
        <v>0</v>
      </c>
      <c r="S691" s="8">
        <v>513</v>
      </c>
      <c r="T691" s="9">
        <v>23</v>
      </c>
      <c r="U691" s="9">
        <f t="shared" si="161"/>
        <v>489</v>
      </c>
      <c r="V691" s="9">
        <f t="shared" si="162"/>
        <v>18</v>
      </c>
      <c r="W691" s="7">
        <f t="shared" si="165"/>
        <v>9.8699999999999992</v>
      </c>
      <c r="X691" s="7">
        <f t="shared" si="164"/>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66"/>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32</v>
      </c>
      <c r="BM691">
        <v>1</v>
      </c>
      <c r="BN691">
        <v>0</v>
      </c>
      <c r="BO691">
        <v>0</v>
      </c>
      <c r="BP691">
        <v>0</v>
      </c>
      <c r="BQ691">
        <v>0</v>
      </c>
      <c r="BR691">
        <v>0</v>
      </c>
      <c r="BS691">
        <v>0</v>
      </c>
      <c r="BT691" s="17">
        <v>0</v>
      </c>
      <c r="BU691">
        <v>0</v>
      </c>
      <c r="BV691">
        <v>0</v>
      </c>
      <c r="BW691">
        <v>1</v>
      </c>
      <c r="BX691" s="17">
        <v>0</v>
      </c>
      <c r="BY691">
        <v>0</v>
      </c>
      <c r="BZ691">
        <v>0</v>
      </c>
      <c r="CA691">
        <v>0</v>
      </c>
      <c r="CB691">
        <v>0</v>
      </c>
      <c r="CC691" s="17">
        <v>0</v>
      </c>
      <c r="CD691">
        <v>1</v>
      </c>
      <c r="CE691">
        <v>1</v>
      </c>
      <c r="CF691">
        <v>0</v>
      </c>
      <c r="CG691">
        <v>0</v>
      </c>
      <c r="CH691">
        <v>0</v>
      </c>
      <c r="CI691">
        <v>0</v>
      </c>
      <c r="CJ691">
        <v>0</v>
      </c>
      <c r="CK691">
        <v>0</v>
      </c>
      <c r="CL691">
        <v>0</v>
      </c>
      <c r="CM691">
        <v>0</v>
      </c>
      <c r="CN691" s="17">
        <v>1</v>
      </c>
      <c r="CO691">
        <v>0</v>
      </c>
      <c r="CP691">
        <v>17</v>
      </c>
      <c r="CQ691">
        <v>0</v>
      </c>
      <c r="CR691">
        <v>1</v>
      </c>
      <c r="CS691">
        <v>12</v>
      </c>
      <c r="CY691" s="33" t="s">
        <v>85</v>
      </c>
    </row>
    <row r="692" spans="1:103" x14ac:dyDescent="0.25">
      <c r="A692">
        <v>691</v>
      </c>
      <c r="B692">
        <v>43</v>
      </c>
      <c r="C692" s="24" t="s">
        <v>454</v>
      </c>
      <c r="D692" s="12">
        <v>22.31612006930872</v>
      </c>
      <c r="E692" s="13">
        <v>3.5935781109997942</v>
      </c>
      <c r="F692" s="7">
        <v>6.21</v>
      </c>
      <c r="G692" s="7">
        <f t="shared" si="156"/>
        <v>18.722541958308927</v>
      </c>
      <c r="H692" s="15">
        <f t="shared" si="157"/>
        <v>25.909698180308514</v>
      </c>
      <c r="I692" s="11">
        <f t="shared" si="158"/>
        <v>0.27036718718833697</v>
      </c>
      <c r="J692" s="32">
        <f t="shared" si="159"/>
        <v>4.3537389241278097E-2</v>
      </c>
      <c r="K692" s="32">
        <f t="shared" si="160"/>
        <v>22.96876357142456</v>
      </c>
      <c r="L692" s="8">
        <v>1</v>
      </c>
      <c r="M692" s="9">
        <v>0</v>
      </c>
      <c r="N692" s="8">
        <v>0</v>
      </c>
      <c r="O692" s="9">
        <v>1</v>
      </c>
      <c r="P692" s="9">
        <v>0</v>
      </c>
      <c r="Q692" s="9">
        <v>0</v>
      </c>
      <c r="R692" s="9">
        <v>0</v>
      </c>
      <c r="S692" s="8">
        <v>513</v>
      </c>
      <c r="T692" s="9">
        <v>23</v>
      </c>
      <c r="U692" s="9">
        <f t="shared" si="161"/>
        <v>489</v>
      </c>
      <c r="V692" s="9">
        <f t="shared" si="162"/>
        <v>18</v>
      </c>
      <c r="W692" s="7">
        <f t="shared" si="165"/>
        <v>9.8699999999999992</v>
      </c>
      <c r="X692" s="7">
        <f t="shared" si="164"/>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66"/>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32</v>
      </c>
      <c r="BM692">
        <v>1</v>
      </c>
      <c r="BN692">
        <v>0</v>
      </c>
      <c r="BO692">
        <v>0</v>
      </c>
      <c r="BP692">
        <v>0</v>
      </c>
      <c r="BQ692">
        <v>0</v>
      </c>
      <c r="BR692">
        <v>0</v>
      </c>
      <c r="BS692">
        <v>0</v>
      </c>
      <c r="BT692" s="17">
        <v>0</v>
      </c>
      <c r="BU692">
        <v>0</v>
      </c>
      <c r="BV692">
        <v>0</v>
      </c>
      <c r="BW692">
        <v>1</v>
      </c>
      <c r="BX692" s="17">
        <v>0</v>
      </c>
      <c r="BY692">
        <v>0</v>
      </c>
      <c r="BZ692">
        <v>0</v>
      </c>
      <c r="CA692">
        <v>0</v>
      </c>
      <c r="CB692">
        <v>0</v>
      </c>
      <c r="CC692" s="17">
        <v>0</v>
      </c>
      <c r="CD692">
        <v>1</v>
      </c>
      <c r="CE692">
        <v>1</v>
      </c>
      <c r="CF692">
        <v>0</v>
      </c>
      <c r="CG692">
        <v>0</v>
      </c>
      <c r="CH692">
        <v>0</v>
      </c>
      <c r="CI692">
        <v>0</v>
      </c>
      <c r="CJ692">
        <v>0</v>
      </c>
      <c r="CK692">
        <v>0</v>
      </c>
      <c r="CL692">
        <v>0</v>
      </c>
      <c r="CM692">
        <v>0</v>
      </c>
      <c r="CN692" s="17">
        <v>1</v>
      </c>
      <c r="CO692">
        <v>0</v>
      </c>
      <c r="CP692">
        <v>17</v>
      </c>
      <c r="CQ692">
        <v>0</v>
      </c>
      <c r="CR692">
        <v>1</v>
      </c>
      <c r="CS692">
        <v>12</v>
      </c>
      <c r="CY692" s="33" t="s">
        <v>85</v>
      </c>
    </row>
    <row r="693" spans="1:103" x14ac:dyDescent="0.25">
      <c r="A693">
        <v>692</v>
      </c>
      <c r="B693">
        <v>43</v>
      </c>
      <c r="C693" s="24" t="s">
        <v>454</v>
      </c>
      <c r="D693" s="12">
        <v>4.4905432052525276</v>
      </c>
      <c r="E693" s="13">
        <v>1.688174137312981</v>
      </c>
      <c r="F693" s="7">
        <v>2.66</v>
      </c>
      <c r="G693" s="7">
        <f t="shared" si="156"/>
        <v>2.8023690679395465</v>
      </c>
      <c r="H693" s="15">
        <f t="shared" si="157"/>
        <v>6.1787173425655091</v>
      </c>
      <c r="I693" s="11">
        <f t="shared" si="158"/>
        <v>0.10456928169386118</v>
      </c>
      <c r="J693" s="32">
        <f t="shared" si="159"/>
        <v>3.9311760035286157E-2</v>
      </c>
      <c r="K693" s="32">
        <f t="shared" si="160"/>
        <v>25.43768071188881</v>
      </c>
      <c r="L693" s="8">
        <v>1</v>
      </c>
      <c r="M693" s="9">
        <v>0</v>
      </c>
      <c r="N693" s="8">
        <v>0</v>
      </c>
      <c r="O693" s="9">
        <v>1</v>
      </c>
      <c r="P693" s="9">
        <v>0</v>
      </c>
      <c r="Q693" s="9">
        <v>0</v>
      </c>
      <c r="R693" s="9">
        <v>0</v>
      </c>
      <c r="S693" s="8">
        <v>664</v>
      </c>
      <c r="T693" s="9">
        <v>23</v>
      </c>
      <c r="U693" s="9">
        <f t="shared" si="161"/>
        <v>640</v>
      </c>
      <c r="V693" s="9">
        <f t="shared" si="162"/>
        <v>18</v>
      </c>
      <c r="W693" s="7">
        <f t="shared" si="165"/>
        <v>6.78</v>
      </c>
      <c r="X693" s="7">
        <f t="shared" si="164"/>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66"/>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29</v>
      </c>
      <c r="BM693">
        <v>1</v>
      </c>
      <c r="BN693">
        <v>0</v>
      </c>
      <c r="BO693">
        <v>0</v>
      </c>
      <c r="BP693">
        <v>0</v>
      </c>
      <c r="BQ693">
        <v>0</v>
      </c>
      <c r="BR693">
        <v>0</v>
      </c>
      <c r="BS693">
        <v>0</v>
      </c>
      <c r="BT693" s="17">
        <v>0</v>
      </c>
      <c r="BU693">
        <v>0</v>
      </c>
      <c r="BV693">
        <v>0</v>
      </c>
      <c r="BW693">
        <v>1</v>
      </c>
      <c r="BX693" s="17">
        <v>0</v>
      </c>
      <c r="BY693">
        <v>0</v>
      </c>
      <c r="BZ693">
        <v>0</v>
      </c>
      <c r="CA693">
        <v>0</v>
      </c>
      <c r="CB693">
        <v>0</v>
      </c>
      <c r="CC693" s="17">
        <v>0</v>
      </c>
      <c r="CD693">
        <v>1</v>
      </c>
      <c r="CE693">
        <v>1</v>
      </c>
      <c r="CF693">
        <v>0</v>
      </c>
      <c r="CG693">
        <v>0</v>
      </c>
      <c r="CH693">
        <v>0</v>
      </c>
      <c r="CI693">
        <v>0</v>
      </c>
      <c r="CJ693">
        <v>0</v>
      </c>
      <c r="CK693">
        <v>0</v>
      </c>
      <c r="CL693">
        <v>0</v>
      </c>
      <c r="CM693">
        <v>0</v>
      </c>
      <c r="CN693" s="17">
        <v>1</v>
      </c>
      <c r="CO693">
        <v>0</v>
      </c>
      <c r="CP693">
        <v>17</v>
      </c>
      <c r="CQ693">
        <v>0</v>
      </c>
      <c r="CR693">
        <v>1</v>
      </c>
      <c r="CS693">
        <v>12</v>
      </c>
      <c r="CY693" s="33" t="s">
        <v>85</v>
      </c>
    </row>
    <row r="694" spans="1:103" x14ac:dyDescent="0.25">
      <c r="A694">
        <v>693</v>
      </c>
      <c r="B694">
        <v>43</v>
      </c>
      <c r="C694" s="24" t="s">
        <v>454</v>
      </c>
      <c r="D694" s="12">
        <v>10.29743904822287</v>
      </c>
      <c r="E694" s="13">
        <v>1.652879461994039</v>
      </c>
      <c r="F694" s="7">
        <v>6.23</v>
      </c>
      <c r="G694" s="7">
        <f t="shared" si="156"/>
        <v>8.64455958622883</v>
      </c>
      <c r="H694" s="15">
        <f t="shared" si="157"/>
        <v>11.95031851021691</v>
      </c>
      <c r="I694" s="11">
        <f t="shared" si="158"/>
        <v>0.23911840391605699</v>
      </c>
      <c r="J694" s="32">
        <f t="shared" si="159"/>
        <v>3.8381766278660835E-2</v>
      </c>
      <c r="K694" s="32">
        <f t="shared" si="160"/>
        <v>26.054038074739967</v>
      </c>
      <c r="L694" s="8">
        <v>1</v>
      </c>
      <c r="M694" s="9">
        <v>0</v>
      </c>
      <c r="N694" s="8">
        <v>0</v>
      </c>
      <c r="O694" s="9">
        <v>1</v>
      </c>
      <c r="P694" s="9">
        <v>0</v>
      </c>
      <c r="Q694" s="9">
        <v>0</v>
      </c>
      <c r="R694" s="9">
        <v>0</v>
      </c>
      <c r="S694" s="8">
        <v>664</v>
      </c>
      <c r="T694" s="9">
        <v>23</v>
      </c>
      <c r="U694" s="9">
        <f t="shared" si="161"/>
        <v>640</v>
      </c>
      <c r="V694" s="9">
        <f t="shared" si="162"/>
        <v>18</v>
      </c>
      <c r="W694" s="7">
        <f t="shared" si="165"/>
        <v>6.78</v>
      </c>
      <c r="X694" s="7">
        <f t="shared" si="164"/>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66"/>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29</v>
      </c>
      <c r="BM694">
        <v>1</v>
      </c>
      <c r="BN694">
        <v>0</v>
      </c>
      <c r="BO694">
        <v>0</v>
      </c>
      <c r="BP694">
        <v>0</v>
      </c>
      <c r="BQ694">
        <v>0</v>
      </c>
      <c r="BR694">
        <v>0</v>
      </c>
      <c r="BS694">
        <v>0</v>
      </c>
      <c r="BT694" s="17">
        <v>0</v>
      </c>
      <c r="BU694">
        <v>0</v>
      </c>
      <c r="BV694">
        <v>0</v>
      </c>
      <c r="BW694">
        <v>1</v>
      </c>
      <c r="BX694" s="17">
        <v>0</v>
      </c>
      <c r="BY694">
        <v>0</v>
      </c>
      <c r="BZ694">
        <v>0</v>
      </c>
      <c r="CA694">
        <v>0</v>
      </c>
      <c r="CB694">
        <v>0</v>
      </c>
      <c r="CC694" s="17">
        <v>0</v>
      </c>
      <c r="CD694">
        <v>1</v>
      </c>
      <c r="CE694">
        <v>1</v>
      </c>
      <c r="CF694">
        <v>0</v>
      </c>
      <c r="CG694">
        <v>0</v>
      </c>
      <c r="CH694">
        <v>0</v>
      </c>
      <c r="CI694">
        <v>0</v>
      </c>
      <c r="CJ694">
        <v>0</v>
      </c>
      <c r="CK694">
        <v>0</v>
      </c>
      <c r="CL694">
        <v>0</v>
      </c>
      <c r="CM694">
        <v>0</v>
      </c>
      <c r="CN694" s="17">
        <v>1</v>
      </c>
      <c r="CO694">
        <v>0</v>
      </c>
      <c r="CP694">
        <v>17</v>
      </c>
      <c r="CQ694">
        <v>0</v>
      </c>
      <c r="CR694">
        <v>1</v>
      </c>
      <c r="CS694">
        <v>12</v>
      </c>
      <c r="CY694" s="33" t="s">
        <v>85</v>
      </c>
    </row>
    <row r="695" spans="1:103" x14ac:dyDescent="0.25">
      <c r="A695">
        <v>694</v>
      </c>
      <c r="B695">
        <v>43</v>
      </c>
      <c r="C695" s="24" t="s">
        <v>454</v>
      </c>
      <c r="D695" s="12">
        <v>34.809974988792533</v>
      </c>
      <c r="E695" s="13">
        <v>5.7920091495495054</v>
      </c>
      <c r="F695" s="7">
        <v>6.01</v>
      </c>
      <c r="G695" s="7">
        <f t="shared" si="156"/>
        <v>29.017965839243026</v>
      </c>
      <c r="H695" s="15">
        <f t="shared" si="157"/>
        <v>40.60198413834204</v>
      </c>
      <c r="I695" s="11">
        <f t="shared" si="158"/>
        <v>0.23113331517875543</v>
      </c>
      <c r="J695" s="32">
        <f t="shared" si="159"/>
        <v>3.8458122325916042E-2</v>
      </c>
      <c r="K695" s="32">
        <f t="shared" si="160"/>
        <v>26.002309512810591</v>
      </c>
      <c r="L695" s="8">
        <v>1</v>
      </c>
      <c r="M695" s="9">
        <v>0</v>
      </c>
      <c r="N695" s="8">
        <v>0</v>
      </c>
      <c r="O695" s="9">
        <v>1</v>
      </c>
      <c r="P695" s="9">
        <v>0</v>
      </c>
      <c r="Q695" s="9">
        <v>0</v>
      </c>
      <c r="R695" s="9">
        <v>0</v>
      </c>
      <c r="S695" s="8">
        <v>664</v>
      </c>
      <c r="T695" s="9">
        <v>23</v>
      </c>
      <c r="U695" s="9">
        <f t="shared" si="161"/>
        <v>640</v>
      </c>
      <c r="V695" s="9">
        <f t="shared" si="162"/>
        <v>18</v>
      </c>
      <c r="W695" s="7">
        <f t="shared" si="165"/>
        <v>6.78</v>
      </c>
      <c r="X695" s="7">
        <f t="shared" si="164"/>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66"/>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29</v>
      </c>
      <c r="BM695">
        <v>1</v>
      </c>
      <c r="BN695">
        <v>0</v>
      </c>
      <c r="BO695">
        <v>0</v>
      </c>
      <c r="BP695">
        <v>0</v>
      </c>
      <c r="BQ695">
        <v>0</v>
      </c>
      <c r="BR695">
        <v>0</v>
      </c>
      <c r="BS695">
        <v>0</v>
      </c>
      <c r="BT695" s="17">
        <v>0</v>
      </c>
      <c r="BU695">
        <v>0</v>
      </c>
      <c r="BV695">
        <v>0</v>
      </c>
      <c r="BW695">
        <v>1</v>
      </c>
      <c r="BX695" s="17">
        <v>0</v>
      </c>
      <c r="BY695">
        <v>0</v>
      </c>
      <c r="BZ695">
        <v>0</v>
      </c>
      <c r="CA695">
        <v>0</v>
      </c>
      <c r="CB695">
        <v>0</v>
      </c>
      <c r="CC695" s="17">
        <v>0</v>
      </c>
      <c r="CD695">
        <v>1</v>
      </c>
      <c r="CE695">
        <v>1</v>
      </c>
      <c r="CF695">
        <v>0</v>
      </c>
      <c r="CG695">
        <v>0</v>
      </c>
      <c r="CH695">
        <v>0</v>
      </c>
      <c r="CI695">
        <v>0</v>
      </c>
      <c r="CJ695">
        <v>0</v>
      </c>
      <c r="CK695">
        <v>0</v>
      </c>
      <c r="CL695">
        <v>0</v>
      </c>
      <c r="CM695">
        <v>0</v>
      </c>
      <c r="CN695" s="17">
        <v>1</v>
      </c>
      <c r="CO695">
        <v>0</v>
      </c>
      <c r="CP695">
        <v>17</v>
      </c>
      <c r="CQ695">
        <v>0</v>
      </c>
      <c r="CR695">
        <v>1</v>
      </c>
      <c r="CS695">
        <v>12</v>
      </c>
      <c r="CY695" s="33" t="s">
        <v>85</v>
      </c>
    </row>
    <row r="696" spans="1:103" x14ac:dyDescent="0.25">
      <c r="A696">
        <v>695</v>
      </c>
      <c r="B696">
        <v>43</v>
      </c>
      <c r="C696" s="24" t="s">
        <v>454</v>
      </c>
      <c r="D696" s="12">
        <v>7.6928921298799144</v>
      </c>
      <c r="E696" s="13">
        <v>1.709531584417759</v>
      </c>
      <c r="F696" s="7">
        <v>4.5</v>
      </c>
      <c r="G696" s="7">
        <f t="shared" si="156"/>
        <v>5.9833605454621557</v>
      </c>
      <c r="H696" s="15">
        <f t="shared" si="157"/>
        <v>9.4024237142976741</v>
      </c>
      <c r="I696" s="11">
        <f t="shared" si="158"/>
        <v>0.15245480549590701</v>
      </c>
      <c r="J696" s="32">
        <f t="shared" si="159"/>
        <v>3.3878845665757114E-2</v>
      </c>
      <c r="K696" s="32">
        <f t="shared" si="160"/>
        <v>29.51694428629088</v>
      </c>
      <c r="L696" s="8">
        <v>1</v>
      </c>
      <c r="M696" s="9">
        <v>0</v>
      </c>
      <c r="N696" s="8">
        <v>0</v>
      </c>
      <c r="O696" s="9">
        <v>1</v>
      </c>
      <c r="P696" s="9">
        <v>0</v>
      </c>
      <c r="Q696" s="9">
        <v>0</v>
      </c>
      <c r="R696" s="9">
        <v>0</v>
      </c>
      <c r="S696" s="8">
        <v>875</v>
      </c>
      <c r="T696" s="9">
        <v>23</v>
      </c>
      <c r="U696" s="9">
        <f t="shared" si="161"/>
        <v>851</v>
      </c>
      <c r="V696" s="9">
        <f t="shared" si="162"/>
        <v>18</v>
      </c>
      <c r="W696" s="7">
        <f t="shared" si="165"/>
        <v>3.1</v>
      </c>
      <c r="X696" s="7">
        <f t="shared" si="164"/>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66"/>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33</v>
      </c>
      <c r="BM696">
        <v>1</v>
      </c>
      <c r="BN696">
        <v>0</v>
      </c>
      <c r="BO696">
        <v>0</v>
      </c>
      <c r="BP696">
        <v>0</v>
      </c>
      <c r="BQ696">
        <v>0</v>
      </c>
      <c r="BR696">
        <v>0</v>
      </c>
      <c r="BS696">
        <v>0</v>
      </c>
      <c r="BT696" s="17">
        <v>0</v>
      </c>
      <c r="BU696">
        <v>0</v>
      </c>
      <c r="BV696">
        <v>0</v>
      </c>
      <c r="BW696">
        <v>1</v>
      </c>
      <c r="BX696" s="17">
        <v>0</v>
      </c>
      <c r="BY696">
        <v>0</v>
      </c>
      <c r="BZ696">
        <v>0</v>
      </c>
      <c r="CA696">
        <v>0</v>
      </c>
      <c r="CB696">
        <v>0</v>
      </c>
      <c r="CC696" s="17">
        <v>0</v>
      </c>
      <c r="CD696">
        <v>1</v>
      </c>
      <c r="CE696">
        <v>1</v>
      </c>
      <c r="CF696">
        <v>0</v>
      </c>
      <c r="CG696">
        <v>0</v>
      </c>
      <c r="CH696">
        <v>0</v>
      </c>
      <c r="CI696">
        <v>0</v>
      </c>
      <c r="CJ696">
        <v>0</v>
      </c>
      <c r="CK696">
        <v>0</v>
      </c>
      <c r="CL696">
        <v>0</v>
      </c>
      <c r="CM696">
        <v>0</v>
      </c>
      <c r="CN696" s="17">
        <v>1</v>
      </c>
      <c r="CO696">
        <v>0</v>
      </c>
      <c r="CP696">
        <v>17</v>
      </c>
      <c r="CQ696">
        <v>0</v>
      </c>
      <c r="CR696">
        <v>1</v>
      </c>
      <c r="CS696">
        <v>12</v>
      </c>
      <c r="CY696" s="33" t="s">
        <v>85</v>
      </c>
    </row>
    <row r="697" spans="1:103" x14ac:dyDescent="0.25">
      <c r="A697">
        <v>696</v>
      </c>
      <c r="B697">
        <v>43</v>
      </c>
      <c r="C697" s="24" t="s">
        <v>454</v>
      </c>
      <c r="D697" s="12">
        <v>3.5558076341622109</v>
      </c>
      <c r="E697" s="13">
        <v>0.78321754056436377</v>
      </c>
      <c r="F697" s="7">
        <v>4.54</v>
      </c>
      <c r="G697" s="7">
        <f t="shared" si="156"/>
        <v>2.7725900935978469</v>
      </c>
      <c r="H697" s="15">
        <f t="shared" si="157"/>
        <v>4.3390251747265749</v>
      </c>
      <c r="I697" s="11">
        <f t="shared" si="158"/>
        <v>0.15377805092955182</v>
      </c>
      <c r="J697" s="32">
        <f t="shared" si="159"/>
        <v>3.3871817385363844E-2</v>
      </c>
      <c r="K697" s="32">
        <f t="shared" si="160"/>
        <v>29.523068946164791</v>
      </c>
      <c r="L697" s="8">
        <v>1</v>
      </c>
      <c r="M697" s="9">
        <v>0</v>
      </c>
      <c r="N697" s="8">
        <v>0</v>
      </c>
      <c r="O697" s="9">
        <v>1</v>
      </c>
      <c r="P697" s="9">
        <v>0</v>
      </c>
      <c r="Q697" s="9">
        <v>0</v>
      </c>
      <c r="R697" s="9">
        <v>0</v>
      </c>
      <c r="S697" s="8">
        <v>875</v>
      </c>
      <c r="T697" s="9">
        <v>23</v>
      </c>
      <c r="U697" s="9">
        <f t="shared" si="161"/>
        <v>851</v>
      </c>
      <c r="V697" s="9">
        <f t="shared" si="162"/>
        <v>18</v>
      </c>
      <c r="W697" s="7">
        <f t="shared" si="165"/>
        <v>3.1</v>
      </c>
      <c r="X697" s="7">
        <f t="shared" si="164"/>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66"/>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33</v>
      </c>
      <c r="BM697">
        <v>1</v>
      </c>
      <c r="BN697">
        <v>0</v>
      </c>
      <c r="BO697">
        <v>0</v>
      </c>
      <c r="BP697">
        <v>0</v>
      </c>
      <c r="BQ697">
        <v>0</v>
      </c>
      <c r="BR697">
        <v>0</v>
      </c>
      <c r="BS697">
        <v>0</v>
      </c>
      <c r="BT697" s="17">
        <v>0</v>
      </c>
      <c r="BU697">
        <v>0</v>
      </c>
      <c r="BV697">
        <v>0</v>
      </c>
      <c r="BW697">
        <v>1</v>
      </c>
      <c r="BX697" s="17">
        <v>0</v>
      </c>
      <c r="BY697">
        <v>0</v>
      </c>
      <c r="BZ697">
        <v>0</v>
      </c>
      <c r="CA697">
        <v>0</v>
      </c>
      <c r="CB697">
        <v>0</v>
      </c>
      <c r="CC697" s="17">
        <v>0</v>
      </c>
      <c r="CD697">
        <v>1</v>
      </c>
      <c r="CE697">
        <v>1</v>
      </c>
      <c r="CF697">
        <v>0</v>
      </c>
      <c r="CG697">
        <v>0</v>
      </c>
      <c r="CH697">
        <v>0</v>
      </c>
      <c r="CI697">
        <v>0</v>
      </c>
      <c r="CJ697">
        <v>0</v>
      </c>
      <c r="CK697">
        <v>0</v>
      </c>
      <c r="CL697">
        <v>0</v>
      </c>
      <c r="CM697">
        <v>0</v>
      </c>
      <c r="CN697" s="17">
        <v>1</v>
      </c>
      <c r="CO697">
        <v>0</v>
      </c>
      <c r="CP697">
        <v>17</v>
      </c>
      <c r="CQ697">
        <v>0</v>
      </c>
      <c r="CR697">
        <v>1</v>
      </c>
      <c r="CS697">
        <v>12</v>
      </c>
      <c r="CY697" s="33" t="s">
        <v>85</v>
      </c>
    </row>
    <row r="698" spans="1:103" s="143" customFormat="1" x14ac:dyDescent="0.25">
      <c r="A698" s="143">
        <v>697</v>
      </c>
      <c r="B698" s="143">
        <v>43</v>
      </c>
      <c r="C698" s="144" t="s">
        <v>454</v>
      </c>
      <c r="D698" s="145">
        <v>30.647655617245871</v>
      </c>
      <c r="E698" s="146">
        <v>4.8112489195048456</v>
      </c>
      <c r="F698" s="147">
        <v>6.37</v>
      </c>
      <c r="G698" s="147">
        <f t="shared" si="156"/>
        <v>25.836406697741026</v>
      </c>
      <c r="H698" s="148">
        <f t="shared" si="157"/>
        <v>35.458904536750715</v>
      </c>
      <c r="I698" s="149">
        <f t="shared" si="158"/>
        <v>0.21333397643449015</v>
      </c>
      <c r="J698" s="150">
        <f t="shared" si="159"/>
        <v>3.3490420162400336E-2</v>
      </c>
      <c r="K698" s="150">
        <f t="shared" si="160"/>
        <v>29.859284988090387</v>
      </c>
      <c r="L698" s="151">
        <v>1</v>
      </c>
      <c r="M698" s="152">
        <v>0</v>
      </c>
      <c r="N698" s="151">
        <v>0</v>
      </c>
      <c r="O698" s="152">
        <v>1</v>
      </c>
      <c r="P698" s="152">
        <v>0</v>
      </c>
      <c r="Q698" s="152">
        <v>0</v>
      </c>
      <c r="R698" s="152">
        <v>0</v>
      </c>
      <c r="S698" s="151">
        <v>875</v>
      </c>
      <c r="T698" s="152">
        <v>23</v>
      </c>
      <c r="U698" s="152">
        <f t="shared" si="161"/>
        <v>851</v>
      </c>
      <c r="V698" s="152">
        <f t="shared" si="162"/>
        <v>18</v>
      </c>
      <c r="W698" s="147">
        <f t="shared" si="165"/>
        <v>3.1</v>
      </c>
      <c r="X698" s="147">
        <f t="shared" si="164"/>
        <v>23.9</v>
      </c>
      <c r="Y698" s="152">
        <v>0</v>
      </c>
      <c r="Z698" s="152">
        <v>1</v>
      </c>
      <c r="AA698" s="152">
        <v>0</v>
      </c>
      <c r="AB698" s="152">
        <v>0</v>
      </c>
      <c r="AC698" s="152">
        <v>0</v>
      </c>
      <c r="AD698" s="153">
        <v>1</v>
      </c>
      <c r="AE698" s="152">
        <v>0</v>
      </c>
      <c r="AF698" s="152">
        <v>0</v>
      </c>
      <c r="AG698" s="153">
        <v>1</v>
      </c>
      <c r="AH698" s="152">
        <v>1</v>
      </c>
      <c r="AI698" s="153">
        <v>0</v>
      </c>
      <c r="AJ698" s="154">
        <v>1994</v>
      </c>
      <c r="AK698" s="150">
        <v>0.62</v>
      </c>
      <c r="AL698" s="150">
        <v>0.27</v>
      </c>
      <c r="AM698" s="150">
        <v>0.11</v>
      </c>
      <c r="AN698" s="155">
        <v>0</v>
      </c>
      <c r="AO698" s="156" t="s">
        <v>98</v>
      </c>
      <c r="AP698" s="157" t="s">
        <v>98</v>
      </c>
      <c r="AQ698" s="143">
        <v>0</v>
      </c>
      <c r="AR698" s="158">
        <v>1</v>
      </c>
      <c r="AS698" s="171">
        <f t="shared" si="166"/>
        <v>0.35160068847000003</v>
      </c>
      <c r="AT698" s="158">
        <v>0.64839931152999997</v>
      </c>
      <c r="AU698">
        <v>0</v>
      </c>
      <c r="AV698" s="157">
        <v>1</v>
      </c>
      <c r="AW698" s="143">
        <v>0.5</v>
      </c>
      <c r="AX698" s="157">
        <v>0.5</v>
      </c>
      <c r="AY698" s="157" t="s">
        <v>455</v>
      </c>
      <c r="AZ698">
        <v>0</v>
      </c>
      <c r="BA698">
        <v>0</v>
      </c>
      <c r="BB698">
        <v>0</v>
      </c>
      <c r="BC698">
        <v>0</v>
      </c>
      <c r="BD698">
        <v>0</v>
      </c>
      <c r="BE698">
        <v>0</v>
      </c>
      <c r="BF698" s="157">
        <v>1</v>
      </c>
      <c r="BG698">
        <v>0</v>
      </c>
      <c r="BH698">
        <v>1</v>
      </c>
      <c r="BI698" s="157">
        <v>0</v>
      </c>
      <c r="BJ698">
        <v>819</v>
      </c>
      <c r="BK698">
        <v>42</v>
      </c>
      <c r="BL698" s="144">
        <v>33</v>
      </c>
      <c r="BM698" s="143">
        <v>1</v>
      </c>
      <c r="BN698" s="143">
        <v>0</v>
      </c>
      <c r="BO698" s="143">
        <v>0</v>
      </c>
      <c r="BP698" s="143">
        <v>0</v>
      </c>
      <c r="BQ698" s="143">
        <v>0</v>
      </c>
      <c r="BR698" s="143">
        <v>0</v>
      </c>
      <c r="BS698" s="143">
        <v>0</v>
      </c>
      <c r="BT698" s="157">
        <v>0</v>
      </c>
      <c r="BU698" s="143">
        <v>0</v>
      </c>
      <c r="BV698" s="143">
        <v>0</v>
      </c>
      <c r="BW698" s="143">
        <v>1</v>
      </c>
      <c r="BX698" s="157">
        <v>0</v>
      </c>
      <c r="BY698" s="143">
        <v>0</v>
      </c>
      <c r="BZ698" s="143">
        <v>0</v>
      </c>
      <c r="CA698" s="143">
        <v>0</v>
      </c>
      <c r="CB698" s="143">
        <v>0</v>
      </c>
      <c r="CC698" s="157">
        <v>0</v>
      </c>
      <c r="CD698" s="143">
        <v>1</v>
      </c>
      <c r="CE698" s="143">
        <v>1</v>
      </c>
      <c r="CF698" s="143">
        <v>0</v>
      </c>
      <c r="CG698" s="143">
        <v>0</v>
      </c>
      <c r="CH698" s="143">
        <v>0</v>
      </c>
      <c r="CI698" s="143">
        <v>0</v>
      </c>
      <c r="CJ698" s="143">
        <v>0</v>
      </c>
      <c r="CK698" s="143">
        <v>0</v>
      </c>
      <c r="CL698" s="143">
        <v>0</v>
      </c>
      <c r="CM698" s="143">
        <v>0</v>
      </c>
      <c r="CN698" s="157">
        <v>1</v>
      </c>
      <c r="CO698">
        <v>0</v>
      </c>
      <c r="CP698">
        <v>17</v>
      </c>
      <c r="CQ698">
        <v>0</v>
      </c>
      <c r="CR698">
        <v>1</v>
      </c>
      <c r="CS698">
        <v>12</v>
      </c>
      <c r="CT698" s="159"/>
      <c r="CY698" s="33" t="s">
        <v>85</v>
      </c>
    </row>
    <row r="699" spans="1:103" x14ac:dyDescent="0.25">
      <c r="A699">
        <v>698</v>
      </c>
      <c r="B699">
        <v>44</v>
      </c>
      <c r="C699" s="24" t="s">
        <v>464</v>
      </c>
      <c r="D699" s="12">
        <v>7.9</v>
      </c>
      <c r="E699" s="13">
        <v>0.63200000000000001</v>
      </c>
      <c r="F699" s="7">
        <v>12.5</v>
      </c>
      <c r="G699" s="7">
        <f t="shared" si="156"/>
        <v>7.2680000000000007</v>
      </c>
      <c r="H699" s="15">
        <f t="shared" si="157"/>
        <v>8.532</v>
      </c>
      <c r="I699" s="11">
        <f t="shared" si="158"/>
        <v>5.0824237087487905E-3</v>
      </c>
      <c r="J699" s="32">
        <f t="shared" si="159"/>
        <v>4.0659389669990326E-4</v>
      </c>
      <c r="K699" s="32">
        <f t="shared" si="160"/>
        <v>2459.4564948378329</v>
      </c>
      <c r="L699" s="8">
        <v>0</v>
      </c>
      <c r="M699" s="9">
        <v>1</v>
      </c>
      <c r="N699" s="8">
        <v>0</v>
      </c>
      <c r="O699" s="9">
        <v>0</v>
      </c>
      <c r="P699" s="9">
        <v>0</v>
      </c>
      <c r="Q699" s="9">
        <v>1</v>
      </c>
      <c r="R699" s="9">
        <v>0</v>
      </c>
      <c r="S699" s="8">
        <v>6048776</v>
      </c>
      <c r="T699" s="9">
        <v>5</v>
      </c>
      <c r="U699" s="9">
        <f t="shared" si="161"/>
        <v>6048770</v>
      </c>
      <c r="V699" s="9">
        <f t="shared" si="162"/>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40.5</v>
      </c>
      <c r="BM699">
        <v>0</v>
      </c>
      <c r="BN699">
        <v>0</v>
      </c>
      <c r="BO699">
        <v>0</v>
      </c>
      <c r="BP699">
        <v>0</v>
      </c>
      <c r="BQ699">
        <v>0</v>
      </c>
      <c r="BR699">
        <v>0</v>
      </c>
      <c r="BS699">
        <v>0</v>
      </c>
      <c r="BT699" s="17">
        <v>1</v>
      </c>
      <c r="BU699">
        <v>1</v>
      </c>
      <c r="BV699">
        <v>0</v>
      </c>
      <c r="BW699">
        <v>0</v>
      </c>
      <c r="BX699" s="17">
        <v>0</v>
      </c>
      <c r="BY699">
        <v>0</v>
      </c>
      <c r="BZ699">
        <v>0</v>
      </c>
      <c r="CA699">
        <v>0</v>
      </c>
      <c r="CB699">
        <v>0</v>
      </c>
      <c r="CC699" s="17">
        <v>1</v>
      </c>
      <c r="CD699">
        <v>0</v>
      </c>
      <c r="CE699">
        <v>0</v>
      </c>
      <c r="CF699">
        <v>0</v>
      </c>
      <c r="CG699">
        <v>0</v>
      </c>
      <c r="CH699">
        <v>0</v>
      </c>
      <c r="CI699">
        <v>0</v>
      </c>
      <c r="CJ699">
        <v>0</v>
      </c>
      <c r="CK699">
        <v>0</v>
      </c>
      <c r="CL699">
        <v>0</v>
      </c>
      <c r="CM699">
        <v>0</v>
      </c>
      <c r="CN699" s="17">
        <v>1</v>
      </c>
      <c r="CO699">
        <v>3.0070000000000001</v>
      </c>
      <c r="CP699">
        <v>32</v>
      </c>
      <c r="CQ699">
        <v>1</v>
      </c>
      <c r="CR699">
        <v>0</v>
      </c>
      <c r="CS699">
        <v>31</v>
      </c>
      <c r="CY699" s="33" t="s">
        <v>85</v>
      </c>
    </row>
    <row r="700" spans="1:103" x14ac:dyDescent="0.25">
      <c r="A700">
        <v>699</v>
      </c>
      <c r="B700">
        <v>44</v>
      </c>
      <c r="C700" s="24" t="s">
        <v>464</v>
      </c>
      <c r="D700" s="12">
        <v>7.5</v>
      </c>
      <c r="E700" s="13">
        <v>0.67164179104477617</v>
      </c>
      <c r="F700" s="7">
        <v>11.16666666666667</v>
      </c>
      <c r="G700" s="7">
        <f t="shared" si="156"/>
        <v>6.8283582089552235</v>
      </c>
      <c r="H700" s="15">
        <f t="shared" si="157"/>
        <v>8.1716417910447756</v>
      </c>
      <c r="I700" s="11">
        <f t="shared" si="158"/>
        <v>4.5403103559286647E-3</v>
      </c>
      <c r="J700" s="32">
        <f t="shared" si="159"/>
        <v>4.0659495724734295E-4</v>
      </c>
      <c r="K700" s="32">
        <f t="shared" si="160"/>
        <v>2459.4500796813186</v>
      </c>
      <c r="L700" s="8">
        <v>0</v>
      </c>
      <c r="M700" s="9">
        <v>1</v>
      </c>
      <c r="N700" s="8">
        <v>0</v>
      </c>
      <c r="O700" s="9">
        <v>0</v>
      </c>
      <c r="P700" s="9">
        <v>0</v>
      </c>
      <c r="Q700" s="9">
        <v>1</v>
      </c>
      <c r="R700" s="9">
        <v>0</v>
      </c>
      <c r="S700" s="8">
        <v>6048776</v>
      </c>
      <c r="T700" s="9">
        <v>5</v>
      </c>
      <c r="U700" s="9">
        <f t="shared" si="161"/>
        <v>6048770</v>
      </c>
      <c r="V700" s="9">
        <f t="shared" si="162"/>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40.5</v>
      </c>
      <c r="BM700">
        <v>0</v>
      </c>
      <c r="BN700">
        <v>0</v>
      </c>
      <c r="BO700">
        <v>0</v>
      </c>
      <c r="BP700">
        <v>0</v>
      </c>
      <c r="BQ700">
        <v>0</v>
      </c>
      <c r="BR700">
        <v>0</v>
      </c>
      <c r="BS700">
        <v>0</v>
      </c>
      <c r="BT700" s="17">
        <v>1</v>
      </c>
      <c r="BU700">
        <v>1</v>
      </c>
      <c r="BV700">
        <v>0</v>
      </c>
      <c r="BW700">
        <v>0</v>
      </c>
      <c r="BX700" s="17">
        <v>0</v>
      </c>
      <c r="BY700">
        <v>0</v>
      </c>
      <c r="BZ700">
        <v>0</v>
      </c>
      <c r="CA700">
        <v>0</v>
      </c>
      <c r="CB700">
        <v>0</v>
      </c>
      <c r="CC700" s="17">
        <v>1</v>
      </c>
      <c r="CD700">
        <v>0</v>
      </c>
      <c r="CE700">
        <v>0</v>
      </c>
      <c r="CF700">
        <v>0</v>
      </c>
      <c r="CG700">
        <v>0</v>
      </c>
      <c r="CH700">
        <v>0</v>
      </c>
      <c r="CI700">
        <v>0</v>
      </c>
      <c r="CJ700">
        <v>0</v>
      </c>
      <c r="CK700">
        <v>0</v>
      </c>
      <c r="CL700">
        <v>0</v>
      </c>
      <c r="CM700">
        <v>0</v>
      </c>
      <c r="CN700" s="17">
        <v>1</v>
      </c>
      <c r="CO700">
        <v>3.0070000000000001</v>
      </c>
      <c r="CP700">
        <v>32</v>
      </c>
      <c r="CQ700">
        <v>1</v>
      </c>
      <c r="CR700">
        <v>0</v>
      </c>
      <c r="CS700">
        <v>31</v>
      </c>
      <c r="CY700" s="33" t="s">
        <v>85</v>
      </c>
    </row>
    <row r="701" spans="1:103" x14ac:dyDescent="0.25">
      <c r="A701">
        <v>700</v>
      </c>
      <c r="B701">
        <v>44</v>
      </c>
      <c r="C701" s="24" t="s">
        <v>464</v>
      </c>
      <c r="D701" s="12">
        <v>7.6</v>
      </c>
      <c r="E701" s="13">
        <v>0.40335195530726259</v>
      </c>
      <c r="F701" s="7">
        <v>18.84210526315789</v>
      </c>
      <c r="G701" s="7">
        <f t="shared" si="156"/>
        <v>7.1966480446927372</v>
      </c>
      <c r="H701" s="15">
        <f t="shared" si="157"/>
        <v>8.003351955307263</v>
      </c>
      <c r="I701" s="11">
        <f t="shared" si="158"/>
        <v>6.3886858768177415E-3</v>
      </c>
      <c r="J701" s="32">
        <f t="shared" si="159"/>
        <v>3.3906433424451708E-4</v>
      </c>
      <c r="K701" s="32">
        <f t="shared" si="160"/>
        <v>2949.2928008135691</v>
      </c>
      <c r="L701" s="8">
        <v>0</v>
      </c>
      <c r="M701" s="9">
        <v>1</v>
      </c>
      <c r="N701" s="8">
        <v>0</v>
      </c>
      <c r="O701" s="9">
        <v>0</v>
      </c>
      <c r="P701" s="9">
        <v>0</v>
      </c>
      <c r="Q701" s="9">
        <v>1</v>
      </c>
      <c r="R701" s="9">
        <v>0</v>
      </c>
      <c r="S701" s="8">
        <v>8697979</v>
      </c>
      <c r="T701" s="9">
        <v>5</v>
      </c>
      <c r="U701" s="9">
        <f t="shared" si="161"/>
        <v>8697973</v>
      </c>
      <c r="V701" s="9">
        <f t="shared" si="162"/>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40.5</v>
      </c>
      <c r="BM701">
        <v>0</v>
      </c>
      <c r="BN701">
        <v>0</v>
      </c>
      <c r="BO701">
        <v>0</v>
      </c>
      <c r="BP701">
        <v>0</v>
      </c>
      <c r="BQ701">
        <v>0</v>
      </c>
      <c r="BR701">
        <v>0</v>
      </c>
      <c r="BS701">
        <v>0</v>
      </c>
      <c r="BT701" s="17">
        <v>1</v>
      </c>
      <c r="BU701">
        <v>1</v>
      </c>
      <c r="BV701">
        <v>0</v>
      </c>
      <c r="BW701">
        <v>0</v>
      </c>
      <c r="BX701" s="17">
        <v>0</v>
      </c>
      <c r="BY701">
        <v>0</v>
      </c>
      <c r="BZ701">
        <v>0</v>
      </c>
      <c r="CA701">
        <v>0</v>
      </c>
      <c r="CB701">
        <v>0</v>
      </c>
      <c r="CC701" s="17">
        <v>1</v>
      </c>
      <c r="CD701">
        <v>0</v>
      </c>
      <c r="CE701">
        <v>0</v>
      </c>
      <c r="CF701">
        <v>0</v>
      </c>
      <c r="CG701">
        <v>0</v>
      </c>
      <c r="CH701">
        <v>0</v>
      </c>
      <c r="CI701">
        <v>0</v>
      </c>
      <c r="CJ701">
        <v>0</v>
      </c>
      <c r="CK701">
        <v>0</v>
      </c>
      <c r="CL701">
        <v>0</v>
      </c>
      <c r="CM701">
        <v>0</v>
      </c>
      <c r="CN701" s="17">
        <v>1</v>
      </c>
      <c r="CO701">
        <v>3.0070000000000001</v>
      </c>
      <c r="CP701">
        <v>32</v>
      </c>
      <c r="CQ701">
        <v>1</v>
      </c>
      <c r="CR701">
        <v>0</v>
      </c>
      <c r="CS701">
        <v>31</v>
      </c>
      <c r="CY701" s="33" t="s">
        <v>85</v>
      </c>
    </row>
    <row r="702" spans="1:103" x14ac:dyDescent="0.25">
      <c r="A702">
        <v>701</v>
      </c>
      <c r="B702">
        <v>44</v>
      </c>
      <c r="C702" s="24" t="s">
        <v>464</v>
      </c>
      <c r="D702" s="12">
        <v>7.5</v>
      </c>
      <c r="E702" s="13">
        <v>0.55555555555555558</v>
      </c>
      <c r="F702" s="7">
        <v>13.5</v>
      </c>
      <c r="G702" s="7">
        <f t="shared" si="156"/>
        <v>6.9444444444444446</v>
      </c>
      <c r="H702" s="15">
        <f t="shared" si="157"/>
        <v>8.0555555555555554</v>
      </c>
      <c r="I702" s="11">
        <f t="shared" si="158"/>
        <v>4.5774139731244411E-3</v>
      </c>
      <c r="J702" s="32">
        <f t="shared" si="159"/>
        <v>3.3906770171292152E-4</v>
      </c>
      <c r="K702" s="32">
        <f t="shared" si="160"/>
        <v>2949.2635097596826</v>
      </c>
      <c r="L702" s="8">
        <v>0</v>
      </c>
      <c r="M702" s="9">
        <v>1</v>
      </c>
      <c r="N702" s="8">
        <v>0</v>
      </c>
      <c r="O702" s="9">
        <v>0</v>
      </c>
      <c r="P702" s="9">
        <v>0</v>
      </c>
      <c r="Q702" s="9">
        <v>1</v>
      </c>
      <c r="R702" s="9">
        <v>0</v>
      </c>
      <c r="S702" s="8">
        <v>8697979</v>
      </c>
      <c r="T702" s="9">
        <v>5</v>
      </c>
      <c r="U702" s="9">
        <f t="shared" si="161"/>
        <v>8697973</v>
      </c>
      <c r="V702" s="9">
        <f t="shared" si="162"/>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40.5</v>
      </c>
      <c r="BM702">
        <v>0</v>
      </c>
      <c r="BN702">
        <v>0</v>
      </c>
      <c r="BO702">
        <v>0</v>
      </c>
      <c r="BP702">
        <v>0</v>
      </c>
      <c r="BQ702">
        <v>0</v>
      </c>
      <c r="BR702">
        <v>0</v>
      </c>
      <c r="BS702">
        <v>0</v>
      </c>
      <c r="BT702" s="17">
        <v>1</v>
      </c>
      <c r="BU702">
        <v>1</v>
      </c>
      <c r="BV702">
        <v>0</v>
      </c>
      <c r="BW702">
        <v>0</v>
      </c>
      <c r="BX702" s="17">
        <v>0</v>
      </c>
      <c r="BY702">
        <v>0</v>
      </c>
      <c r="BZ702">
        <v>0</v>
      </c>
      <c r="CA702">
        <v>0</v>
      </c>
      <c r="CB702">
        <v>0</v>
      </c>
      <c r="CC702" s="17">
        <v>1</v>
      </c>
      <c r="CD702">
        <v>0</v>
      </c>
      <c r="CE702">
        <v>0</v>
      </c>
      <c r="CF702">
        <v>0</v>
      </c>
      <c r="CG702">
        <v>0</v>
      </c>
      <c r="CH702">
        <v>0</v>
      </c>
      <c r="CI702">
        <v>0</v>
      </c>
      <c r="CJ702">
        <v>0</v>
      </c>
      <c r="CK702">
        <v>0</v>
      </c>
      <c r="CL702">
        <v>0</v>
      </c>
      <c r="CM702">
        <v>0</v>
      </c>
      <c r="CN702" s="17">
        <v>1</v>
      </c>
      <c r="CO702">
        <v>3.0070000000000001</v>
      </c>
      <c r="CP702">
        <v>32</v>
      </c>
      <c r="CQ702">
        <v>1</v>
      </c>
      <c r="CR702">
        <v>0</v>
      </c>
      <c r="CS702">
        <v>31</v>
      </c>
      <c r="CY702" s="33" t="s">
        <v>85</v>
      </c>
    </row>
    <row r="703" spans="1:103" x14ac:dyDescent="0.25">
      <c r="A703">
        <v>702</v>
      </c>
      <c r="B703">
        <v>44</v>
      </c>
      <c r="C703" s="24" t="s">
        <v>464</v>
      </c>
      <c r="D703" s="12">
        <v>7.1999999999999993</v>
      </c>
      <c r="E703" s="13">
        <v>0.75223880597014925</v>
      </c>
      <c r="F703" s="7">
        <v>9.5714285714285712</v>
      </c>
      <c r="G703" s="7">
        <f t="shared" si="156"/>
        <v>6.4477611940298498</v>
      </c>
      <c r="H703" s="15">
        <f t="shared" si="157"/>
        <v>7.9522388059701488</v>
      </c>
      <c r="I703" s="11">
        <f t="shared" si="158"/>
        <v>2.4924546754224301E-3</v>
      </c>
      <c r="J703" s="32">
        <f t="shared" si="159"/>
        <v>2.6040571235756731E-4</v>
      </c>
      <c r="K703" s="32">
        <f t="shared" si="160"/>
        <v>3840.1615346551375</v>
      </c>
      <c r="L703" s="8">
        <v>0</v>
      </c>
      <c r="M703" s="9">
        <v>1</v>
      </c>
      <c r="N703" s="8">
        <v>0</v>
      </c>
      <c r="O703" s="9">
        <v>0</v>
      </c>
      <c r="P703" s="9">
        <v>0</v>
      </c>
      <c r="Q703" s="9">
        <v>1</v>
      </c>
      <c r="R703" s="9">
        <v>0</v>
      </c>
      <c r="S703" s="8">
        <v>14746755</v>
      </c>
      <c r="T703" s="9">
        <v>5</v>
      </c>
      <c r="U703" s="9">
        <f t="shared" si="161"/>
        <v>14746749</v>
      </c>
      <c r="V703" s="9">
        <f t="shared" si="162"/>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40.5</v>
      </c>
      <c r="BM703">
        <v>0</v>
      </c>
      <c r="BN703">
        <v>0</v>
      </c>
      <c r="BO703">
        <v>0</v>
      </c>
      <c r="BP703">
        <v>0</v>
      </c>
      <c r="BQ703">
        <v>0</v>
      </c>
      <c r="BR703">
        <v>0</v>
      </c>
      <c r="BS703">
        <v>0</v>
      </c>
      <c r="BT703" s="17">
        <v>1</v>
      </c>
      <c r="BU703">
        <v>1</v>
      </c>
      <c r="BV703">
        <v>0</v>
      </c>
      <c r="BW703">
        <v>0</v>
      </c>
      <c r="BX703" s="17">
        <v>0</v>
      </c>
      <c r="BY703">
        <v>0</v>
      </c>
      <c r="BZ703">
        <v>0</v>
      </c>
      <c r="CA703">
        <v>0</v>
      </c>
      <c r="CB703">
        <v>0</v>
      </c>
      <c r="CC703" s="17">
        <v>1</v>
      </c>
      <c r="CD703">
        <v>0</v>
      </c>
      <c r="CE703">
        <v>0</v>
      </c>
      <c r="CF703">
        <v>0</v>
      </c>
      <c r="CG703">
        <v>0</v>
      </c>
      <c r="CH703">
        <v>0</v>
      </c>
      <c r="CI703">
        <v>0</v>
      </c>
      <c r="CJ703">
        <v>0</v>
      </c>
      <c r="CK703">
        <v>0</v>
      </c>
      <c r="CL703">
        <v>0</v>
      </c>
      <c r="CM703">
        <v>0</v>
      </c>
      <c r="CN703" s="17">
        <v>1</v>
      </c>
      <c r="CO703">
        <v>3.0070000000000001</v>
      </c>
      <c r="CP703">
        <v>32</v>
      </c>
      <c r="CQ703">
        <v>1</v>
      </c>
      <c r="CR703">
        <v>0</v>
      </c>
      <c r="CS703">
        <v>31</v>
      </c>
      <c r="CY703" s="33" t="s">
        <v>85</v>
      </c>
    </row>
    <row r="704" spans="1:103" s="143" customFormat="1" x14ac:dyDescent="0.25">
      <c r="A704" s="143">
        <v>703</v>
      </c>
      <c r="B704" s="143">
        <v>44</v>
      </c>
      <c r="C704" s="144" t="s">
        <v>464</v>
      </c>
      <c r="D704" s="145">
        <v>6.7</v>
      </c>
      <c r="E704" s="146">
        <v>0.75645161290322582</v>
      </c>
      <c r="F704" s="147">
        <v>8.8571428571428577</v>
      </c>
      <c r="G704" s="147">
        <f t="shared" si="156"/>
        <v>5.943548387096774</v>
      </c>
      <c r="H704" s="148">
        <f t="shared" si="157"/>
        <v>7.4564516129032263</v>
      </c>
      <c r="I704" s="149">
        <f t="shared" si="158"/>
        <v>2.3064516245550216E-3</v>
      </c>
      <c r="J704" s="150">
        <f t="shared" si="159"/>
        <v>2.6040582857879277E-4</v>
      </c>
      <c r="K704" s="150">
        <f t="shared" si="160"/>
        <v>3840.159820760015</v>
      </c>
      <c r="L704" s="151">
        <v>0</v>
      </c>
      <c r="M704" s="152">
        <v>1</v>
      </c>
      <c r="N704" s="151">
        <v>0</v>
      </c>
      <c r="O704" s="152">
        <v>0</v>
      </c>
      <c r="P704" s="152">
        <v>0</v>
      </c>
      <c r="Q704" s="152">
        <v>1</v>
      </c>
      <c r="R704" s="152">
        <v>0</v>
      </c>
      <c r="S704" s="151">
        <v>14746755</v>
      </c>
      <c r="T704" s="152">
        <v>5</v>
      </c>
      <c r="U704" s="152">
        <f t="shared" si="161"/>
        <v>14746749</v>
      </c>
      <c r="V704" s="152">
        <f t="shared" si="162"/>
        <v>6</v>
      </c>
      <c r="W704" s="147">
        <v>12.27</v>
      </c>
      <c r="X704" s="147">
        <v>20.5</v>
      </c>
      <c r="Y704" s="152">
        <v>1</v>
      </c>
      <c r="Z704" s="152">
        <v>0</v>
      </c>
      <c r="AA704" s="152">
        <v>0</v>
      </c>
      <c r="AB704" s="152">
        <v>0</v>
      </c>
      <c r="AC704" s="152">
        <v>0</v>
      </c>
      <c r="AD704" s="153">
        <v>1</v>
      </c>
      <c r="AE704" s="152">
        <v>0</v>
      </c>
      <c r="AF704" s="152">
        <v>0</v>
      </c>
      <c r="AG704" s="153">
        <v>1</v>
      </c>
      <c r="AH704" s="152">
        <v>0</v>
      </c>
      <c r="AI704" s="153">
        <v>1</v>
      </c>
      <c r="AJ704" s="154">
        <v>1991</v>
      </c>
      <c r="AK704" s="150" t="s">
        <v>98</v>
      </c>
      <c r="AL704" s="150" t="s">
        <v>98</v>
      </c>
      <c r="AM704" s="150" t="s">
        <v>98</v>
      </c>
      <c r="AN704" s="155" t="s">
        <v>98</v>
      </c>
      <c r="AO704" s="156">
        <v>1</v>
      </c>
      <c r="AP704" s="157">
        <v>0</v>
      </c>
      <c r="AQ704" s="143">
        <v>1</v>
      </c>
      <c r="AR704" s="158">
        <v>0</v>
      </c>
      <c r="AS704" s="143" t="s">
        <v>98</v>
      </c>
      <c r="AT704" s="158" t="s">
        <v>98</v>
      </c>
      <c r="AU704">
        <v>1</v>
      </c>
      <c r="AV704" s="157">
        <v>0</v>
      </c>
      <c r="AW704" s="143" t="s">
        <v>98</v>
      </c>
      <c r="AX704" s="157" t="s">
        <v>98</v>
      </c>
      <c r="AY704" s="157" t="s">
        <v>465</v>
      </c>
      <c r="AZ704">
        <v>1</v>
      </c>
      <c r="BA704">
        <v>0</v>
      </c>
      <c r="BB704">
        <v>0</v>
      </c>
      <c r="BC704">
        <v>0</v>
      </c>
      <c r="BD704">
        <v>0</v>
      </c>
      <c r="BE704">
        <v>0</v>
      </c>
      <c r="BF704" s="157">
        <v>0</v>
      </c>
      <c r="BG704">
        <v>1</v>
      </c>
      <c r="BH704">
        <v>0</v>
      </c>
      <c r="BI704" s="157">
        <v>0</v>
      </c>
      <c r="BJ704">
        <v>18095</v>
      </c>
      <c r="BK704">
        <v>27</v>
      </c>
      <c r="BL704" s="144">
        <v>40.5</v>
      </c>
      <c r="BM704" s="143">
        <v>0</v>
      </c>
      <c r="BN704" s="143">
        <v>0</v>
      </c>
      <c r="BO704" s="143">
        <v>0</v>
      </c>
      <c r="BP704" s="143">
        <v>0</v>
      </c>
      <c r="BQ704" s="143">
        <v>0</v>
      </c>
      <c r="BR704" s="143">
        <v>0</v>
      </c>
      <c r="BS704" s="143">
        <v>0</v>
      </c>
      <c r="BT704" s="157">
        <v>1</v>
      </c>
      <c r="BU704" s="143">
        <v>1</v>
      </c>
      <c r="BV704" s="143">
        <v>0</v>
      </c>
      <c r="BW704" s="143">
        <v>0</v>
      </c>
      <c r="BX704" s="157">
        <v>0</v>
      </c>
      <c r="BY704" s="143">
        <v>0</v>
      </c>
      <c r="BZ704" s="143">
        <v>0</v>
      </c>
      <c r="CA704" s="143">
        <v>0</v>
      </c>
      <c r="CB704" s="143">
        <v>0</v>
      </c>
      <c r="CC704" s="157">
        <v>1</v>
      </c>
      <c r="CD704" s="143">
        <v>0</v>
      </c>
      <c r="CE704" s="143">
        <v>0</v>
      </c>
      <c r="CF704" s="143">
        <v>0</v>
      </c>
      <c r="CG704" s="143">
        <v>0</v>
      </c>
      <c r="CH704" s="143">
        <v>0</v>
      </c>
      <c r="CI704" s="143">
        <v>0</v>
      </c>
      <c r="CJ704" s="143">
        <v>0</v>
      </c>
      <c r="CK704" s="143">
        <v>0</v>
      </c>
      <c r="CL704" s="143">
        <v>0</v>
      </c>
      <c r="CM704" s="143">
        <v>0</v>
      </c>
      <c r="CN704" s="157">
        <v>1</v>
      </c>
      <c r="CO704">
        <v>3.0070000000000001</v>
      </c>
      <c r="CP704">
        <v>32</v>
      </c>
      <c r="CQ704">
        <v>1</v>
      </c>
      <c r="CR704">
        <v>0</v>
      </c>
      <c r="CS704">
        <v>31</v>
      </c>
      <c r="CT704" s="159"/>
      <c r="CY704" s="33" t="s">
        <v>85</v>
      </c>
    </row>
    <row r="705" spans="1:103" x14ac:dyDescent="0.25">
      <c r="A705">
        <v>704</v>
      </c>
      <c r="B705">
        <v>45</v>
      </c>
      <c r="C705" s="24" t="s">
        <v>470</v>
      </c>
      <c r="D705" s="12">
        <v>6.4</v>
      </c>
      <c r="E705" s="13">
        <v>0.1</v>
      </c>
      <c r="F705" s="7">
        <v>9.8571428571428594</v>
      </c>
      <c r="G705" s="7">
        <f t="shared" si="156"/>
        <v>6.3000000000000007</v>
      </c>
      <c r="H705" s="15">
        <f t="shared" si="157"/>
        <v>6.5</v>
      </c>
      <c r="I705" s="11">
        <f t="shared" si="158"/>
        <v>9.0603625683672084E-2</v>
      </c>
      <c r="J705" s="32">
        <f t="shared" si="159"/>
        <v>9.1916721708073107E-3</v>
      </c>
      <c r="K705" s="32">
        <f t="shared" si="160"/>
        <v>108.79413249484608</v>
      </c>
      <c r="L705" s="8">
        <v>0</v>
      </c>
      <c r="M705" s="9">
        <v>1</v>
      </c>
      <c r="N705" s="8">
        <v>0</v>
      </c>
      <c r="O705" s="9">
        <v>0</v>
      </c>
      <c r="P705" s="9">
        <v>1</v>
      </c>
      <c r="Q705" s="9">
        <v>0</v>
      </c>
      <c r="R705" s="9">
        <v>0</v>
      </c>
      <c r="S705" s="8">
        <v>11742</v>
      </c>
      <c r="T705" s="9">
        <v>2</v>
      </c>
      <c r="U705" s="9">
        <f t="shared" si="161"/>
        <v>11739</v>
      </c>
      <c r="V705" s="9">
        <f t="shared" si="162"/>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67">1-AR705</f>
        <v>0.78400000000000003</v>
      </c>
      <c r="AR705" s="39">
        <v>0.216</v>
      </c>
      <c r="AS705" s="38">
        <f t="shared" ref="AS705:AS734" si="168">1-AT705</f>
        <v>0.76300000000000001</v>
      </c>
      <c r="AT705" s="39">
        <v>0.23699999999999999</v>
      </c>
      <c r="AU705">
        <v>0</v>
      </c>
      <c r="AV705" s="17">
        <v>1</v>
      </c>
      <c r="AW705">
        <f t="shared" ref="AW705:AW734" si="169">1-AX705</f>
        <v>0.20799999999999996</v>
      </c>
      <c r="AX705" s="17">
        <v>0.79200000000000004</v>
      </c>
      <c r="AY705" s="17" t="s">
        <v>29</v>
      </c>
      <c r="AZ705">
        <v>0</v>
      </c>
      <c r="BA705">
        <v>0</v>
      </c>
      <c r="BB705">
        <v>1</v>
      </c>
      <c r="BC705">
        <v>0</v>
      </c>
      <c r="BD705">
        <v>0</v>
      </c>
      <c r="BE705">
        <v>0</v>
      </c>
      <c r="BF705" s="17">
        <v>0</v>
      </c>
      <c r="BG705">
        <v>0</v>
      </c>
      <c r="BH705">
        <v>1</v>
      </c>
      <c r="BI705" s="17">
        <v>0</v>
      </c>
      <c r="BJ705">
        <v>5087</v>
      </c>
      <c r="BK705">
        <v>9052</v>
      </c>
      <c r="BL705" s="92">
        <f t="shared" ref="BL705:BL734" si="170">W705+X705+6</f>
        <v>32.11</v>
      </c>
      <c r="BM705">
        <v>1</v>
      </c>
      <c r="BN705">
        <v>0</v>
      </c>
      <c r="BO705">
        <v>0</v>
      </c>
      <c r="BP705">
        <v>0</v>
      </c>
      <c r="BQ705">
        <v>0</v>
      </c>
      <c r="BR705">
        <v>0</v>
      </c>
      <c r="BS705">
        <v>0</v>
      </c>
      <c r="BT705" s="17">
        <v>0</v>
      </c>
      <c r="BU705">
        <v>0</v>
      </c>
      <c r="BV705">
        <v>0</v>
      </c>
      <c r="BW705">
        <v>1</v>
      </c>
      <c r="BX705" s="17">
        <v>0</v>
      </c>
      <c r="BY705">
        <v>0</v>
      </c>
      <c r="BZ705">
        <v>0</v>
      </c>
      <c r="CA705">
        <v>0</v>
      </c>
      <c r="CB705">
        <v>0</v>
      </c>
      <c r="CC705" s="17">
        <v>0</v>
      </c>
      <c r="CD705">
        <v>0</v>
      </c>
      <c r="CE705">
        <v>0</v>
      </c>
      <c r="CF705">
        <v>1</v>
      </c>
      <c r="CG705">
        <v>0</v>
      </c>
      <c r="CH705">
        <v>0</v>
      </c>
      <c r="CI705">
        <v>0</v>
      </c>
      <c r="CJ705">
        <v>0</v>
      </c>
      <c r="CK705">
        <v>0</v>
      </c>
      <c r="CL705">
        <v>0</v>
      </c>
      <c r="CM705">
        <v>0</v>
      </c>
      <c r="CN705" s="17">
        <v>1</v>
      </c>
      <c r="CO705">
        <v>2.3E-2</v>
      </c>
      <c r="CP705">
        <v>13</v>
      </c>
      <c r="CQ705">
        <v>1</v>
      </c>
      <c r="CR705">
        <v>0</v>
      </c>
      <c r="CS705">
        <v>22</v>
      </c>
      <c r="CY705" s="33" t="s">
        <v>85</v>
      </c>
    </row>
    <row r="706" spans="1:103" x14ac:dyDescent="0.25">
      <c r="A706">
        <v>705</v>
      </c>
      <c r="B706">
        <v>45</v>
      </c>
      <c r="C706" s="24" t="s">
        <v>470</v>
      </c>
      <c r="D706" s="12">
        <v>5.9</v>
      </c>
      <c r="E706" s="13">
        <v>0.1</v>
      </c>
      <c r="F706" s="7">
        <v>10.8571428571429</v>
      </c>
      <c r="G706" s="7">
        <f t="shared" ref="G706:G769" si="171">D706-E706</f>
        <v>5.8000000000000007</v>
      </c>
      <c r="H706" s="15">
        <f t="shared" ref="H706:H769" si="172">D706+E706</f>
        <v>6</v>
      </c>
      <c r="I706" s="11">
        <f t="shared" ref="I706:I769" si="173">IFERROR(F706/SQRT(F706^2+U706), "X")</f>
        <v>5.2448816408867345E-2</v>
      </c>
      <c r="J706" s="32">
        <f t="shared" ref="J706:J769" si="174">IFERROR(SQRT((1-I706^2)/U706), "X")</f>
        <v>4.8308120376588147E-3</v>
      </c>
      <c r="K706" s="32">
        <f t="shared" ref="K706:K769" si="175">IFERROR(1/J706, "X")</f>
        <v>207.0045350977133</v>
      </c>
      <c r="L706" s="8">
        <v>0</v>
      </c>
      <c r="M706" s="9">
        <v>1</v>
      </c>
      <c r="N706" s="8">
        <v>0</v>
      </c>
      <c r="O706" s="9">
        <v>0</v>
      </c>
      <c r="P706" s="9">
        <v>1</v>
      </c>
      <c r="Q706" s="9">
        <v>0</v>
      </c>
      <c r="R706" s="9">
        <v>0</v>
      </c>
      <c r="S706" s="8">
        <v>42737</v>
      </c>
      <c r="T706" s="9">
        <v>3</v>
      </c>
      <c r="U706" s="9">
        <f t="shared" ref="U706:U769" si="176">S706-T706-1</f>
        <v>42733</v>
      </c>
      <c r="V706" s="9">
        <f t="shared" ref="V706:V769" si="177">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67"/>
        <v>0.78400000000000003</v>
      </c>
      <c r="AR706" s="39">
        <v>0.216</v>
      </c>
      <c r="AS706" s="38">
        <f t="shared" si="168"/>
        <v>0.76300000000000001</v>
      </c>
      <c r="AT706" s="39">
        <v>0.23699999999999999</v>
      </c>
      <c r="AU706">
        <v>0</v>
      </c>
      <c r="AV706" s="17">
        <v>1</v>
      </c>
      <c r="AW706">
        <f t="shared" si="169"/>
        <v>0.20799999999999996</v>
      </c>
      <c r="AX706" s="17">
        <v>0.79200000000000004</v>
      </c>
      <c r="AY706" s="17" t="s">
        <v>29</v>
      </c>
      <c r="AZ706">
        <v>0</v>
      </c>
      <c r="BA706">
        <v>0</v>
      </c>
      <c r="BB706">
        <v>1</v>
      </c>
      <c r="BC706">
        <v>0</v>
      </c>
      <c r="BD706">
        <v>0</v>
      </c>
      <c r="BE706">
        <v>0</v>
      </c>
      <c r="BF706" s="17">
        <v>0</v>
      </c>
      <c r="BG706">
        <v>0</v>
      </c>
      <c r="BH706">
        <v>1</v>
      </c>
      <c r="BI706" s="17">
        <v>0</v>
      </c>
      <c r="BJ706">
        <v>5087</v>
      </c>
      <c r="BK706">
        <v>9052</v>
      </c>
      <c r="BL706" s="92">
        <f t="shared" si="170"/>
        <v>32.11</v>
      </c>
      <c r="BM706">
        <v>1</v>
      </c>
      <c r="BN706">
        <v>0</v>
      </c>
      <c r="BO706">
        <v>0</v>
      </c>
      <c r="BP706">
        <v>0</v>
      </c>
      <c r="BQ706">
        <v>0</v>
      </c>
      <c r="BR706">
        <v>0</v>
      </c>
      <c r="BS706">
        <v>0</v>
      </c>
      <c r="BT706" s="17">
        <v>0</v>
      </c>
      <c r="BU706">
        <v>0</v>
      </c>
      <c r="BV706">
        <v>0</v>
      </c>
      <c r="BW706">
        <v>1</v>
      </c>
      <c r="BX706" s="17">
        <v>0</v>
      </c>
      <c r="BY706">
        <v>0</v>
      </c>
      <c r="BZ706">
        <v>0</v>
      </c>
      <c r="CA706">
        <v>0</v>
      </c>
      <c r="CB706">
        <v>0</v>
      </c>
      <c r="CC706" s="17">
        <v>0</v>
      </c>
      <c r="CD706">
        <v>0</v>
      </c>
      <c r="CE706">
        <v>0</v>
      </c>
      <c r="CF706">
        <v>1</v>
      </c>
      <c r="CG706">
        <v>0</v>
      </c>
      <c r="CH706">
        <v>0</v>
      </c>
      <c r="CI706">
        <v>0</v>
      </c>
      <c r="CJ706">
        <v>0</v>
      </c>
      <c r="CK706">
        <v>0</v>
      </c>
      <c r="CL706">
        <v>0</v>
      </c>
      <c r="CM706">
        <v>0</v>
      </c>
      <c r="CN706" s="17">
        <v>1</v>
      </c>
      <c r="CO706">
        <v>2.3E-2</v>
      </c>
      <c r="CP706">
        <v>13</v>
      </c>
      <c r="CQ706">
        <v>1</v>
      </c>
      <c r="CR706">
        <v>0</v>
      </c>
      <c r="CS706">
        <v>22</v>
      </c>
      <c r="CY706" s="33" t="s">
        <v>85</v>
      </c>
    </row>
    <row r="707" spans="1:103" x14ac:dyDescent="0.25">
      <c r="A707">
        <v>706</v>
      </c>
      <c r="B707">
        <v>45</v>
      </c>
      <c r="C707" s="24" t="s">
        <v>470</v>
      </c>
      <c r="D707" s="12">
        <v>6.4</v>
      </c>
      <c r="E707" s="13">
        <v>0.1</v>
      </c>
      <c r="F707" s="7">
        <v>11.8571428571429</v>
      </c>
      <c r="G707" s="7">
        <f t="shared" si="171"/>
        <v>6.3000000000000007</v>
      </c>
      <c r="H707" s="15">
        <f t="shared" si="172"/>
        <v>6.5</v>
      </c>
      <c r="I707" s="11">
        <f t="shared" si="173"/>
        <v>6.9709808167266851E-2</v>
      </c>
      <c r="J707" s="32">
        <f t="shared" si="174"/>
        <v>5.8791404478417617E-3</v>
      </c>
      <c r="K707" s="32">
        <f t="shared" si="175"/>
        <v>170.09289178779545</v>
      </c>
      <c r="L707" s="8">
        <v>0</v>
      </c>
      <c r="M707" s="9">
        <v>1</v>
      </c>
      <c r="N707" s="8">
        <v>0</v>
      </c>
      <c r="O707" s="9">
        <v>0</v>
      </c>
      <c r="P707" s="9">
        <v>1</v>
      </c>
      <c r="Q707" s="9">
        <v>0</v>
      </c>
      <c r="R707" s="9">
        <v>0</v>
      </c>
      <c r="S707" s="8">
        <v>28796</v>
      </c>
      <c r="T707" s="9">
        <v>4</v>
      </c>
      <c r="U707" s="9">
        <f t="shared" si="176"/>
        <v>28791</v>
      </c>
      <c r="V707" s="9">
        <f t="shared" si="177"/>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67"/>
        <v>0.78200000000000003</v>
      </c>
      <c r="AR707" s="39">
        <v>0.218</v>
      </c>
      <c r="AS707" s="38">
        <f t="shared" si="168"/>
        <v>0.77600000000000002</v>
      </c>
      <c r="AT707" s="39">
        <v>0.224</v>
      </c>
      <c r="AU707">
        <v>0</v>
      </c>
      <c r="AV707" s="17">
        <v>1</v>
      </c>
      <c r="AW707">
        <f t="shared" si="169"/>
        <v>0.18899999999999995</v>
      </c>
      <c r="AX707" s="17">
        <v>0.81100000000000005</v>
      </c>
      <c r="AY707" s="17" t="s">
        <v>29</v>
      </c>
      <c r="AZ707">
        <v>0</v>
      </c>
      <c r="BA707">
        <v>0</v>
      </c>
      <c r="BB707">
        <v>1</v>
      </c>
      <c r="BC707">
        <v>0</v>
      </c>
      <c r="BD707">
        <v>0</v>
      </c>
      <c r="BE707">
        <v>0</v>
      </c>
      <c r="BF707" s="17">
        <v>0</v>
      </c>
      <c r="BG707">
        <v>0</v>
      </c>
      <c r="BH707">
        <v>1</v>
      </c>
      <c r="BI707" s="17">
        <v>0</v>
      </c>
      <c r="BJ707">
        <v>5087</v>
      </c>
      <c r="BK707">
        <v>9052</v>
      </c>
      <c r="BL707" s="92">
        <f t="shared" si="170"/>
        <v>32.361000000000004</v>
      </c>
      <c r="BM707">
        <v>1</v>
      </c>
      <c r="BN707">
        <v>0</v>
      </c>
      <c r="BO707">
        <v>0</v>
      </c>
      <c r="BP707">
        <v>0</v>
      </c>
      <c r="BQ707">
        <v>0</v>
      </c>
      <c r="BR707">
        <v>0</v>
      </c>
      <c r="BS707">
        <v>0</v>
      </c>
      <c r="BT707" s="17">
        <v>0</v>
      </c>
      <c r="BU707">
        <v>0</v>
      </c>
      <c r="BV707">
        <v>0</v>
      </c>
      <c r="BW707">
        <v>1</v>
      </c>
      <c r="BX707" s="17">
        <v>0</v>
      </c>
      <c r="BY707">
        <v>0</v>
      </c>
      <c r="BZ707">
        <v>0</v>
      </c>
      <c r="CA707">
        <v>0</v>
      </c>
      <c r="CB707">
        <v>0</v>
      </c>
      <c r="CC707" s="17">
        <v>0</v>
      </c>
      <c r="CD707">
        <v>0</v>
      </c>
      <c r="CE707">
        <v>0</v>
      </c>
      <c r="CF707">
        <v>1</v>
      </c>
      <c r="CG707">
        <v>0</v>
      </c>
      <c r="CH707">
        <v>0</v>
      </c>
      <c r="CI707">
        <v>0</v>
      </c>
      <c r="CJ707">
        <v>0</v>
      </c>
      <c r="CK707">
        <v>0</v>
      </c>
      <c r="CL707">
        <v>0</v>
      </c>
      <c r="CM707">
        <v>0</v>
      </c>
      <c r="CN707" s="17">
        <v>1</v>
      </c>
      <c r="CO707">
        <v>2.3E-2</v>
      </c>
      <c r="CP707">
        <v>13</v>
      </c>
      <c r="CQ707">
        <v>1</v>
      </c>
      <c r="CR707">
        <v>0</v>
      </c>
      <c r="CS707">
        <v>22</v>
      </c>
      <c r="CY707" s="33" t="s">
        <v>85</v>
      </c>
    </row>
    <row r="708" spans="1:103" x14ac:dyDescent="0.25">
      <c r="A708">
        <v>707</v>
      </c>
      <c r="B708">
        <v>45</v>
      </c>
      <c r="C708" s="24" t="s">
        <v>470</v>
      </c>
      <c r="D708" s="12">
        <v>5.7</v>
      </c>
      <c r="E708" s="13">
        <v>0.1</v>
      </c>
      <c r="F708" s="7">
        <v>12.8571428571429</v>
      </c>
      <c r="G708" s="7">
        <f t="shared" si="171"/>
        <v>5.6000000000000005</v>
      </c>
      <c r="H708" s="15">
        <f t="shared" si="172"/>
        <v>5.8</v>
      </c>
      <c r="I708" s="11">
        <f t="shared" si="173"/>
        <v>6.162665043343088E-2</v>
      </c>
      <c r="J708" s="32">
        <f t="shared" si="174"/>
        <v>4.7931839226001641E-3</v>
      </c>
      <c r="K708" s="32">
        <f t="shared" si="175"/>
        <v>208.6295907162955</v>
      </c>
      <c r="L708" s="8">
        <v>0</v>
      </c>
      <c r="M708" s="9">
        <v>1</v>
      </c>
      <c r="N708" s="8">
        <v>0</v>
      </c>
      <c r="O708" s="9">
        <v>0</v>
      </c>
      <c r="P708" s="9">
        <v>1</v>
      </c>
      <c r="Q708" s="9">
        <v>0</v>
      </c>
      <c r="R708" s="9">
        <v>0</v>
      </c>
      <c r="S708" s="8">
        <v>43367</v>
      </c>
      <c r="T708" s="9">
        <v>5</v>
      </c>
      <c r="U708" s="9">
        <f t="shared" si="176"/>
        <v>43361</v>
      </c>
      <c r="V708" s="9">
        <f t="shared" si="177"/>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67"/>
        <v>0.78200000000000003</v>
      </c>
      <c r="AR708" s="39">
        <v>0.218</v>
      </c>
      <c r="AS708" s="38">
        <f t="shared" si="168"/>
        <v>0.77600000000000002</v>
      </c>
      <c r="AT708" s="39">
        <v>0.224</v>
      </c>
      <c r="AU708">
        <v>0</v>
      </c>
      <c r="AV708" s="17">
        <v>1</v>
      </c>
      <c r="AW708">
        <f t="shared" si="169"/>
        <v>0.18899999999999995</v>
      </c>
      <c r="AX708" s="17">
        <v>0.81100000000000005</v>
      </c>
      <c r="AY708" s="17" t="s">
        <v>29</v>
      </c>
      <c r="AZ708">
        <v>0</v>
      </c>
      <c r="BA708">
        <v>0</v>
      </c>
      <c r="BB708">
        <v>1</v>
      </c>
      <c r="BC708">
        <v>0</v>
      </c>
      <c r="BD708">
        <v>0</v>
      </c>
      <c r="BE708">
        <v>0</v>
      </c>
      <c r="BF708" s="17">
        <v>0</v>
      </c>
      <c r="BG708">
        <v>0</v>
      </c>
      <c r="BH708">
        <v>1</v>
      </c>
      <c r="BI708" s="17">
        <v>0</v>
      </c>
      <c r="BJ708">
        <v>5087</v>
      </c>
      <c r="BK708">
        <v>9052</v>
      </c>
      <c r="BL708" s="92">
        <f t="shared" si="170"/>
        <v>32.361000000000004</v>
      </c>
      <c r="BM708">
        <v>1</v>
      </c>
      <c r="BN708">
        <v>0</v>
      </c>
      <c r="BO708">
        <v>0</v>
      </c>
      <c r="BP708">
        <v>0</v>
      </c>
      <c r="BQ708">
        <v>0</v>
      </c>
      <c r="BR708">
        <v>0</v>
      </c>
      <c r="BS708">
        <v>0</v>
      </c>
      <c r="BT708" s="17">
        <v>0</v>
      </c>
      <c r="BU708">
        <v>0</v>
      </c>
      <c r="BV708">
        <v>0</v>
      </c>
      <c r="BW708">
        <v>1</v>
      </c>
      <c r="BX708" s="17">
        <v>0</v>
      </c>
      <c r="BY708">
        <v>0</v>
      </c>
      <c r="BZ708">
        <v>0</v>
      </c>
      <c r="CA708">
        <v>0</v>
      </c>
      <c r="CB708">
        <v>0</v>
      </c>
      <c r="CC708" s="17">
        <v>0</v>
      </c>
      <c r="CD708">
        <v>0</v>
      </c>
      <c r="CE708">
        <v>0</v>
      </c>
      <c r="CF708">
        <v>1</v>
      </c>
      <c r="CG708">
        <v>0</v>
      </c>
      <c r="CH708">
        <v>0</v>
      </c>
      <c r="CI708">
        <v>0</v>
      </c>
      <c r="CJ708">
        <v>0</v>
      </c>
      <c r="CK708">
        <v>0</v>
      </c>
      <c r="CL708">
        <v>0</v>
      </c>
      <c r="CM708">
        <v>0</v>
      </c>
      <c r="CN708" s="17">
        <v>1</v>
      </c>
      <c r="CO708">
        <v>2.3E-2</v>
      </c>
      <c r="CP708">
        <v>13</v>
      </c>
      <c r="CQ708">
        <v>1</v>
      </c>
      <c r="CR708">
        <v>0</v>
      </c>
      <c r="CS708">
        <v>22</v>
      </c>
      <c r="CY708" s="33" t="s">
        <v>85</v>
      </c>
    </row>
    <row r="709" spans="1:103" x14ac:dyDescent="0.25">
      <c r="A709">
        <v>708</v>
      </c>
      <c r="B709">
        <v>45</v>
      </c>
      <c r="C709" s="24" t="s">
        <v>470</v>
      </c>
      <c r="D709" s="12">
        <v>6.7</v>
      </c>
      <c r="E709" s="13">
        <v>0.1</v>
      </c>
      <c r="F709" s="7">
        <v>13.8571428571429</v>
      </c>
      <c r="G709" s="7">
        <f t="shared" si="171"/>
        <v>6.6000000000000005</v>
      </c>
      <c r="H709" s="15">
        <f t="shared" si="172"/>
        <v>6.8</v>
      </c>
      <c r="I709" s="11">
        <f t="shared" si="173"/>
        <v>8.1205475525368942E-2</v>
      </c>
      <c r="J709" s="32">
        <f t="shared" si="174"/>
        <v>5.8601889554389776E-3</v>
      </c>
      <c r="K709" s="32">
        <f t="shared" si="175"/>
        <v>170.64296178912059</v>
      </c>
      <c r="L709" s="8">
        <v>0</v>
      </c>
      <c r="M709" s="9">
        <v>1</v>
      </c>
      <c r="N709" s="8">
        <v>0</v>
      </c>
      <c r="O709" s="9">
        <v>0</v>
      </c>
      <c r="P709" s="9">
        <v>1</v>
      </c>
      <c r="Q709" s="9">
        <v>0</v>
      </c>
      <c r="R709" s="9">
        <v>0</v>
      </c>
      <c r="S709" s="8">
        <v>28934</v>
      </c>
      <c r="T709" s="9">
        <v>6</v>
      </c>
      <c r="U709" s="9">
        <f t="shared" si="176"/>
        <v>28927</v>
      </c>
      <c r="V709" s="9">
        <f t="shared" si="177"/>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67"/>
        <v>0.77900000000000003</v>
      </c>
      <c r="AR709" s="39">
        <v>0.221</v>
      </c>
      <c r="AS709" s="38">
        <f t="shared" si="168"/>
        <v>0.78800000000000003</v>
      </c>
      <c r="AT709" s="39">
        <v>0.21199999999999999</v>
      </c>
      <c r="AU709">
        <v>0</v>
      </c>
      <c r="AV709" s="17">
        <v>1</v>
      </c>
      <c r="AW709">
        <f t="shared" si="169"/>
        <v>0.18100000000000005</v>
      </c>
      <c r="AX709" s="17">
        <v>0.81899999999999995</v>
      </c>
      <c r="AY709" s="17" t="s">
        <v>29</v>
      </c>
      <c r="AZ709">
        <v>0</v>
      </c>
      <c r="BA709">
        <v>0</v>
      </c>
      <c r="BB709">
        <v>1</v>
      </c>
      <c r="BC709">
        <v>0</v>
      </c>
      <c r="BD709">
        <v>0</v>
      </c>
      <c r="BE709">
        <v>0</v>
      </c>
      <c r="BF709" s="17">
        <v>0</v>
      </c>
      <c r="BG709">
        <v>0</v>
      </c>
      <c r="BH709">
        <v>1</v>
      </c>
      <c r="BI709" s="17">
        <v>0</v>
      </c>
      <c r="BJ709">
        <v>5087</v>
      </c>
      <c r="BK709">
        <v>9052</v>
      </c>
      <c r="BL709" s="92">
        <f t="shared" si="170"/>
        <v>32.579000000000001</v>
      </c>
      <c r="BM709">
        <v>1</v>
      </c>
      <c r="BN709">
        <v>0</v>
      </c>
      <c r="BO709">
        <v>0</v>
      </c>
      <c r="BP709">
        <v>0</v>
      </c>
      <c r="BQ709">
        <v>0</v>
      </c>
      <c r="BR709">
        <v>0</v>
      </c>
      <c r="BS709">
        <v>0</v>
      </c>
      <c r="BT709" s="17">
        <v>0</v>
      </c>
      <c r="BU709">
        <v>0</v>
      </c>
      <c r="BV709">
        <v>0</v>
      </c>
      <c r="BW709">
        <v>1</v>
      </c>
      <c r="BX709" s="17">
        <v>0</v>
      </c>
      <c r="BY709">
        <v>0</v>
      </c>
      <c r="BZ709">
        <v>0</v>
      </c>
      <c r="CA709">
        <v>0</v>
      </c>
      <c r="CB709">
        <v>0</v>
      </c>
      <c r="CC709" s="17">
        <v>0</v>
      </c>
      <c r="CD709">
        <v>0</v>
      </c>
      <c r="CE709">
        <v>0</v>
      </c>
      <c r="CF709">
        <v>1</v>
      </c>
      <c r="CG709">
        <v>0</v>
      </c>
      <c r="CH709">
        <v>0</v>
      </c>
      <c r="CI709">
        <v>0</v>
      </c>
      <c r="CJ709">
        <v>0</v>
      </c>
      <c r="CK709">
        <v>0</v>
      </c>
      <c r="CL709">
        <v>0</v>
      </c>
      <c r="CM709">
        <v>0</v>
      </c>
      <c r="CN709" s="17">
        <v>1</v>
      </c>
      <c r="CO709">
        <v>2.3E-2</v>
      </c>
      <c r="CP709">
        <v>13</v>
      </c>
      <c r="CQ709">
        <v>1</v>
      </c>
      <c r="CR709">
        <v>0</v>
      </c>
      <c r="CS709">
        <v>22</v>
      </c>
      <c r="CY709" s="33" t="s">
        <v>85</v>
      </c>
    </row>
    <row r="710" spans="1:103" x14ac:dyDescent="0.25">
      <c r="A710">
        <v>709</v>
      </c>
      <c r="B710">
        <v>45</v>
      </c>
      <c r="C710" s="24" t="s">
        <v>470</v>
      </c>
      <c r="D710" s="12">
        <v>5.8</v>
      </c>
      <c r="E710" s="13">
        <v>0.1</v>
      </c>
      <c r="F710" s="7">
        <v>14.8571428571429</v>
      </c>
      <c r="G710" s="7">
        <f t="shared" si="171"/>
        <v>5.7</v>
      </c>
      <c r="H710" s="15">
        <f t="shared" si="172"/>
        <v>5.8999999999999995</v>
      </c>
      <c r="I710" s="11">
        <f t="shared" si="173"/>
        <v>6.998226275353496E-2</v>
      </c>
      <c r="J710" s="32">
        <f t="shared" si="174"/>
        <v>4.7103446084109934E-3</v>
      </c>
      <c r="K710" s="32">
        <f t="shared" si="175"/>
        <v>212.29869216242844</v>
      </c>
      <c r="L710" s="8">
        <v>0</v>
      </c>
      <c r="M710" s="9">
        <v>1</v>
      </c>
      <c r="N710" s="8">
        <v>0</v>
      </c>
      <c r="O710" s="9">
        <v>0</v>
      </c>
      <c r="P710" s="9">
        <v>1</v>
      </c>
      <c r="Q710" s="9">
        <v>0</v>
      </c>
      <c r="R710" s="9">
        <v>0</v>
      </c>
      <c r="S710" s="8">
        <v>44858</v>
      </c>
      <c r="T710" s="9">
        <v>7</v>
      </c>
      <c r="U710" s="9">
        <f t="shared" si="176"/>
        <v>44850</v>
      </c>
      <c r="V710" s="9">
        <f t="shared" si="177"/>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67"/>
        <v>0.77900000000000003</v>
      </c>
      <c r="AR710" s="39">
        <v>0.221</v>
      </c>
      <c r="AS710" s="38">
        <f t="shared" si="168"/>
        <v>0.78800000000000003</v>
      </c>
      <c r="AT710" s="39">
        <v>0.21199999999999999</v>
      </c>
      <c r="AU710">
        <v>0</v>
      </c>
      <c r="AV710" s="17">
        <v>1</v>
      </c>
      <c r="AW710">
        <f t="shared" si="169"/>
        <v>0.18100000000000005</v>
      </c>
      <c r="AX710" s="17">
        <v>0.81899999999999995</v>
      </c>
      <c r="AY710" s="17" t="s">
        <v>29</v>
      </c>
      <c r="AZ710">
        <v>0</v>
      </c>
      <c r="BA710">
        <v>0</v>
      </c>
      <c r="BB710">
        <v>1</v>
      </c>
      <c r="BC710">
        <v>0</v>
      </c>
      <c r="BD710">
        <v>0</v>
      </c>
      <c r="BE710">
        <v>0</v>
      </c>
      <c r="BF710" s="17">
        <v>0</v>
      </c>
      <c r="BG710">
        <v>0</v>
      </c>
      <c r="BH710">
        <v>1</v>
      </c>
      <c r="BI710" s="17">
        <v>0</v>
      </c>
      <c r="BJ710">
        <v>5087</v>
      </c>
      <c r="BK710">
        <v>9052</v>
      </c>
      <c r="BL710" s="92">
        <f t="shared" si="170"/>
        <v>32.579000000000001</v>
      </c>
      <c r="BM710">
        <v>1</v>
      </c>
      <c r="BN710">
        <v>0</v>
      </c>
      <c r="BO710">
        <v>0</v>
      </c>
      <c r="BP710">
        <v>0</v>
      </c>
      <c r="BQ710">
        <v>0</v>
      </c>
      <c r="BR710">
        <v>0</v>
      </c>
      <c r="BS710">
        <v>0</v>
      </c>
      <c r="BT710" s="17">
        <v>0</v>
      </c>
      <c r="BU710">
        <v>0</v>
      </c>
      <c r="BV710">
        <v>0</v>
      </c>
      <c r="BW710">
        <v>1</v>
      </c>
      <c r="BX710" s="17">
        <v>0</v>
      </c>
      <c r="BY710">
        <v>0</v>
      </c>
      <c r="BZ710">
        <v>0</v>
      </c>
      <c r="CA710">
        <v>0</v>
      </c>
      <c r="CB710">
        <v>0</v>
      </c>
      <c r="CC710" s="17">
        <v>0</v>
      </c>
      <c r="CD710">
        <v>0</v>
      </c>
      <c r="CE710">
        <v>0</v>
      </c>
      <c r="CF710">
        <v>1</v>
      </c>
      <c r="CG710">
        <v>0</v>
      </c>
      <c r="CH710">
        <v>0</v>
      </c>
      <c r="CI710">
        <v>0</v>
      </c>
      <c r="CJ710">
        <v>0</v>
      </c>
      <c r="CK710">
        <v>0</v>
      </c>
      <c r="CL710">
        <v>0</v>
      </c>
      <c r="CM710">
        <v>0</v>
      </c>
      <c r="CN710" s="17">
        <v>1</v>
      </c>
      <c r="CO710">
        <v>2.3E-2</v>
      </c>
      <c r="CP710">
        <v>13</v>
      </c>
      <c r="CQ710">
        <v>1</v>
      </c>
      <c r="CR710">
        <v>0</v>
      </c>
      <c r="CS710">
        <v>22</v>
      </c>
      <c r="CY710" s="33" t="s">
        <v>85</v>
      </c>
    </row>
    <row r="711" spans="1:103" x14ac:dyDescent="0.25">
      <c r="A711">
        <v>710</v>
      </c>
      <c r="B711">
        <v>45</v>
      </c>
      <c r="C711" s="24" t="s">
        <v>470</v>
      </c>
      <c r="D711" s="12">
        <v>6.2</v>
      </c>
      <c r="E711" s="13">
        <v>0.1</v>
      </c>
      <c r="F711" s="7">
        <v>15.8571428571429</v>
      </c>
      <c r="G711" s="7">
        <f t="shared" si="171"/>
        <v>6.1000000000000005</v>
      </c>
      <c r="H711" s="15">
        <f t="shared" si="172"/>
        <v>6.3</v>
      </c>
      <c r="I711" s="11">
        <f t="shared" si="173"/>
        <v>9.0907414049634136E-2</v>
      </c>
      <c r="J711" s="32">
        <f t="shared" si="174"/>
        <v>5.7328999851120471E-3</v>
      </c>
      <c r="K711" s="32">
        <f t="shared" si="175"/>
        <v>174.4317889021145</v>
      </c>
      <c r="L711" s="8">
        <v>0</v>
      </c>
      <c r="M711" s="9">
        <v>1</v>
      </c>
      <c r="N711" s="8">
        <v>0</v>
      </c>
      <c r="O711" s="9">
        <v>0</v>
      </c>
      <c r="P711" s="9">
        <v>1</v>
      </c>
      <c r="Q711" s="9">
        <v>0</v>
      </c>
      <c r="R711" s="9">
        <v>0</v>
      </c>
      <c r="S711" s="8">
        <v>30184</v>
      </c>
      <c r="T711" s="9">
        <v>8</v>
      </c>
      <c r="U711" s="9">
        <f t="shared" si="176"/>
        <v>30175</v>
      </c>
      <c r="V711" s="9">
        <f t="shared" si="177"/>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67"/>
        <v>0.77900000000000003</v>
      </c>
      <c r="AR711" s="39">
        <v>0.221</v>
      </c>
      <c r="AS711" s="38">
        <f t="shared" si="168"/>
        <v>0.78700000000000003</v>
      </c>
      <c r="AT711" s="39">
        <v>0.21299999999999999</v>
      </c>
      <c r="AU711">
        <v>0</v>
      </c>
      <c r="AV711" s="17">
        <v>1</v>
      </c>
      <c r="AW711">
        <f t="shared" si="169"/>
        <v>0.17500000000000004</v>
      </c>
      <c r="AX711" s="17">
        <v>0.82499999999999996</v>
      </c>
      <c r="AY711" s="17" t="s">
        <v>29</v>
      </c>
      <c r="AZ711">
        <v>0</v>
      </c>
      <c r="BA711">
        <v>0</v>
      </c>
      <c r="BB711">
        <v>1</v>
      </c>
      <c r="BC711">
        <v>0</v>
      </c>
      <c r="BD711">
        <v>0</v>
      </c>
      <c r="BE711">
        <v>0</v>
      </c>
      <c r="BF711" s="17">
        <v>0</v>
      </c>
      <c r="BG711">
        <v>0</v>
      </c>
      <c r="BH711">
        <v>1</v>
      </c>
      <c r="BI711" s="17">
        <v>0</v>
      </c>
      <c r="BJ711">
        <v>5087</v>
      </c>
      <c r="BK711">
        <v>9052</v>
      </c>
      <c r="BL711" s="92">
        <f t="shared" si="170"/>
        <v>32.802999999999997</v>
      </c>
      <c r="BM711">
        <v>1</v>
      </c>
      <c r="BN711">
        <v>0</v>
      </c>
      <c r="BO711">
        <v>0</v>
      </c>
      <c r="BP711">
        <v>0</v>
      </c>
      <c r="BQ711">
        <v>0</v>
      </c>
      <c r="BR711">
        <v>0</v>
      </c>
      <c r="BS711">
        <v>0</v>
      </c>
      <c r="BT711" s="17">
        <v>0</v>
      </c>
      <c r="BU711">
        <v>0</v>
      </c>
      <c r="BV711">
        <v>0</v>
      </c>
      <c r="BW711">
        <v>1</v>
      </c>
      <c r="BX711" s="17">
        <v>0</v>
      </c>
      <c r="BY711">
        <v>0</v>
      </c>
      <c r="BZ711">
        <v>0</v>
      </c>
      <c r="CA711">
        <v>0</v>
      </c>
      <c r="CB711">
        <v>0</v>
      </c>
      <c r="CC711" s="17">
        <v>0</v>
      </c>
      <c r="CD711">
        <v>0</v>
      </c>
      <c r="CE711">
        <v>0</v>
      </c>
      <c r="CF711">
        <v>1</v>
      </c>
      <c r="CG711">
        <v>0</v>
      </c>
      <c r="CH711">
        <v>0</v>
      </c>
      <c r="CI711">
        <v>0</v>
      </c>
      <c r="CJ711">
        <v>0</v>
      </c>
      <c r="CK711">
        <v>0</v>
      </c>
      <c r="CL711">
        <v>0</v>
      </c>
      <c r="CM711">
        <v>0</v>
      </c>
      <c r="CN711" s="17">
        <v>1</v>
      </c>
      <c r="CO711">
        <v>2.3E-2</v>
      </c>
      <c r="CP711">
        <v>13</v>
      </c>
      <c r="CQ711">
        <v>1</v>
      </c>
      <c r="CR711">
        <v>0</v>
      </c>
      <c r="CS711">
        <v>22</v>
      </c>
      <c r="CY711" s="33" t="s">
        <v>85</v>
      </c>
    </row>
    <row r="712" spans="1:103" x14ac:dyDescent="0.25">
      <c r="A712">
        <v>711</v>
      </c>
      <c r="B712">
        <v>45</v>
      </c>
      <c r="C712" s="24" t="s">
        <v>470</v>
      </c>
      <c r="D712" s="12">
        <v>5.3</v>
      </c>
      <c r="E712" s="13">
        <v>0.1</v>
      </c>
      <c r="F712" s="7">
        <v>16.8571428571429</v>
      </c>
      <c r="G712" s="7">
        <f t="shared" si="171"/>
        <v>5.2</v>
      </c>
      <c r="H712" s="15">
        <f t="shared" si="172"/>
        <v>5.3999999999999995</v>
      </c>
      <c r="I712" s="11">
        <f t="shared" si="173"/>
        <v>7.9462540652765284E-2</v>
      </c>
      <c r="J712" s="32">
        <f t="shared" si="174"/>
        <v>4.7138795302487761E-3</v>
      </c>
      <c r="K712" s="32">
        <f t="shared" si="175"/>
        <v>212.13949011277018</v>
      </c>
      <c r="L712" s="8">
        <v>0</v>
      </c>
      <c r="M712" s="9">
        <v>1</v>
      </c>
      <c r="N712" s="8">
        <v>0</v>
      </c>
      <c r="O712" s="9">
        <v>0</v>
      </c>
      <c r="P712" s="9">
        <v>1</v>
      </c>
      <c r="Q712" s="9">
        <v>0</v>
      </c>
      <c r="R712" s="9">
        <v>0</v>
      </c>
      <c r="S712" s="8">
        <v>44729</v>
      </c>
      <c r="T712" s="9">
        <v>9</v>
      </c>
      <c r="U712" s="9">
        <f t="shared" si="176"/>
        <v>44719</v>
      </c>
      <c r="V712" s="9">
        <f t="shared" si="177"/>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67"/>
        <v>0.77900000000000003</v>
      </c>
      <c r="AR712" s="39">
        <v>0.221</v>
      </c>
      <c r="AS712" s="38">
        <f t="shared" si="168"/>
        <v>0.78700000000000003</v>
      </c>
      <c r="AT712" s="39">
        <v>0.21299999999999999</v>
      </c>
      <c r="AU712">
        <v>0</v>
      </c>
      <c r="AV712" s="17">
        <v>1</v>
      </c>
      <c r="AW712">
        <f t="shared" si="169"/>
        <v>0.17500000000000004</v>
      </c>
      <c r="AX712" s="17">
        <v>0.82499999999999996</v>
      </c>
      <c r="AY712" s="17" t="s">
        <v>29</v>
      </c>
      <c r="AZ712">
        <v>0</v>
      </c>
      <c r="BA712">
        <v>0</v>
      </c>
      <c r="BB712">
        <v>1</v>
      </c>
      <c r="BC712">
        <v>0</v>
      </c>
      <c r="BD712">
        <v>0</v>
      </c>
      <c r="BE712">
        <v>0</v>
      </c>
      <c r="BF712" s="17">
        <v>0</v>
      </c>
      <c r="BG712">
        <v>0</v>
      </c>
      <c r="BH712">
        <v>1</v>
      </c>
      <c r="BI712" s="17">
        <v>0</v>
      </c>
      <c r="BJ712">
        <v>5087</v>
      </c>
      <c r="BK712">
        <v>9052</v>
      </c>
      <c r="BL712" s="92">
        <f t="shared" si="170"/>
        <v>32.802999999999997</v>
      </c>
      <c r="BM712">
        <v>1</v>
      </c>
      <c r="BN712">
        <v>0</v>
      </c>
      <c r="BO712">
        <v>0</v>
      </c>
      <c r="BP712">
        <v>0</v>
      </c>
      <c r="BQ712">
        <v>0</v>
      </c>
      <c r="BR712">
        <v>0</v>
      </c>
      <c r="BS712">
        <v>0</v>
      </c>
      <c r="BT712" s="17">
        <v>0</v>
      </c>
      <c r="BU712">
        <v>0</v>
      </c>
      <c r="BV712">
        <v>0</v>
      </c>
      <c r="BW712">
        <v>1</v>
      </c>
      <c r="BX712" s="17">
        <v>0</v>
      </c>
      <c r="BY712">
        <v>0</v>
      </c>
      <c r="BZ712">
        <v>0</v>
      </c>
      <c r="CA712">
        <v>0</v>
      </c>
      <c r="CB712">
        <v>0</v>
      </c>
      <c r="CC712" s="17">
        <v>0</v>
      </c>
      <c r="CD712">
        <v>0</v>
      </c>
      <c r="CE712">
        <v>0</v>
      </c>
      <c r="CF712">
        <v>1</v>
      </c>
      <c r="CG712">
        <v>0</v>
      </c>
      <c r="CH712">
        <v>0</v>
      </c>
      <c r="CI712">
        <v>0</v>
      </c>
      <c r="CJ712">
        <v>0</v>
      </c>
      <c r="CK712">
        <v>0</v>
      </c>
      <c r="CL712">
        <v>0</v>
      </c>
      <c r="CM712">
        <v>0</v>
      </c>
      <c r="CN712" s="17">
        <v>1</v>
      </c>
      <c r="CO712">
        <v>2.3E-2</v>
      </c>
      <c r="CP712">
        <v>13</v>
      </c>
      <c r="CQ712">
        <v>1</v>
      </c>
      <c r="CR712">
        <v>0</v>
      </c>
      <c r="CS712">
        <v>22</v>
      </c>
      <c r="CY712" s="33" t="s">
        <v>85</v>
      </c>
    </row>
    <row r="713" spans="1:103" x14ac:dyDescent="0.25">
      <c r="A713">
        <v>712</v>
      </c>
      <c r="B713">
        <v>45</v>
      </c>
      <c r="C713" s="24" t="s">
        <v>470</v>
      </c>
      <c r="D713" s="12">
        <v>5.7</v>
      </c>
      <c r="E713" s="13">
        <v>0.2</v>
      </c>
      <c r="F713" s="7">
        <v>17.8571428571429</v>
      </c>
      <c r="G713" s="7">
        <f t="shared" si="171"/>
        <v>5.5</v>
      </c>
      <c r="H713" s="15">
        <f t="shared" si="172"/>
        <v>5.9</v>
      </c>
      <c r="I713" s="11">
        <f t="shared" si="173"/>
        <v>0.10159251351266772</v>
      </c>
      <c r="J713" s="32">
        <f t="shared" si="174"/>
        <v>5.6891807567093786E-3</v>
      </c>
      <c r="K713" s="32">
        <f t="shared" si="175"/>
        <v>175.77223202491459</v>
      </c>
      <c r="L713" s="8">
        <v>0</v>
      </c>
      <c r="M713" s="9">
        <v>1</v>
      </c>
      <c r="N713" s="8">
        <v>0</v>
      </c>
      <c r="O713" s="9">
        <v>0</v>
      </c>
      <c r="P713" s="9">
        <v>1</v>
      </c>
      <c r="Q713" s="9">
        <v>0</v>
      </c>
      <c r="R713" s="9">
        <v>0</v>
      </c>
      <c r="S713" s="8">
        <v>30588</v>
      </c>
      <c r="T713" s="9">
        <v>10</v>
      </c>
      <c r="U713" s="9">
        <f t="shared" si="176"/>
        <v>30577</v>
      </c>
      <c r="V713" s="9">
        <f t="shared" si="177"/>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67"/>
        <v>0.78400000000000003</v>
      </c>
      <c r="AR713" s="39">
        <v>0.216</v>
      </c>
      <c r="AS713" s="38">
        <f t="shared" si="168"/>
        <v>0.76300000000000001</v>
      </c>
      <c r="AT713" s="39">
        <v>0.23699999999999999</v>
      </c>
      <c r="AU713">
        <v>0</v>
      </c>
      <c r="AV713" s="17">
        <v>1</v>
      </c>
      <c r="AW713">
        <f t="shared" si="169"/>
        <v>0.20799999999999996</v>
      </c>
      <c r="AX713" s="17">
        <v>0.79200000000000004</v>
      </c>
      <c r="AY713" s="17" t="s">
        <v>29</v>
      </c>
      <c r="AZ713">
        <v>0</v>
      </c>
      <c r="BA713">
        <v>0</v>
      </c>
      <c r="BB713">
        <v>1</v>
      </c>
      <c r="BC713">
        <v>0</v>
      </c>
      <c r="BD713">
        <v>0</v>
      </c>
      <c r="BE713">
        <v>0</v>
      </c>
      <c r="BF713" s="17">
        <v>0</v>
      </c>
      <c r="BG713">
        <v>0</v>
      </c>
      <c r="BH713">
        <v>1</v>
      </c>
      <c r="BI713" s="17">
        <v>0</v>
      </c>
      <c r="BJ713">
        <v>5087</v>
      </c>
      <c r="BK713">
        <v>9052</v>
      </c>
      <c r="BL713" s="92">
        <f t="shared" si="170"/>
        <v>32.11</v>
      </c>
      <c r="BM713">
        <v>1</v>
      </c>
      <c r="BN713">
        <v>0</v>
      </c>
      <c r="BO713">
        <v>0</v>
      </c>
      <c r="BP713">
        <v>0</v>
      </c>
      <c r="BQ713">
        <v>0</v>
      </c>
      <c r="BR713">
        <v>0</v>
      </c>
      <c r="BS713">
        <v>0</v>
      </c>
      <c r="BT713" s="17">
        <v>0</v>
      </c>
      <c r="BU713">
        <v>0</v>
      </c>
      <c r="BV713">
        <v>0</v>
      </c>
      <c r="BW713">
        <v>1</v>
      </c>
      <c r="BX713" s="17">
        <v>0</v>
      </c>
      <c r="BY713">
        <v>0</v>
      </c>
      <c r="BZ713">
        <v>0</v>
      </c>
      <c r="CA713">
        <v>0</v>
      </c>
      <c r="CB713">
        <v>0</v>
      </c>
      <c r="CC713" s="17">
        <v>0</v>
      </c>
      <c r="CD713">
        <v>0</v>
      </c>
      <c r="CE713">
        <v>0</v>
      </c>
      <c r="CF713">
        <v>1</v>
      </c>
      <c r="CG713">
        <v>0</v>
      </c>
      <c r="CH713">
        <v>0</v>
      </c>
      <c r="CI713">
        <v>0</v>
      </c>
      <c r="CJ713">
        <v>0</v>
      </c>
      <c r="CK713">
        <v>0</v>
      </c>
      <c r="CL713">
        <v>0</v>
      </c>
      <c r="CM713">
        <v>0</v>
      </c>
      <c r="CN713" s="17">
        <v>1</v>
      </c>
      <c r="CO713">
        <v>2.3E-2</v>
      </c>
      <c r="CP713">
        <v>13</v>
      </c>
      <c r="CQ713">
        <v>1</v>
      </c>
      <c r="CR713">
        <v>0</v>
      </c>
      <c r="CS713">
        <v>22</v>
      </c>
      <c r="CY713" s="33" t="s">
        <v>85</v>
      </c>
    </row>
    <row r="714" spans="1:103" x14ac:dyDescent="0.25">
      <c r="A714">
        <v>713</v>
      </c>
      <c r="B714">
        <v>45</v>
      </c>
      <c r="C714" s="24" t="s">
        <v>470</v>
      </c>
      <c r="D714" s="12">
        <v>4.7</v>
      </c>
      <c r="E714" s="13">
        <v>0.2</v>
      </c>
      <c r="F714" s="7">
        <v>18.8571428571429</v>
      </c>
      <c r="G714" s="7">
        <f t="shared" si="171"/>
        <v>4.5</v>
      </c>
      <c r="H714" s="15">
        <f t="shared" si="172"/>
        <v>4.9000000000000004</v>
      </c>
      <c r="I714" s="11">
        <f t="shared" si="173"/>
        <v>0.17153072758098822</v>
      </c>
      <c r="J714" s="32">
        <f t="shared" si="174"/>
        <v>9.0963264626281425E-3</v>
      </c>
      <c r="K714" s="32">
        <f t="shared" si="175"/>
        <v>109.93448884101248</v>
      </c>
      <c r="L714" s="8">
        <v>0</v>
      </c>
      <c r="M714" s="9">
        <v>1</v>
      </c>
      <c r="N714" s="8">
        <v>0</v>
      </c>
      <c r="O714" s="9">
        <v>0</v>
      </c>
      <c r="P714" s="9">
        <v>1</v>
      </c>
      <c r="Q714" s="9">
        <v>0</v>
      </c>
      <c r="R714" s="9">
        <v>0</v>
      </c>
      <c r="S714" s="8">
        <v>11742</v>
      </c>
      <c r="T714" s="9">
        <v>11</v>
      </c>
      <c r="U714" s="9">
        <f t="shared" si="176"/>
        <v>11730</v>
      </c>
      <c r="V714" s="9">
        <f t="shared" si="177"/>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67"/>
        <v>0.78400000000000003</v>
      </c>
      <c r="AR714" s="39">
        <v>0.216</v>
      </c>
      <c r="AS714" s="38">
        <f t="shared" si="168"/>
        <v>0.76300000000000001</v>
      </c>
      <c r="AT714" s="39">
        <v>0.23699999999999999</v>
      </c>
      <c r="AU714">
        <v>0</v>
      </c>
      <c r="AV714" s="17">
        <v>1</v>
      </c>
      <c r="AW714">
        <f t="shared" si="169"/>
        <v>0.20799999999999996</v>
      </c>
      <c r="AX714" s="17">
        <v>0.79200000000000004</v>
      </c>
      <c r="AY714" s="17" t="s">
        <v>29</v>
      </c>
      <c r="AZ714">
        <v>0</v>
      </c>
      <c r="BA714">
        <v>0</v>
      </c>
      <c r="BB714">
        <v>1</v>
      </c>
      <c r="BC714">
        <v>0</v>
      </c>
      <c r="BD714">
        <v>0</v>
      </c>
      <c r="BE714">
        <v>0</v>
      </c>
      <c r="BF714" s="17">
        <v>0</v>
      </c>
      <c r="BG714">
        <v>0</v>
      </c>
      <c r="BH714">
        <v>1</v>
      </c>
      <c r="BI714" s="17">
        <v>0</v>
      </c>
      <c r="BJ714">
        <v>5087</v>
      </c>
      <c r="BK714">
        <v>9052</v>
      </c>
      <c r="BL714" s="92">
        <f t="shared" si="170"/>
        <v>32.11</v>
      </c>
      <c r="BM714">
        <v>1</v>
      </c>
      <c r="BN714">
        <v>0</v>
      </c>
      <c r="BO714">
        <v>0</v>
      </c>
      <c r="BP714">
        <v>0</v>
      </c>
      <c r="BQ714">
        <v>0</v>
      </c>
      <c r="BR714">
        <v>0</v>
      </c>
      <c r="BS714">
        <v>0</v>
      </c>
      <c r="BT714" s="17">
        <v>0</v>
      </c>
      <c r="BU714">
        <v>0</v>
      </c>
      <c r="BV714">
        <v>0</v>
      </c>
      <c r="BW714">
        <v>1</v>
      </c>
      <c r="BX714" s="17">
        <v>0</v>
      </c>
      <c r="BY714">
        <v>0</v>
      </c>
      <c r="BZ714">
        <v>0</v>
      </c>
      <c r="CA714">
        <v>0</v>
      </c>
      <c r="CB714">
        <v>0</v>
      </c>
      <c r="CC714" s="17">
        <v>0</v>
      </c>
      <c r="CD714">
        <v>0</v>
      </c>
      <c r="CE714">
        <v>0</v>
      </c>
      <c r="CF714">
        <v>1</v>
      </c>
      <c r="CG714">
        <v>0</v>
      </c>
      <c r="CH714">
        <v>0</v>
      </c>
      <c r="CI714">
        <v>0</v>
      </c>
      <c r="CJ714">
        <v>0</v>
      </c>
      <c r="CK714">
        <v>0</v>
      </c>
      <c r="CL714">
        <v>0</v>
      </c>
      <c r="CM714">
        <v>0</v>
      </c>
      <c r="CN714" s="17">
        <v>1</v>
      </c>
      <c r="CO714">
        <v>2.3E-2</v>
      </c>
      <c r="CP714">
        <v>13</v>
      </c>
      <c r="CQ714">
        <v>1</v>
      </c>
      <c r="CR714">
        <v>0</v>
      </c>
      <c r="CS714">
        <v>22</v>
      </c>
      <c r="CY714" s="33" t="s">
        <v>85</v>
      </c>
    </row>
    <row r="715" spans="1:103" x14ac:dyDescent="0.25">
      <c r="A715">
        <v>714</v>
      </c>
      <c r="B715">
        <v>45</v>
      </c>
      <c r="C715" s="24" t="s">
        <v>470</v>
      </c>
      <c r="D715" s="12">
        <v>6.1</v>
      </c>
      <c r="E715" s="13">
        <v>0.2</v>
      </c>
      <c r="F715" s="7">
        <v>19.8571428571429</v>
      </c>
      <c r="G715" s="7">
        <f t="shared" si="171"/>
        <v>5.8999999999999995</v>
      </c>
      <c r="H715" s="15">
        <f t="shared" si="172"/>
        <v>6.3</v>
      </c>
      <c r="I715" s="11">
        <f t="shared" si="173"/>
        <v>0.22852540124391141</v>
      </c>
      <c r="J715" s="32">
        <f t="shared" si="174"/>
        <v>1.1508473443937959E-2</v>
      </c>
      <c r="K715" s="32">
        <f t="shared" si="175"/>
        <v>86.892497503806283</v>
      </c>
      <c r="L715" s="8">
        <v>0</v>
      </c>
      <c r="M715" s="9">
        <v>1</v>
      </c>
      <c r="N715" s="8">
        <v>0</v>
      </c>
      <c r="O715" s="9">
        <v>0</v>
      </c>
      <c r="P715" s="9">
        <v>1</v>
      </c>
      <c r="Q715" s="9">
        <v>0</v>
      </c>
      <c r="R715" s="9">
        <v>0</v>
      </c>
      <c r="S715" s="8">
        <v>7169</v>
      </c>
      <c r="T715" s="9">
        <v>12</v>
      </c>
      <c r="U715" s="9">
        <f t="shared" si="176"/>
        <v>7156</v>
      </c>
      <c r="V715" s="9">
        <f t="shared" si="177"/>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67"/>
        <v>0.78200000000000003</v>
      </c>
      <c r="AR715" s="39">
        <v>0.218</v>
      </c>
      <c r="AS715" s="38">
        <f t="shared" si="168"/>
        <v>0.77600000000000002</v>
      </c>
      <c r="AT715" s="39">
        <v>0.224</v>
      </c>
      <c r="AU715">
        <v>0</v>
      </c>
      <c r="AV715" s="17">
        <v>1</v>
      </c>
      <c r="AW715">
        <f t="shared" si="169"/>
        <v>0.18899999999999995</v>
      </c>
      <c r="AX715" s="17">
        <v>0.81100000000000005</v>
      </c>
      <c r="AY715" s="17" t="s">
        <v>29</v>
      </c>
      <c r="AZ715">
        <v>0</v>
      </c>
      <c r="BA715">
        <v>0</v>
      </c>
      <c r="BB715">
        <v>1</v>
      </c>
      <c r="BC715">
        <v>0</v>
      </c>
      <c r="BD715">
        <v>0</v>
      </c>
      <c r="BE715">
        <v>0</v>
      </c>
      <c r="BF715" s="17">
        <v>0</v>
      </c>
      <c r="BG715">
        <v>0</v>
      </c>
      <c r="BH715">
        <v>1</v>
      </c>
      <c r="BI715" s="17">
        <v>0</v>
      </c>
      <c r="BJ715">
        <v>5087</v>
      </c>
      <c r="BK715">
        <v>9052</v>
      </c>
      <c r="BL715" s="92">
        <f t="shared" si="170"/>
        <v>32.361000000000004</v>
      </c>
      <c r="BM715">
        <v>1</v>
      </c>
      <c r="BN715">
        <v>0</v>
      </c>
      <c r="BO715">
        <v>0</v>
      </c>
      <c r="BP715">
        <v>0</v>
      </c>
      <c r="BQ715">
        <v>0</v>
      </c>
      <c r="BR715">
        <v>0</v>
      </c>
      <c r="BS715">
        <v>0</v>
      </c>
      <c r="BT715" s="17">
        <v>0</v>
      </c>
      <c r="BU715">
        <v>0</v>
      </c>
      <c r="BV715">
        <v>0</v>
      </c>
      <c r="BW715">
        <v>1</v>
      </c>
      <c r="BX715" s="17">
        <v>0</v>
      </c>
      <c r="BY715">
        <v>0</v>
      </c>
      <c r="BZ715">
        <v>0</v>
      </c>
      <c r="CA715">
        <v>0</v>
      </c>
      <c r="CB715">
        <v>0</v>
      </c>
      <c r="CC715" s="17">
        <v>0</v>
      </c>
      <c r="CD715">
        <v>0</v>
      </c>
      <c r="CE715">
        <v>0</v>
      </c>
      <c r="CF715">
        <v>1</v>
      </c>
      <c r="CG715">
        <v>0</v>
      </c>
      <c r="CH715">
        <v>0</v>
      </c>
      <c r="CI715">
        <v>0</v>
      </c>
      <c r="CJ715">
        <v>0</v>
      </c>
      <c r="CK715">
        <v>0</v>
      </c>
      <c r="CL715">
        <v>0</v>
      </c>
      <c r="CM715">
        <v>0</v>
      </c>
      <c r="CN715" s="17">
        <v>1</v>
      </c>
      <c r="CO715">
        <v>2.3E-2</v>
      </c>
      <c r="CP715">
        <v>13</v>
      </c>
      <c r="CQ715">
        <v>1</v>
      </c>
      <c r="CR715">
        <v>0</v>
      </c>
      <c r="CS715">
        <v>22</v>
      </c>
      <c r="CY715" s="33" t="s">
        <v>85</v>
      </c>
    </row>
    <row r="716" spans="1:103" x14ac:dyDescent="0.25">
      <c r="A716">
        <v>715</v>
      </c>
      <c r="B716">
        <v>45</v>
      </c>
      <c r="C716" s="24" t="s">
        <v>470</v>
      </c>
      <c r="D716" s="12">
        <v>5.0999999999999996</v>
      </c>
      <c r="E716" s="13">
        <v>0.2</v>
      </c>
      <c r="F716" s="7">
        <v>20.8571428571429</v>
      </c>
      <c r="G716" s="7">
        <f t="shared" si="171"/>
        <v>4.8999999999999995</v>
      </c>
      <c r="H716" s="15">
        <f t="shared" si="172"/>
        <v>5.3</v>
      </c>
      <c r="I716" s="11">
        <f t="shared" si="173"/>
        <v>0.1870236989817278</v>
      </c>
      <c r="J716" s="32">
        <f t="shared" si="174"/>
        <v>8.9668896772061094E-3</v>
      </c>
      <c r="K716" s="32">
        <f t="shared" si="175"/>
        <v>111.5213899131609</v>
      </c>
      <c r="L716" s="8">
        <v>0</v>
      </c>
      <c r="M716" s="9">
        <v>1</v>
      </c>
      <c r="N716" s="8">
        <v>0</v>
      </c>
      <c r="O716" s="9">
        <v>0</v>
      </c>
      <c r="P716" s="9">
        <v>1</v>
      </c>
      <c r="Q716" s="9">
        <v>0</v>
      </c>
      <c r="R716" s="9">
        <v>0</v>
      </c>
      <c r="S716" s="8">
        <v>12016</v>
      </c>
      <c r="T716" s="9">
        <v>13</v>
      </c>
      <c r="U716" s="9">
        <f t="shared" si="176"/>
        <v>12002</v>
      </c>
      <c r="V716" s="9">
        <f t="shared" si="177"/>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67"/>
        <v>0.78200000000000003</v>
      </c>
      <c r="AR716" s="39">
        <v>0.218</v>
      </c>
      <c r="AS716" s="38">
        <f t="shared" si="168"/>
        <v>0.77600000000000002</v>
      </c>
      <c r="AT716" s="39">
        <v>0.224</v>
      </c>
      <c r="AU716">
        <v>0</v>
      </c>
      <c r="AV716" s="17">
        <v>1</v>
      </c>
      <c r="AW716">
        <f t="shared" si="169"/>
        <v>0.18899999999999995</v>
      </c>
      <c r="AX716" s="17">
        <v>0.81100000000000005</v>
      </c>
      <c r="AY716" s="17" t="s">
        <v>29</v>
      </c>
      <c r="AZ716">
        <v>0</v>
      </c>
      <c r="BA716">
        <v>0</v>
      </c>
      <c r="BB716">
        <v>1</v>
      </c>
      <c r="BC716">
        <v>0</v>
      </c>
      <c r="BD716">
        <v>0</v>
      </c>
      <c r="BE716">
        <v>0</v>
      </c>
      <c r="BF716" s="17">
        <v>0</v>
      </c>
      <c r="BG716">
        <v>0</v>
      </c>
      <c r="BH716">
        <v>1</v>
      </c>
      <c r="BI716" s="17">
        <v>0</v>
      </c>
      <c r="BJ716">
        <v>5087</v>
      </c>
      <c r="BK716">
        <v>9052</v>
      </c>
      <c r="BL716" s="92">
        <f t="shared" si="170"/>
        <v>32.361000000000004</v>
      </c>
      <c r="BM716">
        <v>1</v>
      </c>
      <c r="BN716">
        <v>0</v>
      </c>
      <c r="BO716">
        <v>0</v>
      </c>
      <c r="BP716">
        <v>0</v>
      </c>
      <c r="BQ716">
        <v>0</v>
      </c>
      <c r="BR716">
        <v>0</v>
      </c>
      <c r="BS716">
        <v>0</v>
      </c>
      <c r="BT716" s="17">
        <v>0</v>
      </c>
      <c r="BU716">
        <v>0</v>
      </c>
      <c r="BV716">
        <v>0</v>
      </c>
      <c r="BW716">
        <v>1</v>
      </c>
      <c r="BX716" s="17">
        <v>0</v>
      </c>
      <c r="BY716">
        <v>0</v>
      </c>
      <c r="BZ716">
        <v>0</v>
      </c>
      <c r="CA716">
        <v>0</v>
      </c>
      <c r="CB716">
        <v>0</v>
      </c>
      <c r="CC716" s="17">
        <v>0</v>
      </c>
      <c r="CD716">
        <v>0</v>
      </c>
      <c r="CE716">
        <v>0</v>
      </c>
      <c r="CF716">
        <v>1</v>
      </c>
      <c r="CG716">
        <v>0</v>
      </c>
      <c r="CH716">
        <v>0</v>
      </c>
      <c r="CI716">
        <v>0</v>
      </c>
      <c r="CJ716">
        <v>0</v>
      </c>
      <c r="CK716">
        <v>0</v>
      </c>
      <c r="CL716">
        <v>0</v>
      </c>
      <c r="CM716">
        <v>0</v>
      </c>
      <c r="CN716" s="17">
        <v>1</v>
      </c>
      <c r="CO716">
        <v>2.3E-2</v>
      </c>
      <c r="CP716">
        <v>13</v>
      </c>
      <c r="CQ716">
        <v>1</v>
      </c>
      <c r="CR716">
        <v>0</v>
      </c>
      <c r="CS716">
        <v>22</v>
      </c>
      <c r="CY716" s="33" t="s">
        <v>85</v>
      </c>
    </row>
    <row r="717" spans="1:103" x14ac:dyDescent="0.25">
      <c r="A717">
        <v>716</v>
      </c>
      <c r="B717">
        <v>45</v>
      </c>
      <c r="C717" s="24" t="s">
        <v>470</v>
      </c>
      <c r="D717" s="12">
        <v>6.7</v>
      </c>
      <c r="E717" s="13">
        <v>0.2</v>
      </c>
      <c r="F717" s="7">
        <v>21.8571428571429</v>
      </c>
      <c r="G717" s="7">
        <f t="shared" si="171"/>
        <v>6.5</v>
      </c>
      <c r="H717" s="15">
        <f t="shared" si="172"/>
        <v>6.9</v>
      </c>
      <c r="I717" s="11">
        <f t="shared" si="173"/>
        <v>0.24917046667358211</v>
      </c>
      <c r="J717" s="32">
        <f t="shared" si="174"/>
        <v>1.1399955991601773E-2</v>
      </c>
      <c r="K717" s="32">
        <f t="shared" si="175"/>
        <v>87.719636877255439</v>
      </c>
      <c r="L717" s="8">
        <v>0</v>
      </c>
      <c r="M717" s="9">
        <v>1</v>
      </c>
      <c r="N717" s="8">
        <v>0</v>
      </c>
      <c r="O717" s="9">
        <v>0</v>
      </c>
      <c r="P717" s="9">
        <v>1</v>
      </c>
      <c r="Q717" s="9">
        <v>0</v>
      </c>
      <c r="R717" s="9">
        <v>0</v>
      </c>
      <c r="S717" s="8">
        <v>7232</v>
      </c>
      <c r="T717" s="9">
        <v>14</v>
      </c>
      <c r="U717" s="9">
        <f t="shared" si="176"/>
        <v>7217</v>
      </c>
      <c r="V717" s="9">
        <f t="shared" si="177"/>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67"/>
        <v>0.77900000000000003</v>
      </c>
      <c r="AR717" s="39">
        <v>0.221</v>
      </c>
      <c r="AS717" s="38">
        <f t="shared" si="168"/>
        <v>0.78800000000000003</v>
      </c>
      <c r="AT717" s="39">
        <v>0.21199999999999999</v>
      </c>
      <c r="AU717">
        <v>0</v>
      </c>
      <c r="AV717" s="17">
        <v>1</v>
      </c>
      <c r="AW717">
        <f t="shared" si="169"/>
        <v>0.18100000000000005</v>
      </c>
      <c r="AX717" s="17">
        <v>0.81899999999999995</v>
      </c>
      <c r="AY717" s="17" t="s">
        <v>29</v>
      </c>
      <c r="AZ717">
        <v>0</v>
      </c>
      <c r="BA717">
        <v>0</v>
      </c>
      <c r="BB717">
        <v>1</v>
      </c>
      <c r="BC717">
        <v>0</v>
      </c>
      <c r="BD717">
        <v>0</v>
      </c>
      <c r="BE717">
        <v>0</v>
      </c>
      <c r="BF717" s="17">
        <v>0</v>
      </c>
      <c r="BG717">
        <v>0</v>
      </c>
      <c r="BH717">
        <v>1</v>
      </c>
      <c r="BI717" s="17">
        <v>0</v>
      </c>
      <c r="BJ717">
        <v>5087</v>
      </c>
      <c r="BK717">
        <v>9052</v>
      </c>
      <c r="BL717" s="92">
        <f t="shared" si="170"/>
        <v>32.579000000000001</v>
      </c>
      <c r="BM717">
        <v>1</v>
      </c>
      <c r="BN717">
        <v>0</v>
      </c>
      <c r="BO717">
        <v>0</v>
      </c>
      <c r="BP717">
        <v>0</v>
      </c>
      <c r="BQ717">
        <v>0</v>
      </c>
      <c r="BR717">
        <v>0</v>
      </c>
      <c r="BS717">
        <v>0</v>
      </c>
      <c r="BT717" s="17">
        <v>0</v>
      </c>
      <c r="BU717">
        <v>0</v>
      </c>
      <c r="BV717">
        <v>0</v>
      </c>
      <c r="BW717">
        <v>1</v>
      </c>
      <c r="BX717" s="17">
        <v>0</v>
      </c>
      <c r="BY717">
        <v>0</v>
      </c>
      <c r="BZ717">
        <v>0</v>
      </c>
      <c r="CA717">
        <v>0</v>
      </c>
      <c r="CB717">
        <v>0</v>
      </c>
      <c r="CC717" s="17">
        <v>0</v>
      </c>
      <c r="CD717">
        <v>0</v>
      </c>
      <c r="CE717">
        <v>0</v>
      </c>
      <c r="CF717">
        <v>1</v>
      </c>
      <c r="CG717">
        <v>0</v>
      </c>
      <c r="CH717">
        <v>0</v>
      </c>
      <c r="CI717">
        <v>0</v>
      </c>
      <c r="CJ717">
        <v>0</v>
      </c>
      <c r="CK717">
        <v>0</v>
      </c>
      <c r="CL717">
        <v>0</v>
      </c>
      <c r="CM717">
        <v>0</v>
      </c>
      <c r="CN717" s="17">
        <v>1</v>
      </c>
      <c r="CO717">
        <v>2.3E-2</v>
      </c>
      <c r="CP717">
        <v>13</v>
      </c>
      <c r="CQ717">
        <v>1</v>
      </c>
      <c r="CR717">
        <v>0</v>
      </c>
      <c r="CS717">
        <v>22</v>
      </c>
      <c r="CY717" s="33" t="s">
        <v>85</v>
      </c>
    </row>
    <row r="718" spans="1:103" x14ac:dyDescent="0.25">
      <c r="A718">
        <v>717</v>
      </c>
      <c r="B718">
        <v>45</v>
      </c>
      <c r="C718" s="24" t="s">
        <v>470</v>
      </c>
      <c r="D718" s="12">
        <v>5.9</v>
      </c>
      <c r="E718" s="13">
        <v>0.2</v>
      </c>
      <c r="F718" s="7">
        <v>22.8571428571429</v>
      </c>
      <c r="G718" s="7">
        <f t="shared" si="171"/>
        <v>5.7</v>
      </c>
      <c r="H718" s="15">
        <f t="shared" si="172"/>
        <v>6.1000000000000005</v>
      </c>
      <c r="I718" s="11">
        <f t="shared" si="173"/>
        <v>0.19895758177591516</v>
      </c>
      <c r="J718" s="32">
        <f t="shared" si="174"/>
        <v>8.7043942026962719E-3</v>
      </c>
      <c r="K718" s="32">
        <f t="shared" si="175"/>
        <v>114.88450278254173</v>
      </c>
      <c r="L718" s="8">
        <v>0</v>
      </c>
      <c r="M718" s="9">
        <v>1</v>
      </c>
      <c r="N718" s="8">
        <v>0</v>
      </c>
      <c r="O718" s="9">
        <v>0</v>
      </c>
      <c r="P718" s="9">
        <v>1</v>
      </c>
      <c r="Q718" s="9">
        <v>0</v>
      </c>
      <c r="R718" s="9">
        <v>0</v>
      </c>
      <c r="S718" s="8">
        <v>12692</v>
      </c>
      <c r="T718" s="9">
        <v>15</v>
      </c>
      <c r="U718" s="9">
        <f t="shared" si="176"/>
        <v>12676</v>
      </c>
      <c r="V718" s="9">
        <f t="shared" si="177"/>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67"/>
        <v>0.77900000000000003</v>
      </c>
      <c r="AR718" s="39">
        <v>0.221</v>
      </c>
      <c r="AS718" s="38">
        <f t="shared" si="168"/>
        <v>0.78800000000000003</v>
      </c>
      <c r="AT718" s="39">
        <v>0.21199999999999999</v>
      </c>
      <c r="AU718">
        <v>0</v>
      </c>
      <c r="AV718" s="17">
        <v>1</v>
      </c>
      <c r="AW718">
        <f t="shared" si="169"/>
        <v>0.18100000000000005</v>
      </c>
      <c r="AX718" s="17">
        <v>0.81899999999999995</v>
      </c>
      <c r="AY718" s="17" t="s">
        <v>29</v>
      </c>
      <c r="AZ718">
        <v>0</v>
      </c>
      <c r="BA718">
        <v>0</v>
      </c>
      <c r="BB718">
        <v>1</v>
      </c>
      <c r="BC718">
        <v>0</v>
      </c>
      <c r="BD718">
        <v>0</v>
      </c>
      <c r="BE718">
        <v>0</v>
      </c>
      <c r="BF718" s="17">
        <v>0</v>
      </c>
      <c r="BG718">
        <v>0</v>
      </c>
      <c r="BH718">
        <v>1</v>
      </c>
      <c r="BI718" s="17">
        <v>0</v>
      </c>
      <c r="BJ718">
        <v>5087</v>
      </c>
      <c r="BK718">
        <v>9052</v>
      </c>
      <c r="BL718" s="92">
        <f t="shared" si="170"/>
        <v>32.579000000000001</v>
      </c>
      <c r="BM718">
        <v>1</v>
      </c>
      <c r="BN718">
        <v>0</v>
      </c>
      <c r="BO718">
        <v>0</v>
      </c>
      <c r="BP718">
        <v>0</v>
      </c>
      <c r="BQ718">
        <v>0</v>
      </c>
      <c r="BR718">
        <v>0</v>
      </c>
      <c r="BS718">
        <v>0</v>
      </c>
      <c r="BT718" s="17">
        <v>0</v>
      </c>
      <c r="BU718">
        <v>0</v>
      </c>
      <c r="BV718">
        <v>0</v>
      </c>
      <c r="BW718">
        <v>1</v>
      </c>
      <c r="BX718" s="17">
        <v>0</v>
      </c>
      <c r="BY718">
        <v>0</v>
      </c>
      <c r="BZ718">
        <v>0</v>
      </c>
      <c r="CA718">
        <v>0</v>
      </c>
      <c r="CB718">
        <v>0</v>
      </c>
      <c r="CC718" s="17">
        <v>0</v>
      </c>
      <c r="CD718">
        <v>0</v>
      </c>
      <c r="CE718">
        <v>0</v>
      </c>
      <c r="CF718">
        <v>1</v>
      </c>
      <c r="CG718">
        <v>0</v>
      </c>
      <c r="CH718">
        <v>0</v>
      </c>
      <c r="CI718">
        <v>0</v>
      </c>
      <c r="CJ718">
        <v>0</v>
      </c>
      <c r="CK718">
        <v>0</v>
      </c>
      <c r="CL718">
        <v>0</v>
      </c>
      <c r="CM718">
        <v>0</v>
      </c>
      <c r="CN718" s="17">
        <v>1</v>
      </c>
      <c r="CO718">
        <v>2.3E-2</v>
      </c>
      <c r="CP718">
        <v>13</v>
      </c>
      <c r="CQ718">
        <v>1</v>
      </c>
      <c r="CR718">
        <v>0</v>
      </c>
      <c r="CS718">
        <v>22</v>
      </c>
      <c r="CY718" s="33" t="s">
        <v>85</v>
      </c>
    </row>
    <row r="719" spans="1:103" x14ac:dyDescent="0.25">
      <c r="A719">
        <v>718</v>
      </c>
      <c r="B719">
        <v>45</v>
      </c>
      <c r="C719" s="24" t="s">
        <v>470</v>
      </c>
      <c r="D719" s="12">
        <v>6.2</v>
      </c>
      <c r="E719" s="13">
        <v>0.2</v>
      </c>
      <c r="F719" s="7">
        <v>23.8571428571429</v>
      </c>
      <c r="G719" s="7">
        <f t="shared" si="171"/>
        <v>6</v>
      </c>
      <c r="H719" s="15">
        <f t="shared" si="172"/>
        <v>6.4</v>
      </c>
      <c r="I719" s="11">
        <f t="shared" si="173"/>
        <v>0.26411655224629221</v>
      </c>
      <c r="J719" s="32">
        <f t="shared" si="174"/>
        <v>1.1070753686970311E-2</v>
      </c>
      <c r="K719" s="32">
        <f t="shared" si="175"/>
        <v>90.328086801980504</v>
      </c>
      <c r="L719" s="8">
        <v>0</v>
      </c>
      <c r="M719" s="9">
        <v>1</v>
      </c>
      <c r="N719" s="8">
        <v>0</v>
      </c>
      <c r="O719" s="9">
        <v>0</v>
      </c>
      <c r="P719" s="9">
        <v>1</v>
      </c>
      <c r="Q719" s="9">
        <v>0</v>
      </c>
      <c r="R719" s="9">
        <v>0</v>
      </c>
      <c r="S719" s="8">
        <v>7607</v>
      </c>
      <c r="T719" s="9">
        <v>16</v>
      </c>
      <c r="U719" s="9">
        <f t="shared" si="176"/>
        <v>7590</v>
      </c>
      <c r="V719" s="9">
        <f t="shared" si="177"/>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67"/>
        <v>0.77900000000000003</v>
      </c>
      <c r="AR719" s="39">
        <v>0.221</v>
      </c>
      <c r="AS719" s="38">
        <f t="shared" si="168"/>
        <v>0.78700000000000003</v>
      </c>
      <c r="AT719" s="39">
        <v>0.21299999999999999</v>
      </c>
      <c r="AU719">
        <v>0</v>
      </c>
      <c r="AV719" s="17">
        <v>1</v>
      </c>
      <c r="AW719">
        <f t="shared" si="169"/>
        <v>0.17500000000000004</v>
      </c>
      <c r="AX719" s="17">
        <v>0.82499999999999996</v>
      </c>
      <c r="AY719" s="17" t="s">
        <v>29</v>
      </c>
      <c r="AZ719">
        <v>0</v>
      </c>
      <c r="BA719">
        <v>0</v>
      </c>
      <c r="BB719">
        <v>1</v>
      </c>
      <c r="BC719">
        <v>0</v>
      </c>
      <c r="BD719">
        <v>0</v>
      </c>
      <c r="BE719">
        <v>0</v>
      </c>
      <c r="BF719" s="17">
        <v>0</v>
      </c>
      <c r="BG719">
        <v>0</v>
      </c>
      <c r="BH719">
        <v>1</v>
      </c>
      <c r="BI719" s="17">
        <v>0</v>
      </c>
      <c r="BJ719">
        <v>5087</v>
      </c>
      <c r="BK719">
        <v>9052</v>
      </c>
      <c r="BL719" s="92">
        <f t="shared" si="170"/>
        <v>32.802999999999997</v>
      </c>
      <c r="BM719">
        <v>1</v>
      </c>
      <c r="BN719">
        <v>0</v>
      </c>
      <c r="BO719">
        <v>0</v>
      </c>
      <c r="BP719">
        <v>0</v>
      </c>
      <c r="BQ719">
        <v>0</v>
      </c>
      <c r="BR719">
        <v>0</v>
      </c>
      <c r="BS719">
        <v>0</v>
      </c>
      <c r="BT719" s="17">
        <v>0</v>
      </c>
      <c r="BU719">
        <v>0</v>
      </c>
      <c r="BV719">
        <v>0</v>
      </c>
      <c r="BW719">
        <v>1</v>
      </c>
      <c r="BX719" s="17">
        <v>0</v>
      </c>
      <c r="BY719">
        <v>0</v>
      </c>
      <c r="BZ719">
        <v>0</v>
      </c>
      <c r="CA719">
        <v>0</v>
      </c>
      <c r="CB719">
        <v>0</v>
      </c>
      <c r="CC719" s="17">
        <v>0</v>
      </c>
      <c r="CD719">
        <v>0</v>
      </c>
      <c r="CE719">
        <v>0</v>
      </c>
      <c r="CF719">
        <v>1</v>
      </c>
      <c r="CG719">
        <v>0</v>
      </c>
      <c r="CH719">
        <v>0</v>
      </c>
      <c r="CI719">
        <v>0</v>
      </c>
      <c r="CJ719">
        <v>0</v>
      </c>
      <c r="CK719">
        <v>0</v>
      </c>
      <c r="CL719">
        <v>0</v>
      </c>
      <c r="CM719">
        <v>0</v>
      </c>
      <c r="CN719" s="17">
        <v>1</v>
      </c>
      <c r="CO719">
        <v>2.3E-2</v>
      </c>
      <c r="CP719">
        <v>13</v>
      </c>
      <c r="CQ719">
        <v>1</v>
      </c>
      <c r="CR719">
        <v>0</v>
      </c>
      <c r="CS719">
        <v>22</v>
      </c>
      <c r="CY719" s="33" t="s">
        <v>85</v>
      </c>
    </row>
    <row r="720" spans="1:103" x14ac:dyDescent="0.25">
      <c r="A720">
        <v>719</v>
      </c>
      <c r="B720">
        <v>45</v>
      </c>
      <c r="C720" s="24" t="s">
        <v>470</v>
      </c>
      <c r="D720" s="12">
        <v>5</v>
      </c>
      <c r="E720" s="13">
        <v>0.2</v>
      </c>
      <c r="F720" s="7">
        <v>24.8571428571429</v>
      </c>
      <c r="G720" s="7">
        <f t="shared" si="171"/>
        <v>4.8</v>
      </c>
      <c r="H720" s="15">
        <f t="shared" si="172"/>
        <v>5.2</v>
      </c>
      <c r="I720" s="11">
        <f t="shared" si="173"/>
        <v>0.21617458945617005</v>
      </c>
      <c r="J720" s="32">
        <f t="shared" si="174"/>
        <v>8.6966788861677462E-3</v>
      </c>
      <c r="K720" s="32">
        <f t="shared" si="175"/>
        <v>114.9864233334545</v>
      </c>
      <c r="L720" s="8">
        <v>0</v>
      </c>
      <c r="M720" s="9">
        <v>1</v>
      </c>
      <c r="N720" s="8">
        <v>0</v>
      </c>
      <c r="O720" s="9">
        <v>0</v>
      </c>
      <c r="P720" s="9">
        <v>1</v>
      </c>
      <c r="Q720" s="9">
        <v>0</v>
      </c>
      <c r="R720" s="9">
        <v>0</v>
      </c>
      <c r="S720" s="8">
        <v>12622</v>
      </c>
      <c r="T720" s="9">
        <v>17</v>
      </c>
      <c r="U720" s="9">
        <f t="shared" si="176"/>
        <v>12604</v>
      </c>
      <c r="V720" s="9">
        <f t="shared" si="177"/>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67"/>
        <v>0.77900000000000003</v>
      </c>
      <c r="AR720" s="39">
        <v>0.221</v>
      </c>
      <c r="AS720" s="38">
        <f t="shared" si="168"/>
        <v>0.78700000000000003</v>
      </c>
      <c r="AT720" s="39">
        <v>0.21299999999999999</v>
      </c>
      <c r="AU720">
        <v>0</v>
      </c>
      <c r="AV720" s="17">
        <v>1</v>
      </c>
      <c r="AW720">
        <f t="shared" si="169"/>
        <v>0.17500000000000004</v>
      </c>
      <c r="AX720" s="17">
        <v>0.82499999999999996</v>
      </c>
      <c r="AY720" s="17" t="s">
        <v>29</v>
      </c>
      <c r="AZ720">
        <v>0</v>
      </c>
      <c r="BA720">
        <v>0</v>
      </c>
      <c r="BB720">
        <v>1</v>
      </c>
      <c r="BC720">
        <v>0</v>
      </c>
      <c r="BD720">
        <v>0</v>
      </c>
      <c r="BE720">
        <v>0</v>
      </c>
      <c r="BF720" s="17">
        <v>0</v>
      </c>
      <c r="BG720">
        <v>0</v>
      </c>
      <c r="BH720">
        <v>1</v>
      </c>
      <c r="BI720" s="17">
        <v>0</v>
      </c>
      <c r="BJ720">
        <v>5087</v>
      </c>
      <c r="BK720">
        <v>9052</v>
      </c>
      <c r="BL720" s="92">
        <f t="shared" si="170"/>
        <v>32.802999999999997</v>
      </c>
      <c r="BM720">
        <v>1</v>
      </c>
      <c r="BN720">
        <v>0</v>
      </c>
      <c r="BO720">
        <v>0</v>
      </c>
      <c r="BP720">
        <v>0</v>
      </c>
      <c r="BQ720">
        <v>0</v>
      </c>
      <c r="BR720">
        <v>0</v>
      </c>
      <c r="BS720">
        <v>0</v>
      </c>
      <c r="BT720" s="17">
        <v>0</v>
      </c>
      <c r="BU720">
        <v>0</v>
      </c>
      <c r="BV720">
        <v>0</v>
      </c>
      <c r="BW720">
        <v>1</v>
      </c>
      <c r="BX720" s="17">
        <v>0</v>
      </c>
      <c r="BY720">
        <v>0</v>
      </c>
      <c r="BZ720">
        <v>0</v>
      </c>
      <c r="CA720">
        <v>0</v>
      </c>
      <c r="CB720">
        <v>0</v>
      </c>
      <c r="CC720" s="17">
        <v>0</v>
      </c>
      <c r="CD720">
        <v>0</v>
      </c>
      <c r="CE720">
        <v>0</v>
      </c>
      <c r="CF720">
        <v>1</v>
      </c>
      <c r="CG720">
        <v>0</v>
      </c>
      <c r="CH720">
        <v>0</v>
      </c>
      <c r="CI720">
        <v>0</v>
      </c>
      <c r="CJ720">
        <v>0</v>
      </c>
      <c r="CK720">
        <v>0</v>
      </c>
      <c r="CL720">
        <v>0</v>
      </c>
      <c r="CM720">
        <v>0</v>
      </c>
      <c r="CN720" s="17">
        <v>1</v>
      </c>
      <c r="CO720">
        <v>2.3E-2</v>
      </c>
      <c r="CP720">
        <v>13</v>
      </c>
      <c r="CQ720">
        <v>1</v>
      </c>
      <c r="CR720">
        <v>0</v>
      </c>
      <c r="CS720">
        <v>22</v>
      </c>
      <c r="CY720" s="33" t="s">
        <v>85</v>
      </c>
    </row>
    <row r="721" spans="1:103" x14ac:dyDescent="0.25">
      <c r="A721">
        <v>720</v>
      </c>
      <c r="B721">
        <v>45</v>
      </c>
      <c r="C721" s="24" t="s">
        <v>470</v>
      </c>
      <c r="D721" s="12">
        <v>7.74</v>
      </c>
      <c r="E721" s="13">
        <v>0.03</v>
      </c>
      <c r="F721" s="7">
        <v>25.8571428571429</v>
      </c>
      <c r="G721" s="7">
        <f t="shared" si="171"/>
        <v>7.71</v>
      </c>
      <c r="H721" s="15">
        <f t="shared" si="172"/>
        <v>7.7700000000000005</v>
      </c>
      <c r="I721" s="11">
        <f t="shared" si="173"/>
        <v>4.1483160549381434E-2</v>
      </c>
      <c r="J721" s="32">
        <f t="shared" si="174"/>
        <v>1.6043211262191687E-3</v>
      </c>
      <c r="K721" s="32">
        <f t="shared" si="175"/>
        <v>623.3166064182268</v>
      </c>
      <c r="L721" s="8">
        <v>0</v>
      </c>
      <c r="M721" s="9">
        <v>1</v>
      </c>
      <c r="N721" s="8">
        <v>0</v>
      </c>
      <c r="O721" s="9">
        <v>0</v>
      </c>
      <c r="P721" s="9">
        <v>1</v>
      </c>
      <c r="Q721" s="9">
        <v>0</v>
      </c>
      <c r="R721" s="9">
        <v>0</v>
      </c>
      <c r="S721" s="8">
        <v>387866</v>
      </c>
      <c r="T721" s="9">
        <v>10</v>
      </c>
      <c r="U721" s="9">
        <f t="shared" si="176"/>
        <v>387855</v>
      </c>
      <c r="V721" s="9">
        <f t="shared" si="177"/>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67"/>
        <v>0.77900000000000003</v>
      </c>
      <c r="AR721" s="39">
        <v>0.221</v>
      </c>
      <c r="AS721" s="38">
        <f t="shared" si="168"/>
        <v>0.78700000000000003</v>
      </c>
      <c r="AT721" s="39">
        <v>0.21299999999999999</v>
      </c>
      <c r="AU721">
        <v>0</v>
      </c>
      <c r="AV721" s="17">
        <v>1</v>
      </c>
      <c r="AW721">
        <f t="shared" si="169"/>
        <v>0.17500000000000004</v>
      </c>
      <c r="AX721" s="17">
        <v>0.82499999999999996</v>
      </c>
      <c r="AY721" s="17" t="s">
        <v>29</v>
      </c>
      <c r="AZ721">
        <v>0</v>
      </c>
      <c r="BA721">
        <v>0</v>
      </c>
      <c r="BB721">
        <v>1</v>
      </c>
      <c r="BC721">
        <v>0</v>
      </c>
      <c r="BD721">
        <v>0</v>
      </c>
      <c r="BE721">
        <v>0</v>
      </c>
      <c r="BF721" s="17">
        <v>0</v>
      </c>
      <c r="BG721">
        <v>0</v>
      </c>
      <c r="BH721">
        <v>1</v>
      </c>
      <c r="BI721" s="17">
        <v>0</v>
      </c>
      <c r="BJ721">
        <v>5087</v>
      </c>
      <c r="BK721">
        <v>9052</v>
      </c>
      <c r="BL721" s="92">
        <f t="shared" si="170"/>
        <v>32.799999999999997</v>
      </c>
      <c r="BM721">
        <v>1</v>
      </c>
      <c r="BN721">
        <v>0</v>
      </c>
      <c r="BO721">
        <v>0</v>
      </c>
      <c r="BP721">
        <v>0</v>
      </c>
      <c r="BQ721">
        <v>0</v>
      </c>
      <c r="BR721">
        <v>0</v>
      </c>
      <c r="BS721">
        <v>0</v>
      </c>
      <c r="BT721" s="17">
        <v>0</v>
      </c>
      <c r="BU721">
        <v>0</v>
      </c>
      <c r="BV721">
        <v>0</v>
      </c>
      <c r="BW721">
        <v>1</v>
      </c>
      <c r="BX721" s="17">
        <v>0</v>
      </c>
      <c r="BY721">
        <v>0</v>
      </c>
      <c r="BZ721">
        <v>0</v>
      </c>
      <c r="CA721">
        <v>0</v>
      </c>
      <c r="CB721">
        <v>0</v>
      </c>
      <c r="CC721" s="17">
        <v>0</v>
      </c>
      <c r="CD721">
        <v>0</v>
      </c>
      <c r="CE721">
        <v>0</v>
      </c>
      <c r="CF721">
        <v>1</v>
      </c>
      <c r="CG721">
        <v>0</v>
      </c>
      <c r="CH721">
        <v>0</v>
      </c>
      <c r="CI721">
        <v>0</v>
      </c>
      <c r="CJ721">
        <v>1</v>
      </c>
      <c r="CK721">
        <v>0</v>
      </c>
      <c r="CL721">
        <v>0</v>
      </c>
      <c r="CM721">
        <v>0</v>
      </c>
      <c r="CN721" s="17">
        <v>1</v>
      </c>
      <c r="CO721">
        <v>2.3E-2</v>
      </c>
      <c r="CP721">
        <v>13</v>
      </c>
      <c r="CQ721">
        <v>1</v>
      </c>
      <c r="CR721">
        <v>0</v>
      </c>
      <c r="CS721">
        <v>22</v>
      </c>
      <c r="CY721" s="33" t="s">
        <v>85</v>
      </c>
    </row>
    <row r="722" spans="1:103" x14ac:dyDescent="0.25">
      <c r="A722">
        <v>721</v>
      </c>
      <c r="B722">
        <v>45</v>
      </c>
      <c r="C722" s="24" t="s">
        <v>470</v>
      </c>
      <c r="D722" s="12">
        <v>6.24</v>
      </c>
      <c r="E722" s="13">
        <v>0.03</v>
      </c>
      <c r="F722" s="7">
        <v>26.8571428571429</v>
      </c>
      <c r="G722" s="7">
        <f t="shared" si="171"/>
        <v>6.21</v>
      </c>
      <c r="H722" s="15">
        <f t="shared" si="172"/>
        <v>6.2700000000000005</v>
      </c>
      <c r="I722" s="11">
        <f t="shared" si="173"/>
        <v>4.3084780708946675E-2</v>
      </c>
      <c r="J722" s="32">
        <f t="shared" si="174"/>
        <v>1.604220558311842E-3</v>
      </c>
      <c r="K722" s="32">
        <f t="shared" si="175"/>
        <v>623.355681872275</v>
      </c>
      <c r="L722" s="8">
        <v>0</v>
      </c>
      <c r="M722" s="9">
        <v>1</v>
      </c>
      <c r="N722" s="8">
        <v>0</v>
      </c>
      <c r="O722" s="9">
        <v>0</v>
      </c>
      <c r="P722" s="9">
        <v>1</v>
      </c>
      <c r="Q722" s="9">
        <v>0</v>
      </c>
      <c r="R722" s="9">
        <v>0</v>
      </c>
      <c r="S722" s="8">
        <v>387866</v>
      </c>
      <c r="T722" s="9">
        <v>14</v>
      </c>
      <c r="U722" s="9">
        <f t="shared" si="176"/>
        <v>387851</v>
      </c>
      <c r="V722" s="9">
        <f t="shared" si="177"/>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67"/>
        <v>0.77900000000000003</v>
      </c>
      <c r="AR722" s="39">
        <v>0.221</v>
      </c>
      <c r="AS722" s="38">
        <f t="shared" si="168"/>
        <v>0.78700000000000003</v>
      </c>
      <c r="AT722" s="39">
        <v>0.21299999999999999</v>
      </c>
      <c r="AU722">
        <v>0</v>
      </c>
      <c r="AV722" s="17">
        <v>1</v>
      </c>
      <c r="AW722">
        <f t="shared" si="169"/>
        <v>0.17500000000000004</v>
      </c>
      <c r="AX722" s="17">
        <v>0.82499999999999996</v>
      </c>
      <c r="AY722" s="17" t="s">
        <v>29</v>
      </c>
      <c r="AZ722">
        <v>0</v>
      </c>
      <c r="BA722">
        <v>0</v>
      </c>
      <c r="BB722">
        <v>1</v>
      </c>
      <c r="BC722">
        <v>0</v>
      </c>
      <c r="BD722">
        <v>0</v>
      </c>
      <c r="BE722">
        <v>0</v>
      </c>
      <c r="BF722" s="17">
        <v>0</v>
      </c>
      <c r="BG722">
        <v>0</v>
      </c>
      <c r="BH722">
        <v>1</v>
      </c>
      <c r="BI722" s="17">
        <v>0</v>
      </c>
      <c r="BJ722">
        <v>5087</v>
      </c>
      <c r="BK722">
        <v>9052</v>
      </c>
      <c r="BL722" s="92">
        <f t="shared" si="170"/>
        <v>32.799999999999997</v>
      </c>
      <c r="BM722">
        <v>1</v>
      </c>
      <c r="BN722">
        <v>0</v>
      </c>
      <c r="BO722">
        <v>0</v>
      </c>
      <c r="BP722">
        <v>0</v>
      </c>
      <c r="BQ722">
        <v>0</v>
      </c>
      <c r="BR722">
        <v>0</v>
      </c>
      <c r="BS722">
        <v>0</v>
      </c>
      <c r="BT722" s="17">
        <v>0</v>
      </c>
      <c r="BU722">
        <v>0</v>
      </c>
      <c r="BV722">
        <v>0</v>
      </c>
      <c r="BW722">
        <v>1</v>
      </c>
      <c r="BX722" s="17">
        <v>0</v>
      </c>
      <c r="BY722">
        <v>0</v>
      </c>
      <c r="BZ722">
        <v>0</v>
      </c>
      <c r="CA722">
        <v>0</v>
      </c>
      <c r="CB722">
        <v>0</v>
      </c>
      <c r="CC722" s="17">
        <v>0</v>
      </c>
      <c r="CD722">
        <v>0</v>
      </c>
      <c r="CE722">
        <v>0</v>
      </c>
      <c r="CF722">
        <v>1</v>
      </c>
      <c r="CG722">
        <v>0</v>
      </c>
      <c r="CH722">
        <v>0</v>
      </c>
      <c r="CI722">
        <v>0</v>
      </c>
      <c r="CJ722">
        <v>1</v>
      </c>
      <c r="CK722">
        <v>1</v>
      </c>
      <c r="CL722">
        <v>0</v>
      </c>
      <c r="CM722">
        <v>0</v>
      </c>
      <c r="CN722" s="17">
        <v>1</v>
      </c>
      <c r="CO722">
        <v>2.3E-2</v>
      </c>
      <c r="CP722">
        <v>13</v>
      </c>
      <c r="CQ722">
        <v>1</v>
      </c>
      <c r="CR722">
        <v>0</v>
      </c>
      <c r="CS722">
        <v>22</v>
      </c>
      <c r="CY722" s="33" t="s">
        <v>85</v>
      </c>
    </row>
    <row r="723" spans="1:103" x14ac:dyDescent="0.25">
      <c r="A723">
        <v>722</v>
      </c>
      <c r="B723">
        <v>45</v>
      </c>
      <c r="C723" s="24" t="s">
        <v>470</v>
      </c>
      <c r="D723" s="12">
        <v>6.15</v>
      </c>
      <c r="E723" s="13">
        <v>0.03</v>
      </c>
      <c r="F723" s="7">
        <v>27.8571428571429</v>
      </c>
      <c r="G723" s="7">
        <f t="shared" si="171"/>
        <v>6.12</v>
      </c>
      <c r="H723" s="15">
        <f t="shared" si="172"/>
        <v>6.1800000000000006</v>
      </c>
      <c r="I723" s="11">
        <f t="shared" si="173"/>
        <v>4.8876541744417183E-2</v>
      </c>
      <c r="J723" s="32">
        <f t="shared" si="174"/>
        <v>1.7545425241585627E-3</v>
      </c>
      <c r="K723" s="32">
        <f t="shared" si="175"/>
        <v>569.94913843970608</v>
      </c>
      <c r="L723" s="8">
        <v>0</v>
      </c>
      <c r="M723" s="9">
        <v>1</v>
      </c>
      <c r="N723" s="8">
        <v>0</v>
      </c>
      <c r="O723" s="9">
        <v>0</v>
      </c>
      <c r="P723" s="9">
        <v>1</v>
      </c>
      <c r="Q723" s="9">
        <v>0</v>
      </c>
      <c r="R723" s="9">
        <v>0</v>
      </c>
      <c r="S723" s="8">
        <v>324084</v>
      </c>
      <c r="T723" s="9">
        <v>17</v>
      </c>
      <c r="U723" s="9">
        <f t="shared" si="176"/>
        <v>324066</v>
      </c>
      <c r="V723" s="9">
        <f t="shared" si="177"/>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67"/>
        <v>0.77900000000000003</v>
      </c>
      <c r="AR723" s="39">
        <v>0.221</v>
      </c>
      <c r="AS723" s="38">
        <f t="shared" si="168"/>
        <v>0.78700000000000003</v>
      </c>
      <c r="AT723" s="39">
        <v>0.21299999999999999</v>
      </c>
      <c r="AU723">
        <v>0</v>
      </c>
      <c r="AV723" s="17">
        <v>1</v>
      </c>
      <c r="AW723">
        <f t="shared" si="169"/>
        <v>0.17500000000000004</v>
      </c>
      <c r="AX723" s="17">
        <v>0.82499999999999996</v>
      </c>
      <c r="AY723" s="17" t="s">
        <v>29</v>
      </c>
      <c r="AZ723">
        <v>0</v>
      </c>
      <c r="BA723">
        <v>0</v>
      </c>
      <c r="BB723">
        <v>1</v>
      </c>
      <c r="BC723">
        <v>0</v>
      </c>
      <c r="BD723">
        <v>0</v>
      </c>
      <c r="BE723">
        <v>0</v>
      </c>
      <c r="BF723" s="17">
        <v>0</v>
      </c>
      <c r="BG723">
        <v>0</v>
      </c>
      <c r="BH723">
        <v>1</v>
      </c>
      <c r="BI723" s="17">
        <v>0</v>
      </c>
      <c r="BJ723">
        <v>5087</v>
      </c>
      <c r="BK723">
        <v>9052</v>
      </c>
      <c r="BL723" s="92">
        <f t="shared" si="170"/>
        <v>32.799999999999997</v>
      </c>
      <c r="BM723">
        <v>1</v>
      </c>
      <c r="BN723">
        <v>0</v>
      </c>
      <c r="BO723">
        <v>0</v>
      </c>
      <c r="BP723">
        <v>0</v>
      </c>
      <c r="BQ723">
        <v>0</v>
      </c>
      <c r="BR723">
        <v>0</v>
      </c>
      <c r="BS723">
        <v>0</v>
      </c>
      <c r="BT723" s="17">
        <v>0</v>
      </c>
      <c r="BU723">
        <v>0</v>
      </c>
      <c r="BV723">
        <v>0</v>
      </c>
      <c r="BW723">
        <v>1</v>
      </c>
      <c r="BX723" s="17">
        <v>0</v>
      </c>
      <c r="BY723">
        <v>0</v>
      </c>
      <c r="BZ723">
        <v>0</v>
      </c>
      <c r="CA723">
        <v>0</v>
      </c>
      <c r="CB723">
        <v>0</v>
      </c>
      <c r="CC723" s="17">
        <v>0</v>
      </c>
      <c r="CD723">
        <v>0</v>
      </c>
      <c r="CE723">
        <v>0</v>
      </c>
      <c r="CF723">
        <v>1</v>
      </c>
      <c r="CG723">
        <v>0</v>
      </c>
      <c r="CH723">
        <v>0</v>
      </c>
      <c r="CI723">
        <v>0</v>
      </c>
      <c r="CJ723">
        <v>1</v>
      </c>
      <c r="CK723">
        <v>1</v>
      </c>
      <c r="CL723">
        <v>1</v>
      </c>
      <c r="CM723">
        <v>1</v>
      </c>
      <c r="CN723" s="17">
        <v>1</v>
      </c>
      <c r="CO723">
        <v>2.3E-2</v>
      </c>
      <c r="CP723">
        <v>13</v>
      </c>
      <c r="CQ723">
        <v>1</v>
      </c>
      <c r="CR723">
        <v>0</v>
      </c>
      <c r="CS723">
        <v>22</v>
      </c>
      <c r="CY723" s="33" t="s">
        <v>85</v>
      </c>
    </row>
    <row r="724" spans="1:103" x14ac:dyDescent="0.25">
      <c r="A724">
        <v>723</v>
      </c>
      <c r="B724">
        <v>45</v>
      </c>
      <c r="C724" s="24" t="s">
        <v>470</v>
      </c>
      <c r="D724" s="12">
        <v>6.05</v>
      </c>
      <c r="E724" s="13">
        <v>0.04</v>
      </c>
      <c r="F724" s="7">
        <v>28.8571428571429</v>
      </c>
      <c r="G724" s="7">
        <f t="shared" si="171"/>
        <v>6.01</v>
      </c>
      <c r="H724" s="15">
        <f t="shared" si="172"/>
        <v>6.09</v>
      </c>
      <c r="I724" s="11">
        <f t="shared" si="173"/>
        <v>5.7129223619062877E-2</v>
      </c>
      <c r="J724" s="32">
        <f t="shared" si="174"/>
        <v>1.9797255709576213E-3</v>
      </c>
      <c r="K724" s="32">
        <f t="shared" si="175"/>
        <v>505.12051501980943</v>
      </c>
      <c r="L724" s="8">
        <v>0</v>
      </c>
      <c r="M724" s="9">
        <v>1</v>
      </c>
      <c r="N724" s="8">
        <v>0</v>
      </c>
      <c r="O724" s="9">
        <v>0</v>
      </c>
      <c r="P724" s="9">
        <v>1</v>
      </c>
      <c r="Q724" s="9">
        <v>0</v>
      </c>
      <c r="R724" s="9">
        <v>0</v>
      </c>
      <c r="S724" s="8">
        <v>254332</v>
      </c>
      <c r="T724" s="9">
        <v>17</v>
      </c>
      <c r="U724" s="9">
        <f t="shared" si="176"/>
        <v>254314</v>
      </c>
      <c r="V724" s="9">
        <f t="shared" si="177"/>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67"/>
        <v>0.77900000000000003</v>
      </c>
      <c r="AR724" s="39">
        <v>0.221</v>
      </c>
      <c r="AS724" s="38">
        <f t="shared" si="168"/>
        <v>0.78700000000000003</v>
      </c>
      <c r="AT724" s="39">
        <v>0.21299999999999999</v>
      </c>
      <c r="AU724">
        <v>0</v>
      </c>
      <c r="AV724" s="17">
        <v>1</v>
      </c>
      <c r="AW724">
        <f t="shared" si="169"/>
        <v>0.17500000000000004</v>
      </c>
      <c r="AX724" s="17">
        <v>0.82499999999999996</v>
      </c>
      <c r="AY724" s="17" t="s">
        <v>29</v>
      </c>
      <c r="AZ724">
        <v>0</v>
      </c>
      <c r="BA724">
        <v>0</v>
      </c>
      <c r="BB724">
        <v>1</v>
      </c>
      <c r="BC724">
        <v>0</v>
      </c>
      <c r="BD724">
        <v>0</v>
      </c>
      <c r="BE724">
        <v>0</v>
      </c>
      <c r="BF724" s="17">
        <v>0</v>
      </c>
      <c r="BG724">
        <v>0</v>
      </c>
      <c r="BH724">
        <v>1</v>
      </c>
      <c r="BI724" s="17">
        <v>0</v>
      </c>
      <c r="BJ724">
        <v>5087</v>
      </c>
      <c r="BK724">
        <v>9052</v>
      </c>
      <c r="BL724" s="92">
        <f t="shared" si="170"/>
        <v>32.799999999999997</v>
      </c>
      <c r="BM724">
        <v>1</v>
      </c>
      <c r="BN724">
        <v>0</v>
      </c>
      <c r="BO724">
        <v>0</v>
      </c>
      <c r="BP724">
        <v>0</v>
      </c>
      <c r="BQ724">
        <v>0</v>
      </c>
      <c r="BR724">
        <v>0</v>
      </c>
      <c r="BS724">
        <v>0</v>
      </c>
      <c r="BT724" s="17">
        <v>0</v>
      </c>
      <c r="BU724">
        <v>0</v>
      </c>
      <c r="BV724">
        <v>0</v>
      </c>
      <c r="BW724">
        <v>1</v>
      </c>
      <c r="BX724" s="17">
        <v>0</v>
      </c>
      <c r="BY724">
        <v>0</v>
      </c>
      <c r="BZ724">
        <v>0</v>
      </c>
      <c r="CA724">
        <v>0</v>
      </c>
      <c r="CB724">
        <v>0</v>
      </c>
      <c r="CC724" s="17">
        <v>0</v>
      </c>
      <c r="CD724">
        <v>0</v>
      </c>
      <c r="CE724">
        <v>0</v>
      </c>
      <c r="CF724">
        <v>1</v>
      </c>
      <c r="CG724">
        <v>0</v>
      </c>
      <c r="CH724">
        <v>0</v>
      </c>
      <c r="CI724">
        <v>0</v>
      </c>
      <c r="CJ724">
        <v>1</v>
      </c>
      <c r="CK724">
        <v>1</v>
      </c>
      <c r="CL724">
        <v>1</v>
      </c>
      <c r="CM724">
        <v>1</v>
      </c>
      <c r="CN724" s="17">
        <v>1</v>
      </c>
      <c r="CO724">
        <v>2.3E-2</v>
      </c>
      <c r="CP724">
        <v>13</v>
      </c>
      <c r="CQ724">
        <v>1</v>
      </c>
      <c r="CR724">
        <v>0</v>
      </c>
      <c r="CS724">
        <v>22</v>
      </c>
      <c r="CY724" s="33" t="s">
        <v>85</v>
      </c>
    </row>
    <row r="725" spans="1:103" x14ac:dyDescent="0.25">
      <c r="A725">
        <v>724</v>
      </c>
      <c r="B725">
        <v>45</v>
      </c>
      <c r="C725" s="24" t="s">
        <v>470</v>
      </c>
      <c r="D725" s="12">
        <v>5.93</v>
      </c>
      <c r="E725" s="13">
        <v>7.0000000000000007E-2</v>
      </c>
      <c r="F725" s="7">
        <v>29.8571428571429</v>
      </c>
      <c r="G725" s="7">
        <f t="shared" si="171"/>
        <v>5.8599999999999994</v>
      </c>
      <c r="H725" s="15">
        <f t="shared" si="172"/>
        <v>6</v>
      </c>
      <c r="I725" s="11">
        <f t="shared" si="173"/>
        <v>0.11234859231156773</v>
      </c>
      <c r="J725" s="32">
        <f t="shared" si="174"/>
        <v>3.7628715128276216E-3</v>
      </c>
      <c r="K725" s="32">
        <f t="shared" si="175"/>
        <v>265.75449004596675</v>
      </c>
      <c r="L725" s="8">
        <v>0</v>
      </c>
      <c r="M725" s="9">
        <v>1</v>
      </c>
      <c r="N725" s="8">
        <v>0</v>
      </c>
      <c r="O725" s="9">
        <v>0</v>
      </c>
      <c r="P725" s="9">
        <v>1</v>
      </c>
      <c r="Q725" s="9">
        <v>0</v>
      </c>
      <c r="R725" s="9">
        <v>0</v>
      </c>
      <c r="S725" s="8">
        <v>69752</v>
      </c>
      <c r="T725" s="9">
        <v>17</v>
      </c>
      <c r="U725" s="9">
        <f t="shared" si="176"/>
        <v>69734</v>
      </c>
      <c r="V725" s="9">
        <f t="shared" si="177"/>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67"/>
        <v>0.77900000000000003</v>
      </c>
      <c r="AR725" s="39">
        <v>0.221</v>
      </c>
      <c r="AS725" s="38">
        <f t="shared" si="168"/>
        <v>0.78700000000000003</v>
      </c>
      <c r="AT725" s="39">
        <v>0.21299999999999999</v>
      </c>
      <c r="AU725">
        <v>0</v>
      </c>
      <c r="AV725" s="17">
        <v>1</v>
      </c>
      <c r="AW725">
        <f t="shared" si="169"/>
        <v>0.17500000000000004</v>
      </c>
      <c r="AX725" s="17">
        <v>0.82499999999999996</v>
      </c>
      <c r="AY725" s="17" t="s">
        <v>29</v>
      </c>
      <c r="AZ725">
        <v>0</v>
      </c>
      <c r="BA725">
        <v>0</v>
      </c>
      <c r="BB725">
        <v>1</v>
      </c>
      <c r="BC725">
        <v>0</v>
      </c>
      <c r="BD725">
        <v>0</v>
      </c>
      <c r="BE725">
        <v>0</v>
      </c>
      <c r="BF725" s="17">
        <v>0</v>
      </c>
      <c r="BG725">
        <v>0</v>
      </c>
      <c r="BH725">
        <v>1</v>
      </c>
      <c r="BI725" s="17">
        <v>0</v>
      </c>
      <c r="BJ725">
        <v>5087</v>
      </c>
      <c r="BK725">
        <v>9052</v>
      </c>
      <c r="BL725" s="92">
        <f t="shared" si="170"/>
        <v>32.799999999999997</v>
      </c>
      <c r="BM725">
        <v>1</v>
      </c>
      <c r="BN725">
        <v>0</v>
      </c>
      <c r="BO725">
        <v>0</v>
      </c>
      <c r="BP725">
        <v>0</v>
      </c>
      <c r="BQ725">
        <v>0</v>
      </c>
      <c r="BR725">
        <v>0</v>
      </c>
      <c r="BS725">
        <v>0</v>
      </c>
      <c r="BT725" s="17">
        <v>0</v>
      </c>
      <c r="BU725">
        <v>0</v>
      </c>
      <c r="BV725">
        <v>0</v>
      </c>
      <c r="BW725">
        <v>1</v>
      </c>
      <c r="BX725" s="17">
        <v>0</v>
      </c>
      <c r="BY725">
        <v>0</v>
      </c>
      <c r="BZ725">
        <v>0</v>
      </c>
      <c r="CA725">
        <v>0</v>
      </c>
      <c r="CB725">
        <v>0</v>
      </c>
      <c r="CC725" s="17">
        <v>0</v>
      </c>
      <c r="CD725">
        <v>0</v>
      </c>
      <c r="CE725">
        <v>0</v>
      </c>
      <c r="CF725">
        <v>1</v>
      </c>
      <c r="CG725">
        <v>0</v>
      </c>
      <c r="CH725">
        <v>0</v>
      </c>
      <c r="CI725">
        <v>0</v>
      </c>
      <c r="CJ725">
        <v>1</v>
      </c>
      <c r="CK725">
        <v>1</v>
      </c>
      <c r="CL725">
        <v>1</v>
      </c>
      <c r="CM725">
        <v>1</v>
      </c>
      <c r="CN725" s="17">
        <v>1</v>
      </c>
      <c r="CO725">
        <v>2.3E-2</v>
      </c>
      <c r="CP725">
        <v>13</v>
      </c>
      <c r="CQ725">
        <v>1</v>
      </c>
      <c r="CR725">
        <v>0</v>
      </c>
      <c r="CS725">
        <v>22</v>
      </c>
      <c r="CY725" s="33" t="s">
        <v>85</v>
      </c>
    </row>
    <row r="726" spans="1:103" x14ac:dyDescent="0.25">
      <c r="A726">
        <v>725</v>
      </c>
      <c r="B726">
        <v>45</v>
      </c>
      <c r="C726" s="24" t="s">
        <v>470</v>
      </c>
      <c r="D726" s="12">
        <v>3.66</v>
      </c>
      <c r="E726" s="13">
        <v>0.04</v>
      </c>
      <c r="F726" s="7">
        <v>30.8571428571429</v>
      </c>
      <c r="G726" s="7">
        <f t="shared" si="171"/>
        <v>3.62</v>
      </c>
      <c r="H726" s="15">
        <f t="shared" si="172"/>
        <v>3.7</v>
      </c>
      <c r="I726" s="11">
        <f t="shared" si="173"/>
        <v>5.7097529664404303E-2</v>
      </c>
      <c r="J726" s="32">
        <f t="shared" si="174"/>
        <v>1.8503829057908777E-3</v>
      </c>
      <c r="K726" s="32">
        <f t="shared" si="175"/>
        <v>540.42868471733266</v>
      </c>
      <c r="L726" s="8">
        <v>0</v>
      </c>
      <c r="M726" s="9">
        <v>1</v>
      </c>
      <c r="N726" s="8">
        <v>0</v>
      </c>
      <c r="O726" s="9">
        <v>0</v>
      </c>
      <c r="P726" s="9">
        <v>1</v>
      </c>
      <c r="Q726" s="9">
        <v>0</v>
      </c>
      <c r="R726" s="9">
        <v>0</v>
      </c>
      <c r="S726" s="8">
        <v>291130</v>
      </c>
      <c r="T726" s="9">
        <v>18</v>
      </c>
      <c r="U726" s="9">
        <f t="shared" si="176"/>
        <v>291111</v>
      </c>
      <c r="V726" s="9">
        <f t="shared" si="177"/>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67"/>
        <v>0.77900000000000003</v>
      </c>
      <c r="AR726" s="39">
        <v>0.221</v>
      </c>
      <c r="AS726" s="38">
        <f t="shared" si="168"/>
        <v>0.78700000000000003</v>
      </c>
      <c r="AT726" s="39">
        <v>0.21299999999999999</v>
      </c>
      <c r="AU726">
        <v>0</v>
      </c>
      <c r="AV726" s="17">
        <v>1</v>
      </c>
      <c r="AW726">
        <f t="shared" si="169"/>
        <v>0.17500000000000004</v>
      </c>
      <c r="AX726" s="17">
        <v>0.82499999999999996</v>
      </c>
      <c r="AY726" s="17" t="s">
        <v>29</v>
      </c>
      <c r="AZ726">
        <v>0</v>
      </c>
      <c r="BA726">
        <v>0</v>
      </c>
      <c r="BB726">
        <v>1</v>
      </c>
      <c r="BC726">
        <v>0</v>
      </c>
      <c r="BD726">
        <v>0</v>
      </c>
      <c r="BE726">
        <v>0</v>
      </c>
      <c r="BF726" s="17">
        <v>0</v>
      </c>
      <c r="BG726">
        <v>0</v>
      </c>
      <c r="BH726">
        <v>1</v>
      </c>
      <c r="BI726" s="17">
        <v>0</v>
      </c>
      <c r="BJ726">
        <v>5087</v>
      </c>
      <c r="BK726">
        <v>9052</v>
      </c>
      <c r="BL726" s="92">
        <f t="shared" si="170"/>
        <v>32.799999999999997</v>
      </c>
      <c r="BM726">
        <v>1</v>
      </c>
      <c r="BN726">
        <v>0</v>
      </c>
      <c r="BO726">
        <v>0</v>
      </c>
      <c r="BP726">
        <v>0</v>
      </c>
      <c r="BQ726">
        <v>0</v>
      </c>
      <c r="BR726">
        <v>0</v>
      </c>
      <c r="BS726">
        <v>0</v>
      </c>
      <c r="BT726" s="17">
        <v>0</v>
      </c>
      <c r="BU726">
        <v>0</v>
      </c>
      <c r="BV726">
        <v>0</v>
      </c>
      <c r="BW726">
        <v>1</v>
      </c>
      <c r="BX726" s="17">
        <v>0</v>
      </c>
      <c r="BY726">
        <v>0</v>
      </c>
      <c r="BZ726">
        <v>0</v>
      </c>
      <c r="CA726">
        <v>0</v>
      </c>
      <c r="CB726">
        <v>0</v>
      </c>
      <c r="CC726" s="17">
        <v>0</v>
      </c>
      <c r="CD726">
        <v>0</v>
      </c>
      <c r="CE726">
        <v>0</v>
      </c>
      <c r="CF726">
        <v>1</v>
      </c>
      <c r="CG726">
        <v>0</v>
      </c>
      <c r="CH726">
        <v>0</v>
      </c>
      <c r="CI726">
        <v>0</v>
      </c>
      <c r="CJ726">
        <v>1</v>
      </c>
      <c r="CK726">
        <v>1</v>
      </c>
      <c r="CL726">
        <v>1</v>
      </c>
      <c r="CM726">
        <v>1</v>
      </c>
      <c r="CN726" s="17">
        <v>1</v>
      </c>
      <c r="CO726">
        <v>2.3E-2</v>
      </c>
      <c r="CP726">
        <v>13</v>
      </c>
      <c r="CQ726">
        <v>1</v>
      </c>
      <c r="CR726">
        <v>0</v>
      </c>
      <c r="CS726">
        <v>22</v>
      </c>
      <c r="CY726" s="33" t="s">
        <v>85</v>
      </c>
    </row>
    <row r="727" spans="1:103" x14ac:dyDescent="0.25">
      <c r="A727">
        <v>726</v>
      </c>
      <c r="B727">
        <v>45</v>
      </c>
      <c r="C727" s="24" t="s">
        <v>470</v>
      </c>
      <c r="D727" s="12">
        <v>5.84</v>
      </c>
      <c r="E727" s="13">
        <v>0.04</v>
      </c>
      <c r="F727" s="7">
        <v>31.8571428571429</v>
      </c>
      <c r="G727" s="7">
        <f t="shared" si="171"/>
        <v>5.8</v>
      </c>
      <c r="H727" s="15">
        <f t="shared" si="172"/>
        <v>5.88</v>
      </c>
      <c r="I727" s="11">
        <f t="shared" si="173"/>
        <v>5.587417340674182E-2</v>
      </c>
      <c r="J727" s="32">
        <f t="shared" si="174"/>
        <v>1.753897819942566E-3</v>
      </c>
      <c r="K727" s="32">
        <f t="shared" si="175"/>
        <v>570.158642441751</v>
      </c>
      <c r="L727" s="8">
        <v>0</v>
      </c>
      <c r="M727" s="9">
        <v>1</v>
      </c>
      <c r="N727" s="8">
        <v>0</v>
      </c>
      <c r="O727" s="9">
        <v>0</v>
      </c>
      <c r="P727" s="9">
        <v>1</v>
      </c>
      <c r="Q727" s="9">
        <v>0</v>
      </c>
      <c r="R727" s="9">
        <v>0</v>
      </c>
      <c r="S727" s="8">
        <v>324084</v>
      </c>
      <c r="T727" s="9">
        <v>17</v>
      </c>
      <c r="U727" s="9">
        <f t="shared" si="176"/>
        <v>324066</v>
      </c>
      <c r="V727" s="9">
        <f t="shared" si="177"/>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67"/>
        <v>0.77900000000000003</v>
      </c>
      <c r="AR727" s="39">
        <v>0.221</v>
      </c>
      <c r="AS727" s="38">
        <f t="shared" si="168"/>
        <v>0.78700000000000003</v>
      </c>
      <c r="AT727" s="39">
        <v>0.21299999999999999</v>
      </c>
      <c r="AU727">
        <v>0</v>
      </c>
      <c r="AV727" s="17">
        <v>1</v>
      </c>
      <c r="AW727">
        <f t="shared" si="169"/>
        <v>0.17500000000000004</v>
      </c>
      <c r="AX727" s="17">
        <v>0.82499999999999996</v>
      </c>
      <c r="AY727" s="17" t="s">
        <v>29</v>
      </c>
      <c r="AZ727">
        <v>0</v>
      </c>
      <c r="BA727">
        <v>0</v>
      </c>
      <c r="BB727">
        <v>1</v>
      </c>
      <c r="BC727">
        <v>0</v>
      </c>
      <c r="BD727">
        <v>0</v>
      </c>
      <c r="BE727">
        <v>0</v>
      </c>
      <c r="BF727" s="17">
        <v>0</v>
      </c>
      <c r="BG727">
        <v>0</v>
      </c>
      <c r="BH727">
        <v>1</v>
      </c>
      <c r="BI727" s="17">
        <v>0</v>
      </c>
      <c r="BJ727">
        <v>5087</v>
      </c>
      <c r="BK727">
        <v>9052</v>
      </c>
      <c r="BL727" s="92">
        <f t="shared" si="170"/>
        <v>32.799999999999997</v>
      </c>
      <c r="BM727">
        <v>1</v>
      </c>
      <c r="BN727">
        <v>0</v>
      </c>
      <c r="BO727">
        <v>0</v>
      </c>
      <c r="BP727">
        <v>0</v>
      </c>
      <c r="BQ727">
        <v>0</v>
      </c>
      <c r="BR727">
        <v>0</v>
      </c>
      <c r="BS727">
        <v>0</v>
      </c>
      <c r="BT727" s="17">
        <v>0</v>
      </c>
      <c r="BU727">
        <v>0</v>
      </c>
      <c r="BV727">
        <v>0</v>
      </c>
      <c r="BW727">
        <v>1</v>
      </c>
      <c r="BX727" s="17">
        <v>0</v>
      </c>
      <c r="BY727">
        <v>0</v>
      </c>
      <c r="BZ727">
        <v>0</v>
      </c>
      <c r="CA727">
        <v>0</v>
      </c>
      <c r="CB727">
        <v>0</v>
      </c>
      <c r="CC727" s="17">
        <v>0</v>
      </c>
      <c r="CD727">
        <v>0</v>
      </c>
      <c r="CE727">
        <v>0</v>
      </c>
      <c r="CF727">
        <v>1</v>
      </c>
      <c r="CG727">
        <v>0</v>
      </c>
      <c r="CH727">
        <v>0</v>
      </c>
      <c r="CI727">
        <v>0</v>
      </c>
      <c r="CJ727">
        <v>1</v>
      </c>
      <c r="CK727">
        <v>1</v>
      </c>
      <c r="CL727">
        <v>1</v>
      </c>
      <c r="CM727">
        <v>1</v>
      </c>
      <c r="CN727" s="17">
        <v>1</v>
      </c>
      <c r="CO727">
        <v>2.3E-2</v>
      </c>
      <c r="CP727">
        <v>13</v>
      </c>
      <c r="CQ727">
        <v>1</v>
      </c>
      <c r="CR727">
        <v>0</v>
      </c>
      <c r="CS727">
        <v>22</v>
      </c>
      <c r="CY727" s="33" t="s">
        <v>85</v>
      </c>
    </row>
    <row r="728" spans="1:103" x14ac:dyDescent="0.25">
      <c r="A728">
        <v>727</v>
      </c>
      <c r="B728">
        <v>45</v>
      </c>
      <c r="C728" s="24" t="s">
        <v>470</v>
      </c>
      <c r="D728" s="12">
        <v>7.79</v>
      </c>
      <c r="E728" s="13">
        <v>0.03</v>
      </c>
      <c r="F728" s="7">
        <v>32.857142857142897</v>
      </c>
      <c r="G728" s="7">
        <f t="shared" si="171"/>
        <v>7.76</v>
      </c>
      <c r="H728" s="15">
        <f t="shared" si="172"/>
        <v>7.82</v>
      </c>
      <c r="I728" s="11">
        <f t="shared" si="173"/>
        <v>5.2685549073099733E-2</v>
      </c>
      <c r="J728" s="32">
        <f t="shared" si="174"/>
        <v>1.603473232659555E-3</v>
      </c>
      <c r="K728" s="32">
        <f t="shared" si="175"/>
        <v>623.64620726557348</v>
      </c>
      <c r="L728" s="8">
        <v>0</v>
      </c>
      <c r="M728" s="9">
        <v>1</v>
      </c>
      <c r="N728" s="8">
        <v>0</v>
      </c>
      <c r="O728" s="9">
        <v>0</v>
      </c>
      <c r="P728" s="9">
        <v>1</v>
      </c>
      <c r="Q728" s="9">
        <v>0</v>
      </c>
      <c r="R728" s="9">
        <v>0</v>
      </c>
      <c r="S728" s="8">
        <v>387866</v>
      </c>
      <c r="T728" s="9">
        <v>10</v>
      </c>
      <c r="U728" s="9">
        <f t="shared" si="176"/>
        <v>387855</v>
      </c>
      <c r="V728" s="9">
        <f t="shared" si="177"/>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67"/>
        <v>0.77900000000000003</v>
      </c>
      <c r="AR728" s="39">
        <v>0.221</v>
      </c>
      <c r="AS728" s="38">
        <f t="shared" si="168"/>
        <v>0.78700000000000003</v>
      </c>
      <c r="AT728" s="39">
        <v>0.21299999999999999</v>
      </c>
      <c r="AU728">
        <v>0</v>
      </c>
      <c r="AV728" s="17">
        <v>1</v>
      </c>
      <c r="AW728">
        <f t="shared" si="169"/>
        <v>0.17500000000000004</v>
      </c>
      <c r="AX728" s="17">
        <v>0.82499999999999996</v>
      </c>
      <c r="AY728" s="17" t="s">
        <v>29</v>
      </c>
      <c r="AZ728">
        <v>0</v>
      </c>
      <c r="BA728">
        <v>0</v>
      </c>
      <c r="BB728">
        <v>1</v>
      </c>
      <c r="BC728">
        <v>0</v>
      </c>
      <c r="BD728">
        <v>0</v>
      </c>
      <c r="BE728">
        <v>0</v>
      </c>
      <c r="BF728" s="17">
        <v>0</v>
      </c>
      <c r="BG728">
        <v>0</v>
      </c>
      <c r="BH728">
        <v>1</v>
      </c>
      <c r="BI728" s="17">
        <v>0</v>
      </c>
      <c r="BJ728">
        <v>5087</v>
      </c>
      <c r="BK728">
        <v>9052</v>
      </c>
      <c r="BL728" s="92">
        <f t="shared" si="170"/>
        <v>32.799999999999997</v>
      </c>
      <c r="BM728">
        <v>1</v>
      </c>
      <c r="BN728">
        <v>0</v>
      </c>
      <c r="BO728">
        <v>0</v>
      </c>
      <c r="BP728">
        <v>0</v>
      </c>
      <c r="BQ728">
        <v>0</v>
      </c>
      <c r="BR728">
        <v>0</v>
      </c>
      <c r="BS728">
        <v>0</v>
      </c>
      <c r="BT728" s="17">
        <v>0</v>
      </c>
      <c r="BU728">
        <v>0</v>
      </c>
      <c r="BV728">
        <v>0</v>
      </c>
      <c r="BW728">
        <v>1</v>
      </c>
      <c r="BX728" s="17">
        <v>0</v>
      </c>
      <c r="BY728">
        <v>0</v>
      </c>
      <c r="BZ728">
        <v>0</v>
      </c>
      <c r="CA728">
        <v>0</v>
      </c>
      <c r="CB728">
        <v>0</v>
      </c>
      <c r="CC728" s="17">
        <v>0</v>
      </c>
      <c r="CD728">
        <v>0</v>
      </c>
      <c r="CE728">
        <v>0</v>
      </c>
      <c r="CF728">
        <v>1</v>
      </c>
      <c r="CG728">
        <v>0</v>
      </c>
      <c r="CH728">
        <v>0</v>
      </c>
      <c r="CI728">
        <v>0</v>
      </c>
      <c r="CJ728">
        <v>1</v>
      </c>
      <c r="CK728">
        <v>0</v>
      </c>
      <c r="CL728">
        <v>0</v>
      </c>
      <c r="CM728">
        <v>0</v>
      </c>
      <c r="CN728" s="17">
        <v>1</v>
      </c>
      <c r="CO728">
        <v>2.3E-2</v>
      </c>
      <c r="CP728">
        <v>13</v>
      </c>
      <c r="CQ728">
        <v>1</v>
      </c>
      <c r="CR728">
        <v>0</v>
      </c>
      <c r="CS728">
        <v>22</v>
      </c>
      <c r="CY728" s="33" t="s">
        <v>85</v>
      </c>
    </row>
    <row r="729" spans="1:103" x14ac:dyDescent="0.25">
      <c r="A729">
        <v>728</v>
      </c>
      <c r="B729">
        <v>45</v>
      </c>
      <c r="C729" s="24" t="s">
        <v>470</v>
      </c>
      <c r="D729" s="12">
        <v>6.23</v>
      </c>
      <c r="E729" s="13">
        <v>0.03</v>
      </c>
      <c r="F729" s="7">
        <v>33.857142857142897</v>
      </c>
      <c r="G729" s="7">
        <f t="shared" si="171"/>
        <v>6.2</v>
      </c>
      <c r="H729" s="15">
        <f t="shared" si="172"/>
        <v>6.2600000000000007</v>
      </c>
      <c r="I729" s="11">
        <f t="shared" si="173"/>
        <v>5.4284645881501149E-2</v>
      </c>
      <c r="J729" s="32">
        <f t="shared" si="174"/>
        <v>1.6033439711835762E-3</v>
      </c>
      <c r="K729" s="32">
        <f t="shared" si="175"/>
        <v>623.69648557808068</v>
      </c>
      <c r="L729" s="8">
        <v>0</v>
      </c>
      <c r="M729" s="9">
        <v>1</v>
      </c>
      <c r="N729" s="8">
        <v>0</v>
      </c>
      <c r="O729" s="9">
        <v>0</v>
      </c>
      <c r="P729" s="9">
        <v>1</v>
      </c>
      <c r="Q729" s="9">
        <v>0</v>
      </c>
      <c r="R729" s="9">
        <v>0</v>
      </c>
      <c r="S729" s="8">
        <v>387866</v>
      </c>
      <c r="T729" s="9">
        <v>14</v>
      </c>
      <c r="U729" s="9">
        <f t="shared" si="176"/>
        <v>387851</v>
      </c>
      <c r="V729" s="9">
        <f t="shared" si="177"/>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67"/>
        <v>0.77900000000000003</v>
      </c>
      <c r="AR729" s="39">
        <v>0.221</v>
      </c>
      <c r="AS729" s="38">
        <f t="shared" si="168"/>
        <v>0.78700000000000003</v>
      </c>
      <c r="AT729" s="39">
        <v>0.21299999999999999</v>
      </c>
      <c r="AU729">
        <v>0</v>
      </c>
      <c r="AV729" s="17">
        <v>1</v>
      </c>
      <c r="AW729">
        <f t="shared" si="169"/>
        <v>0.17500000000000004</v>
      </c>
      <c r="AX729" s="17">
        <v>0.82499999999999996</v>
      </c>
      <c r="AY729" s="17" t="s">
        <v>29</v>
      </c>
      <c r="AZ729">
        <v>0</v>
      </c>
      <c r="BA729">
        <v>0</v>
      </c>
      <c r="BB729">
        <v>1</v>
      </c>
      <c r="BC729">
        <v>0</v>
      </c>
      <c r="BD729">
        <v>0</v>
      </c>
      <c r="BE729">
        <v>0</v>
      </c>
      <c r="BF729" s="17">
        <v>0</v>
      </c>
      <c r="BG729">
        <v>0</v>
      </c>
      <c r="BH729">
        <v>1</v>
      </c>
      <c r="BI729" s="17">
        <v>0</v>
      </c>
      <c r="BJ729">
        <v>5087</v>
      </c>
      <c r="BK729">
        <v>9052</v>
      </c>
      <c r="BL729" s="92">
        <f t="shared" si="170"/>
        <v>32.799999999999997</v>
      </c>
      <c r="BM729">
        <v>1</v>
      </c>
      <c r="BN729">
        <v>0</v>
      </c>
      <c r="BO729">
        <v>0</v>
      </c>
      <c r="BP729">
        <v>0</v>
      </c>
      <c r="BQ729">
        <v>0</v>
      </c>
      <c r="BR729">
        <v>0</v>
      </c>
      <c r="BS729">
        <v>0</v>
      </c>
      <c r="BT729" s="17">
        <v>0</v>
      </c>
      <c r="BU729">
        <v>0</v>
      </c>
      <c r="BV729">
        <v>0</v>
      </c>
      <c r="BW729">
        <v>1</v>
      </c>
      <c r="BX729" s="17">
        <v>0</v>
      </c>
      <c r="BY729">
        <v>0</v>
      </c>
      <c r="BZ729">
        <v>0</v>
      </c>
      <c r="CA729">
        <v>0</v>
      </c>
      <c r="CB729">
        <v>0</v>
      </c>
      <c r="CC729" s="17">
        <v>0</v>
      </c>
      <c r="CD729">
        <v>0</v>
      </c>
      <c r="CE729">
        <v>0</v>
      </c>
      <c r="CF729">
        <v>1</v>
      </c>
      <c r="CG729">
        <v>0</v>
      </c>
      <c r="CH729">
        <v>0</v>
      </c>
      <c r="CI729">
        <v>0</v>
      </c>
      <c r="CJ729">
        <v>1</v>
      </c>
      <c r="CK729">
        <v>1</v>
      </c>
      <c r="CL729">
        <v>0</v>
      </c>
      <c r="CM729">
        <v>0</v>
      </c>
      <c r="CN729" s="17">
        <v>1</v>
      </c>
      <c r="CO729">
        <v>2.3E-2</v>
      </c>
      <c r="CP729">
        <v>13</v>
      </c>
      <c r="CQ729">
        <v>1</v>
      </c>
      <c r="CR729">
        <v>0</v>
      </c>
      <c r="CS729">
        <v>22</v>
      </c>
      <c r="CY729" s="33" t="s">
        <v>85</v>
      </c>
    </row>
    <row r="730" spans="1:103" x14ac:dyDescent="0.25">
      <c r="A730">
        <v>729</v>
      </c>
      <c r="B730">
        <v>45</v>
      </c>
      <c r="C730" s="24" t="s">
        <v>470</v>
      </c>
      <c r="D730" s="12">
        <v>6.15</v>
      </c>
      <c r="E730" s="13">
        <v>0.03</v>
      </c>
      <c r="F730" s="7">
        <v>34.857142857142897</v>
      </c>
      <c r="G730" s="7">
        <f t="shared" si="171"/>
        <v>6.12</v>
      </c>
      <c r="H730" s="15">
        <f t="shared" si="172"/>
        <v>6.1800000000000006</v>
      </c>
      <c r="I730" s="11">
        <f t="shared" si="173"/>
        <v>6.1117055763178253E-2</v>
      </c>
      <c r="J730" s="32">
        <f t="shared" si="174"/>
        <v>1.7533581571403578E-3</v>
      </c>
      <c r="K730" s="32">
        <f t="shared" si="175"/>
        <v>570.33413049559226</v>
      </c>
      <c r="L730" s="8">
        <v>0</v>
      </c>
      <c r="M730" s="9">
        <v>1</v>
      </c>
      <c r="N730" s="8">
        <v>0</v>
      </c>
      <c r="O730" s="9">
        <v>0</v>
      </c>
      <c r="P730" s="9">
        <v>1</v>
      </c>
      <c r="Q730" s="9">
        <v>0</v>
      </c>
      <c r="R730" s="9">
        <v>0</v>
      </c>
      <c r="S730" s="8">
        <v>324084</v>
      </c>
      <c r="T730" s="9">
        <v>17</v>
      </c>
      <c r="U730" s="9">
        <f t="shared" si="176"/>
        <v>324066</v>
      </c>
      <c r="V730" s="9">
        <f t="shared" si="177"/>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67"/>
        <v>0.77900000000000003</v>
      </c>
      <c r="AR730" s="39">
        <v>0.221</v>
      </c>
      <c r="AS730" s="38">
        <f t="shared" si="168"/>
        <v>0.78700000000000003</v>
      </c>
      <c r="AT730" s="39">
        <v>0.21299999999999999</v>
      </c>
      <c r="AU730">
        <v>0</v>
      </c>
      <c r="AV730" s="17">
        <v>1</v>
      </c>
      <c r="AW730">
        <f t="shared" si="169"/>
        <v>0.17500000000000004</v>
      </c>
      <c r="AX730" s="17">
        <v>0.82499999999999996</v>
      </c>
      <c r="AY730" s="17" t="s">
        <v>29</v>
      </c>
      <c r="AZ730">
        <v>0</v>
      </c>
      <c r="BA730">
        <v>0</v>
      </c>
      <c r="BB730">
        <v>1</v>
      </c>
      <c r="BC730">
        <v>0</v>
      </c>
      <c r="BD730">
        <v>0</v>
      </c>
      <c r="BE730">
        <v>0</v>
      </c>
      <c r="BF730" s="17">
        <v>0</v>
      </c>
      <c r="BG730">
        <v>0</v>
      </c>
      <c r="BH730">
        <v>1</v>
      </c>
      <c r="BI730" s="17">
        <v>0</v>
      </c>
      <c r="BJ730">
        <v>5087</v>
      </c>
      <c r="BK730">
        <v>9052</v>
      </c>
      <c r="BL730" s="92">
        <f t="shared" si="170"/>
        <v>32.799999999999997</v>
      </c>
      <c r="BM730">
        <v>1</v>
      </c>
      <c r="BN730">
        <v>0</v>
      </c>
      <c r="BO730">
        <v>0</v>
      </c>
      <c r="BP730">
        <v>0</v>
      </c>
      <c r="BQ730">
        <v>0</v>
      </c>
      <c r="BR730">
        <v>0</v>
      </c>
      <c r="BS730">
        <v>0</v>
      </c>
      <c r="BT730" s="17">
        <v>0</v>
      </c>
      <c r="BU730">
        <v>0</v>
      </c>
      <c r="BV730">
        <v>0</v>
      </c>
      <c r="BW730">
        <v>1</v>
      </c>
      <c r="BX730" s="17">
        <v>0</v>
      </c>
      <c r="BY730">
        <v>0</v>
      </c>
      <c r="BZ730">
        <v>0</v>
      </c>
      <c r="CA730">
        <v>0</v>
      </c>
      <c r="CB730">
        <v>0</v>
      </c>
      <c r="CC730" s="17">
        <v>0</v>
      </c>
      <c r="CD730">
        <v>0</v>
      </c>
      <c r="CE730">
        <v>0</v>
      </c>
      <c r="CF730">
        <v>1</v>
      </c>
      <c r="CG730">
        <v>0</v>
      </c>
      <c r="CH730">
        <v>0</v>
      </c>
      <c r="CI730">
        <v>0</v>
      </c>
      <c r="CJ730">
        <v>1</v>
      </c>
      <c r="CK730">
        <v>1</v>
      </c>
      <c r="CL730">
        <v>1</v>
      </c>
      <c r="CM730">
        <v>1</v>
      </c>
      <c r="CN730" s="17">
        <v>1</v>
      </c>
      <c r="CO730">
        <v>2.3E-2</v>
      </c>
      <c r="CP730">
        <v>13</v>
      </c>
      <c r="CQ730">
        <v>1</v>
      </c>
      <c r="CR730">
        <v>0</v>
      </c>
      <c r="CS730">
        <v>22</v>
      </c>
      <c r="CY730" s="33" t="s">
        <v>85</v>
      </c>
    </row>
    <row r="731" spans="1:103" x14ac:dyDescent="0.25">
      <c r="A731">
        <v>730</v>
      </c>
      <c r="B731">
        <v>45</v>
      </c>
      <c r="C731" s="24" t="s">
        <v>470</v>
      </c>
      <c r="D731" s="12">
        <v>6.05</v>
      </c>
      <c r="E731" s="13">
        <v>0.04</v>
      </c>
      <c r="F731" s="7">
        <v>35.857142857142897</v>
      </c>
      <c r="G731" s="7">
        <f t="shared" si="171"/>
        <v>6.01</v>
      </c>
      <c r="H731" s="15">
        <f t="shared" si="172"/>
        <v>6.09</v>
      </c>
      <c r="I731" s="11">
        <f t="shared" si="173"/>
        <v>7.0924369238987289E-2</v>
      </c>
      <c r="J731" s="32">
        <f t="shared" si="174"/>
        <v>1.9779704568641853E-3</v>
      </c>
      <c r="K731" s="32">
        <f t="shared" si="175"/>
        <v>505.56872400681345</v>
      </c>
      <c r="L731" s="8">
        <v>0</v>
      </c>
      <c r="M731" s="9">
        <v>1</v>
      </c>
      <c r="N731" s="8">
        <v>0</v>
      </c>
      <c r="O731" s="9">
        <v>0</v>
      </c>
      <c r="P731" s="9">
        <v>1</v>
      </c>
      <c r="Q731" s="9">
        <v>0</v>
      </c>
      <c r="R731" s="9">
        <v>0</v>
      </c>
      <c r="S731" s="8">
        <v>254332</v>
      </c>
      <c r="T731" s="9">
        <v>17</v>
      </c>
      <c r="U731" s="9">
        <f t="shared" si="176"/>
        <v>254314</v>
      </c>
      <c r="V731" s="9">
        <f t="shared" si="177"/>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67"/>
        <v>0.77900000000000003</v>
      </c>
      <c r="AR731" s="39">
        <v>0.221</v>
      </c>
      <c r="AS731" s="38">
        <f t="shared" si="168"/>
        <v>0.78700000000000003</v>
      </c>
      <c r="AT731" s="39">
        <v>0.21299999999999999</v>
      </c>
      <c r="AU731">
        <v>0</v>
      </c>
      <c r="AV731" s="17">
        <v>1</v>
      </c>
      <c r="AW731">
        <f t="shared" si="169"/>
        <v>0.17500000000000004</v>
      </c>
      <c r="AX731" s="17">
        <v>0.82499999999999996</v>
      </c>
      <c r="AY731" s="17" t="s">
        <v>29</v>
      </c>
      <c r="AZ731">
        <v>0</v>
      </c>
      <c r="BA731">
        <v>0</v>
      </c>
      <c r="BB731">
        <v>1</v>
      </c>
      <c r="BC731">
        <v>0</v>
      </c>
      <c r="BD731">
        <v>0</v>
      </c>
      <c r="BE731">
        <v>0</v>
      </c>
      <c r="BF731" s="17">
        <v>0</v>
      </c>
      <c r="BG731">
        <v>0</v>
      </c>
      <c r="BH731">
        <v>1</v>
      </c>
      <c r="BI731" s="17">
        <v>0</v>
      </c>
      <c r="BJ731">
        <v>5087</v>
      </c>
      <c r="BK731">
        <v>9052</v>
      </c>
      <c r="BL731" s="92">
        <f t="shared" si="170"/>
        <v>32.799999999999997</v>
      </c>
      <c r="BM731">
        <v>1</v>
      </c>
      <c r="BN731">
        <v>0</v>
      </c>
      <c r="BO731">
        <v>0</v>
      </c>
      <c r="BP731">
        <v>0</v>
      </c>
      <c r="BQ731">
        <v>0</v>
      </c>
      <c r="BR731">
        <v>0</v>
      </c>
      <c r="BS731">
        <v>0</v>
      </c>
      <c r="BT731" s="17">
        <v>0</v>
      </c>
      <c r="BU731">
        <v>0</v>
      </c>
      <c r="BV731">
        <v>0</v>
      </c>
      <c r="BW731">
        <v>1</v>
      </c>
      <c r="BX731" s="17">
        <v>0</v>
      </c>
      <c r="BY731">
        <v>0</v>
      </c>
      <c r="BZ731">
        <v>0</v>
      </c>
      <c r="CA731">
        <v>0</v>
      </c>
      <c r="CB731">
        <v>0</v>
      </c>
      <c r="CC731" s="17">
        <v>0</v>
      </c>
      <c r="CD731">
        <v>0</v>
      </c>
      <c r="CE731">
        <v>0</v>
      </c>
      <c r="CF731">
        <v>1</v>
      </c>
      <c r="CG731">
        <v>0</v>
      </c>
      <c r="CH731">
        <v>0</v>
      </c>
      <c r="CI731">
        <v>0</v>
      </c>
      <c r="CJ731">
        <v>1</v>
      </c>
      <c r="CK731">
        <v>1</v>
      </c>
      <c r="CL731">
        <v>1</v>
      </c>
      <c r="CM731">
        <v>1</v>
      </c>
      <c r="CN731" s="17">
        <v>1</v>
      </c>
      <c r="CO731">
        <v>2.3E-2</v>
      </c>
      <c r="CP731">
        <v>13</v>
      </c>
      <c r="CQ731">
        <v>1</v>
      </c>
      <c r="CR731">
        <v>0</v>
      </c>
      <c r="CS731">
        <v>22</v>
      </c>
      <c r="CY731" s="33" t="s">
        <v>85</v>
      </c>
    </row>
    <row r="732" spans="1:103" x14ac:dyDescent="0.25">
      <c r="A732">
        <v>731</v>
      </c>
      <c r="B732">
        <v>45</v>
      </c>
      <c r="C732" s="24" t="s">
        <v>470</v>
      </c>
      <c r="D732" s="12">
        <v>5.91</v>
      </c>
      <c r="E732" s="13">
        <v>7.0000000000000007E-2</v>
      </c>
      <c r="F732" s="7">
        <v>36.857142857142897</v>
      </c>
      <c r="G732" s="7">
        <f t="shared" si="171"/>
        <v>5.84</v>
      </c>
      <c r="H732" s="15">
        <f t="shared" si="172"/>
        <v>5.98</v>
      </c>
      <c r="I732" s="11">
        <f t="shared" si="173"/>
        <v>0.13823242550242379</v>
      </c>
      <c r="J732" s="32">
        <f t="shared" si="174"/>
        <v>3.75049216479444E-3</v>
      </c>
      <c r="K732" s="32">
        <f t="shared" si="175"/>
        <v>266.63167287400768</v>
      </c>
      <c r="L732" s="8">
        <v>0</v>
      </c>
      <c r="M732" s="9">
        <v>1</v>
      </c>
      <c r="N732" s="8">
        <v>0</v>
      </c>
      <c r="O732" s="9">
        <v>0</v>
      </c>
      <c r="P732" s="9">
        <v>1</v>
      </c>
      <c r="Q732" s="9">
        <v>0</v>
      </c>
      <c r="R732" s="9">
        <v>0</v>
      </c>
      <c r="S732" s="8">
        <v>69752</v>
      </c>
      <c r="T732" s="9">
        <v>17</v>
      </c>
      <c r="U732" s="9">
        <f t="shared" si="176"/>
        <v>69734</v>
      </c>
      <c r="V732" s="9">
        <f t="shared" si="177"/>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67"/>
        <v>0.77900000000000003</v>
      </c>
      <c r="AR732" s="39">
        <v>0.221</v>
      </c>
      <c r="AS732" s="38">
        <f t="shared" si="168"/>
        <v>0.78700000000000003</v>
      </c>
      <c r="AT732" s="39">
        <v>0.21299999999999999</v>
      </c>
      <c r="AU732">
        <v>0</v>
      </c>
      <c r="AV732" s="17">
        <v>1</v>
      </c>
      <c r="AW732">
        <f t="shared" si="169"/>
        <v>0.17500000000000004</v>
      </c>
      <c r="AX732" s="17">
        <v>0.82499999999999996</v>
      </c>
      <c r="AY732" s="17" t="s">
        <v>29</v>
      </c>
      <c r="AZ732">
        <v>0</v>
      </c>
      <c r="BA732">
        <v>0</v>
      </c>
      <c r="BB732">
        <v>1</v>
      </c>
      <c r="BC732">
        <v>0</v>
      </c>
      <c r="BD732">
        <v>0</v>
      </c>
      <c r="BE732">
        <v>0</v>
      </c>
      <c r="BF732" s="17">
        <v>0</v>
      </c>
      <c r="BG732">
        <v>0</v>
      </c>
      <c r="BH732">
        <v>1</v>
      </c>
      <c r="BI732" s="17">
        <v>0</v>
      </c>
      <c r="BJ732">
        <v>5087</v>
      </c>
      <c r="BK732">
        <v>9052</v>
      </c>
      <c r="BL732" s="92">
        <f t="shared" si="170"/>
        <v>32.799999999999997</v>
      </c>
      <c r="BM732">
        <v>1</v>
      </c>
      <c r="BN732">
        <v>0</v>
      </c>
      <c r="BO732">
        <v>0</v>
      </c>
      <c r="BP732">
        <v>0</v>
      </c>
      <c r="BQ732">
        <v>0</v>
      </c>
      <c r="BR732">
        <v>0</v>
      </c>
      <c r="BS732">
        <v>0</v>
      </c>
      <c r="BT732" s="17">
        <v>0</v>
      </c>
      <c r="BU732">
        <v>0</v>
      </c>
      <c r="BV732">
        <v>0</v>
      </c>
      <c r="BW732">
        <v>1</v>
      </c>
      <c r="BX732" s="17">
        <v>0</v>
      </c>
      <c r="BY732">
        <v>0</v>
      </c>
      <c r="BZ732">
        <v>0</v>
      </c>
      <c r="CA732">
        <v>0</v>
      </c>
      <c r="CB732">
        <v>0</v>
      </c>
      <c r="CC732" s="17">
        <v>0</v>
      </c>
      <c r="CD732">
        <v>0</v>
      </c>
      <c r="CE732">
        <v>0</v>
      </c>
      <c r="CF732">
        <v>1</v>
      </c>
      <c r="CG732">
        <v>0</v>
      </c>
      <c r="CH732">
        <v>0</v>
      </c>
      <c r="CI732">
        <v>0</v>
      </c>
      <c r="CJ732">
        <v>1</v>
      </c>
      <c r="CK732">
        <v>1</v>
      </c>
      <c r="CL732">
        <v>1</v>
      </c>
      <c r="CM732">
        <v>1</v>
      </c>
      <c r="CN732" s="17">
        <v>1</v>
      </c>
      <c r="CO732">
        <v>2.3E-2</v>
      </c>
      <c r="CP732">
        <v>13</v>
      </c>
      <c r="CQ732">
        <v>1</v>
      </c>
      <c r="CR732">
        <v>0</v>
      </c>
      <c r="CS732">
        <v>22</v>
      </c>
      <c r="CY732" s="33" t="s">
        <v>85</v>
      </c>
    </row>
    <row r="733" spans="1:103" x14ac:dyDescent="0.25">
      <c r="A733">
        <v>732</v>
      </c>
      <c r="B733">
        <v>45</v>
      </c>
      <c r="C733" s="24" t="s">
        <v>470</v>
      </c>
      <c r="D733" s="12">
        <v>3.66</v>
      </c>
      <c r="E733" s="13">
        <v>0.04</v>
      </c>
      <c r="F733" s="7">
        <v>37.857142857142897</v>
      </c>
      <c r="G733" s="7">
        <f t="shared" si="171"/>
        <v>3.62</v>
      </c>
      <c r="H733" s="15">
        <f t="shared" si="172"/>
        <v>3.7</v>
      </c>
      <c r="I733" s="11">
        <f t="shared" si="173"/>
        <v>6.9992598169546796E-2</v>
      </c>
      <c r="J733" s="32">
        <f t="shared" si="174"/>
        <v>1.8488610837238757E-3</v>
      </c>
      <c r="K733" s="32">
        <f t="shared" si="175"/>
        <v>540.87351873178818</v>
      </c>
      <c r="L733" s="8">
        <v>0</v>
      </c>
      <c r="M733" s="9">
        <v>1</v>
      </c>
      <c r="N733" s="8">
        <v>0</v>
      </c>
      <c r="O733" s="9">
        <v>0</v>
      </c>
      <c r="P733" s="9">
        <v>1</v>
      </c>
      <c r="Q733" s="9">
        <v>0</v>
      </c>
      <c r="R733" s="9">
        <v>0</v>
      </c>
      <c r="S733" s="8">
        <v>291130</v>
      </c>
      <c r="T733" s="9">
        <v>18</v>
      </c>
      <c r="U733" s="9">
        <f t="shared" si="176"/>
        <v>291111</v>
      </c>
      <c r="V733" s="9">
        <f t="shared" si="177"/>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67"/>
        <v>0.77900000000000003</v>
      </c>
      <c r="AR733" s="39">
        <v>0.221</v>
      </c>
      <c r="AS733" s="38">
        <f t="shared" si="168"/>
        <v>0.78700000000000003</v>
      </c>
      <c r="AT733" s="39">
        <v>0.21299999999999999</v>
      </c>
      <c r="AU733">
        <v>0</v>
      </c>
      <c r="AV733" s="17">
        <v>1</v>
      </c>
      <c r="AW733">
        <f t="shared" si="169"/>
        <v>0.17500000000000004</v>
      </c>
      <c r="AX733" s="17">
        <v>0.82499999999999996</v>
      </c>
      <c r="AY733" s="17" t="s">
        <v>29</v>
      </c>
      <c r="AZ733">
        <v>0</v>
      </c>
      <c r="BA733">
        <v>0</v>
      </c>
      <c r="BB733">
        <v>1</v>
      </c>
      <c r="BC733">
        <v>0</v>
      </c>
      <c r="BD733">
        <v>0</v>
      </c>
      <c r="BE733">
        <v>0</v>
      </c>
      <c r="BF733" s="17">
        <v>0</v>
      </c>
      <c r="BG733">
        <v>0</v>
      </c>
      <c r="BH733">
        <v>1</v>
      </c>
      <c r="BI733" s="17">
        <v>0</v>
      </c>
      <c r="BJ733">
        <v>5087</v>
      </c>
      <c r="BK733">
        <v>9052</v>
      </c>
      <c r="BL733" s="92">
        <f t="shared" si="170"/>
        <v>32.799999999999997</v>
      </c>
      <c r="BM733">
        <v>1</v>
      </c>
      <c r="BN733">
        <v>0</v>
      </c>
      <c r="BO733">
        <v>0</v>
      </c>
      <c r="BP733">
        <v>0</v>
      </c>
      <c r="BQ733">
        <v>0</v>
      </c>
      <c r="BR733">
        <v>0</v>
      </c>
      <c r="BS733">
        <v>0</v>
      </c>
      <c r="BT733" s="17">
        <v>0</v>
      </c>
      <c r="BU733">
        <v>0</v>
      </c>
      <c r="BV733">
        <v>0</v>
      </c>
      <c r="BW733">
        <v>1</v>
      </c>
      <c r="BX733" s="17">
        <v>0</v>
      </c>
      <c r="BY733">
        <v>0</v>
      </c>
      <c r="BZ733">
        <v>0</v>
      </c>
      <c r="CA733">
        <v>0</v>
      </c>
      <c r="CB733">
        <v>0</v>
      </c>
      <c r="CC733" s="17">
        <v>0</v>
      </c>
      <c r="CD733">
        <v>0</v>
      </c>
      <c r="CE733">
        <v>0</v>
      </c>
      <c r="CF733">
        <v>1</v>
      </c>
      <c r="CG733">
        <v>0</v>
      </c>
      <c r="CH733">
        <v>0</v>
      </c>
      <c r="CI733">
        <v>0</v>
      </c>
      <c r="CJ733">
        <v>1</v>
      </c>
      <c r="CK733">
        <v>1</v>
      </c>
      <c r="CL733">
        <v>1</v>
      </c>
      <c r="CM733">
        <v>1</v>
      </c>
      <c r="CN733" s="17">
        <v>1</v>
      </c>
      <c r="CO733">
        <v>2.3E-2</v>
      </c>
      <c r="CP733">
        <v>13</v>
      </c>
      <c r="CQ733">
        <v>1</v>
      </c>
      <c r="CR733">
        <v>0</v>
      </c>
      <c r="CS733">
        <v>22</v>
      </c>
      <c r="CY733" s="33" t="s">
        <v>85</v>
      </c>
    </row>
    <row r="734" spans="1:103" s="143" customFormat="1" x14ac:dyDescent="0.25">
      <c r="A734" s="143">
        <v>733</v>
      </c>
      <c r="B734" s="143">
        <v>45</v>
      </c>
      <c r="C734" s="144" t="s">
        <v>470</v>
      </c>
      <c r="D734" s="145">
        <v>5.84</v>
      </c>
      <c r="E734" s="146">
        <v>0.04</v>
      </c>
      <c r="F734" s="147">
        <v>38.857142857142897</v>
      </c>
      <c r="G734" s="147">
        <f t="shared" si="171"/>
        <v>5.8</v>
      </c>
      <c r="H734" s="148">
        <f t="shared" si="172"/>
        <v>5.88</v>
      </c>
      <c r="I734" s="149">
        <f t="shared" si="173"/>
        <v>6.8099630283182694E-2</v>
      </c>
      <c r="J734" s="150">
        <f t="shared" si="174"/>
        <v>1.7525640146407295E-3</v>
      </c>
      <c r="K734" s="150">
        <f t="shared" si="175"/>
        <v>570.59256703099493</v>
      </c>
      <c r="L734" s="151">
        <v>0</v>
      </c>
      <c r="M734" s="152">
        <v>1</v>
      </c>
      <c r="N734" s="151">
        <v>0</v>
      </c>
      <c r="O734" s="152">
        <v>0</v>
      </c>
      <c r="P734" s="152">
        <v>1</v>
      </c>
      <c r="Q734" s="152">
        <v>0</v>
      </c>
      <c r="R734" s="152">
        <v>0</v>
      </c>
      <c r="S734" s="151">
        <v>324084</v>
      </c>
      <c r="T734" s="152">
        <v>17</v>
      </c>
      <c r="U734" s="152">
        <f t="shared" si="176"/>
        <v>324066</v>
      </c>
      <c r="V734" s="152">
        <f t="shared" si="177"/>
        <v>30</v>
      </c>
      <c r="W734" s="147">
        <v>8.41</v>
      </c>
      <c r="X734" s="147">
        <v>18.39</v>
      </c>
      <c r="Y734" s="152">
        <v>1</v>
      </c>
      <c r="Z734" s="152">
        <v>0</v>
      </c>
      <c r="AA734" s="152">
        <v>1</v>
      </c>
      <c r="AB734" s="152">
        <v>0</v>
      </c>
      <c r="AC734" s="152">
        <v>0</v>
      </c>
      <c r="AD734" s="153">
        <v>0</v>
      </c>
      <c r="AE734" s="152">
        <v>0</v>
      </c>
      <c r="AF734" s="152">
        <v>0</v>
      </c>
      <c r="AG734" s="153">
        <v>1</v>
      </c>
      <c r="AH734" s="152">
        <v>0</v>
      </c>
      <c r="AI734" s="153">
        <v>1</v>
      </c>
      <c r="AJ734" s="154">
        <v>2007</v>
      </c>
      <c r="AK734" s="150" t="s">
        <v>98</v>
      </c>
      <c r="AL734" s="150" t="s">
        <v>98</v>
      </c>
      <c r="AM734" s="150" t="s">
        <v>98</v>
      </c>
      <c r="AN734" s="155" t="s">
        <v>98</v>
      </c>
      <c r="AO734" s="156">
        <v>0.60299999999999998</v>
      </c>
      <c r="AP734" s="157">
        <v>0.39700000000000002</v>
      </c>
      <c r="AQ734" s="171">
        <f t="shared" si="167"/>
        <v>0.77900000000000003</v>
      </c>
      <c r="AR734" s="158">
        <v>0.221</v>
      </c>
      <c r="AS734" s="171">
        <f t="shared" si="168"/>
        <v>0.78700000000000003</v>
      </c>
      <c r="AT734" s="158">
        <v>0.21299999999999999</v>
      </c>
      <c r="AU734">
        <v>0</v>
      </c>
      <c r="AV734" s="157">
        <v>1</v>
      </c>
      <c r="AW734" s="143">
        <f t="shared" si="169"/>
        <v>0.17500000000000004</v>
      </c>
      <c r="AX734" s="157">
        <v>0.82499999999999996</v>
      </c>
      <c r="AY734" s="157" t="s">
        <v>29</v>
      </c>
      <c r="AZ734">
        <v>0</v>
      </c>
      <c r="BA734">
        <v>0</v>
      </c>
      <c r="BB734">
        <v>1</v>
      </c>
      <c r="BC734">
        <v>0</v>
      </c>
      <c r="BD734">
        <v>0</v>
      </c>
      <c r="BE734">
        <v>0</v>
      </c>
      <c r="BF734" s="157">
        <v>0</v>
      </c>
      <c r="BG734">
        <v>0</v>
      </c>
      <c r="BH734">
        <v>1</v>
      </c>
      <c r="BI734" s="157">
        <v>0</v>
      </c>
      <c r="BJ734">
        <v>5087</v>
      </c>
      <c r="BK734">
        <v>9052</v>
      </c>
      <c r="BL734" s="170">
        <f t="shared" si="170"/>
        <v>32.799999999999997</v>
      </c>
      <c r="BM734" s="143">
        <v>1</v>
      </c>
      <c r="BN734" s="143">
        <v>0</v>
      </c>
      <c r="BO734" s="143">
        <v>0</v>
      </c>
      <c r="BP734" s="143">
        <v>0</v>
      </c>
      <c r="BQ734" s="143">
        <v>0</v>
      </c>
      <c r="BR734" s="143">
        <v>0</v>
      </c>
      <c r="BS734" s="143">
        <v>0</v>
      </c>
      <c r="BT734" s="157">
        <v>0</v>
      </c>
      <c r="BU734" s="143">
        <v>0</v>
      </c>
      <c r="BV734" s="143">
        <v>0</v>
      </c>
      <c r="BW734" s="143">
        <v>1</v>
      </c>
      <c r="BX734" s="157">
        <v>0</v>
      </c>
      <c r="BY734" s="143">
        <v>0</v>
      </c>
      <c r="BZ734" s="143">
        <v>0</v>
      </c>
      <c r="CA734" s="143">
        <v>0</v>
      </c>
      <c r="CB734" s="143">
        <v>0</v>
      </c>
      <c r="CC734" s="157">
        <v>0</v>
      </c>
      <c r="CD734" s="143">
        <v>0</v>
      </c>
      <c r="CE734" s="143">
        <v>0</v>
      </c>
      <c r="CF734" s="143">
        <v>1</v>
      </c>
      <c r="CG734" s="143">
        <v>0</v>
      </c>
      <c r="CH734" s="143">
        <v>0</v>
      </c>
      <c r="CI734" s="143">
        <v>0</v>
      </c>
      <c r="CJ734" s="143">
        <v>1</v>
      </c>
      <c r="CK734" s="143">
        <v>1</v>
      </c>
      <c r="CL734" s="143">
        <v>1</v>
      </c>
      <c r="CM734" s="143">
        <v>1</v>
      </c>
      <c r="CN734" s="157">
        <v>1</v>
      </c>
      <c r="CO734">
        <v>2.3E-2</v>
      </c>
      <c r="CP734">
        <v>13</v>
      </c>
      <c r="CQ734">
        <v>1</v>
      </c>
      <c r="CR734">
        <v>0</v>
      </c>
      <c r="CS734">
        <v>22</v>
      </c>
      <c r="CT734" s="159"/>
      <c r="CY734" s="33" t="s">
        <v>85</v>
      </c>
    </row>
    <row r="735" spans="1:103" x14ac:dyDescent="0.25">
      <c r="A735">
        <v>734</v>
      </c>
      <c r="B735">
        <v>46</v>
      </c>
      <c r="C735" s="24" t="s">
        <v>471</v>
      </c>
      <c r="D735" s="12">
        <v>8.5</v>
      </c>
      <c r="E735" s="13">
        <v>1.6</v>
      </c>
      <c r="F735" s="7">
        <f t="shared" ref="F735:F786" si="178">D735/E735</f>
        <v>5.3125</v>
      </c>
      <c r="G735" s="7">
        <f t="shared" si="171"/>
        <v>6.9</v>
      </c>
      <c r="H735" s="15">
        <f t="shared" si="172"/>
        <v>10.1</v>
      </c>
      <c r="I735" s="11">
        <f t="shared" si="173"/>
        <v>0.3708397595494462</v>
      </c>
      <c r="J735" s="32">
        <f t="shared" si="174"/>
        <v>6.9805131209307508E-2</v>
      </c>
      <c r="K735" s="32">
        <f t="shared" si="175"/>
        <v>14.325594446653865</v>
      </c>
      <c r="L735" s="8">
        <v>1</v>
      </c>
      <c r="M735" s="9">
        <v>0</v>
      </c>
      <c r="N735" s="8">
        <v>1</v>
      </c>
      <c r="O735" s="9">
        <v>0</v>
      </c>
      <c r="P735" s="9">
        <v>0</v>
      </c>
      <c r="Q735" s="9">
        <v>0</v>
      </c>
      <c r="R735" s="9">
        <v>0</v>
      </c>
      <c r="S735" s="8">
        <v>180</v>
      </c>
      <c r="T735" s="9">
        <v>2</v>
      </c>
      <c r="U735" s="9">
        <f t="shared" si="176"/>
        <v>177</v>
      </c>
      <c r="V735" s="9">
        <f t="shared" si="177"/>
        <v>14</v>
      </c>
      <c r="W735" s="7">
        <v>7.8</v>
      </c>
      <c r="X735" s="7">
        <f t="shared" ref="X735:X748" si="179">BL735-W735-7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0">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33.86</v>
      </c>
      <c r="BM735">
        <v>1</v>
      </c>
      <c r="BN735">
        <v>0</v>
      </c>
      <c r="BO735">
        <v>0</v>
      </c>
      <c r="BP735">
        <v>0</v>
      </c>
      <c r="BQ735">
        <v>0</v>
      </c>
      <c r="BR735">
        <v>0</v>
      </c>
      <c r="BS735">
        <v>0</v>
      </c>
      <c r="BT735" s="17">
        <v>0</v>
      </c>
      <c r="BU735">
        <v>0</v>
      </c>
      <c r="BV735">
        <v>0</v>
      </c>
      <c r="BW735">
        <v>1</v>
      </c>
      <c r="BX735" s="17">
        <v>0</v>
      </c>
      <c r="BY735">
        <v>0</v>
      </c>
      <c r="BZ735">
        <v>0</v>
      </c>
      <c r="CA735">
        <v>0</v>
      </c>
      <c r="CB735">
        <v>0</v>
      </c>
      <c r="CC735" s="17">
        <v>0</v>
      </c>
      <c r="CD735">
        <v>0</v>
      </c>
      <c r="CE735">
        <v>0</v>
      </c>
      <c r="CF735">
        <v>1</v>
      </c>
      <c r="CG735">
        <v>0</v>
      </c>
      <c r="CH735">
        <v>1</v>
      </c>
      <c r="CI735">
        <v>0</v>
      </c>
      <c r="CJ735">
        <v>0</v>
      </c>
      <c r="CK735">
        <v>0</v>
      </c>
      <c r="CL735">
        <v>0</v>
      </c>
      <c r="CM735">
        <v>0</v>
      </c>
      <c r="CN735" s="17">
        <v>1</v>
      </c>
      <c r="CO735">
        <v>0.29799999999999999</v>
      </c>
      <c r="CP735">
        <v>21</v>
      </c>
      <c r="CQ735">
        <v>1</v>
      </c>
      <c r="CR735">
        <v>0</v>
      </c>
      <c r="CS735">
        <v>25</v>
      </c>
      <c r="CY735" s="33" t="s">
        <v>85</v>
      </c>
    </row>
    <row r="736" spans="1:103" x14ac:dyDescent="0.25">
      <c r="A736">
        <v>735</v>
      </c>
      <c r="B736">
        <v>46</v>
      </c>
      <c r="C736" s="24" t="s">
        <v>471</v>
      </c>
      <c r="D736" s="12">
        <v>8.1</v>
      </c>
      <c r="E736" s="13">
        <v>1.7</v>
      </c>
      <c r="F736" s="7">
        <f t="shared" si="178"/>
        <v>4.7647058823529411</v>
      </c>
      <c r="G736" s="7">
        <f t="shared" si="171"/>
        <v>6.3999999999999995</v>
      </c>
      <c r="H736" s="15">
        <f t="shared" si="172"/>
        <v>9.7999999999999989</v>
      </c>
      <c r="I736" s="11">
        <f t="shared" si="173"/>
        <v>0.34323574598937379</v>
      </c>
      <c r="J736" s="32">
        <f t="shared" si="174"/>
        <v>7.2037131874313015E-2</v>
      </c>
      <c r="K736" s="32">
        <f t="shared" si="175"/>
        <v>13.881729796582585</v>
      </c>
      <c r="L736" s="8">
        <v>1</v>
      </c>
      <c r="M736" s="9">
        <v>0</v>
      </c>
      <c r="N736" s="8">
        <v>1</v>
      </c>
      <c r="O736" s="9">
        <v>0</v>
      </c>
      <c r="P736" s="9">
        <v>0</v>
      </c>
      <c r="Q736" s="9">
        <v>0</v>
      </c>
      <c r="R736" s="9">
        <v>0</v>
      </c>
      <c r="S736" s="8">
        <v>180</v>
      </c>
      <c r="T736" s="9">
        <v>9</v>
      </c>
      <c r="U736" s="9">
        <f t="shared" si="176"/>
        <v>170</v>
      </c>
      <c r="V736" s="9">
        <f t="shared" si="177"/>
        <v>14</v>
      </c>
      <c r="W736" s="7">
        <v>7.8</v>
      </c>
      <c r="X736" s="7">
        <f t="shared" si="179"/>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0"/>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33.86</v>
      </c>
      <c r="BM736">
        <v>1</v>
      </c>
      <c r="BN736">
        <v>0</v>
      </c>
      <c r="BO736">
        <v>0</v>
      </c>
      <c r="BP736">
        <v>0</v>
      </c>
      <c r="BQ736">
        <v>0</v>
      </c>
      <c r="BR736">
        <v>0</v>
      </c>
      <c r="BS736">
        <v>0</v>
      </c>
      <c r="BT736" s="17">
        <v>0</v>
      </c>
      <c r="BU736">
        <v>0</v>
      </c>
      <c r="BV736">
        <v>0</v>
      </c>
      <c r="BW736">
        <v>1</v>
      </c>
      <c r="BX736" s="17">
        <v>0</v>
      </c>
      <c r="BY736">
        <v>0</v>
      </c>
      <c r="BZ736">
        <v>0</v>
      </c>
      <c r="CA736">
        <v>0</v>
      </c>
      <c r="CB736">
        <v>0</v>
      </c>
      <c r="CC736" s="17">
        <v>0</v>
      </c>
      <c r="CD736">
        <v>0</v>
      </c>
      <c r="CE736">
        <v>0</v>
      </c>
      <c r="CF736">
        <v>1</v>
      </c>
      <c r="CG736">
        <v>0</v>
      </c>
      <c r="CH736">
        <v>1</v>
      </c>
      <c r="CI736">
        <v>0</v>
      </c>
      <c r="CJ736">
        <v>0</v>
      </c>
      <c r="CK736">
        <v>0</v>
      </c>
      <c r="CL736">
        <v>0</v>
      </c>
      <c r="CM736">
        <v>0</v>
      </c>
      <c r="CN736" s="17">
        <v>1</v>
      </c>
      <c r="CO736">
        <v>0.29799999999999999</v>
      </c>
      <c r="CP736">
        <v>21</v>
      </c>
      <c r="CQ736">
        <v>1</v>
      </c>
      <c r="CR736">
        <v>0</v>
      </c>
      <c r="CS736">
        <v>25</v>
      </c>
      <c r="CY736" s="33" t="s">
        <v>85</v>
      </c>
    </row>
    <row r="737" spans="1:103" x14ac:dyDescent="0.25">
      <c r="A737">
        <v>736</v>
      </c>
      <c r="B737">
        <v>46</v>
      </c>
      <c r="C737" s="24" t="s">
        <v>471</v>
      </c>
      <c r="D737" s="12">
        <v>7.3</v>
      </c>
      <c r="E737" s="13">
        <v>1.6</v>
      </c>
      <c r="F737" s="7">
        <f t="shared" si="178"/>
        <v>4.5625</v>
      </c>
      <c r="G737" s="7">
        <f t="shared" si="171"/>
        <v>5.6999999999999993</v>
      </c>
      <c r="H737" s="15">
        <f t="shared" si="172"/>
        <v>8.9</v>
      </c>
      <c r="I737" s="11">
        <f t="shared" si="173"/>
        <v>0.33115857421468636</v>
      </c>
      <c r="J737" s="32">
        <f t="shared" si="174"/>
        <v>7.2582701197739477E-2</v>
      </c>
      <c r="K737" s="32">
        <f t="shared" si="175"/>
        <v>13.777387497272478</v>
      </c>
      <c r="L737" s="8">
        <v>1</v>
      </c>
      <c r="M737" s="9">
        <v>0</v>
      </c>
      <c r="N737" s="8">
        <v>1</v>
      </c>
      <c r="O737" s="9">
        <v>0</v>
      </c>
      <c r="P737" s="9">
        <v>0</v>
      </c>
      <c r="Q737" s="9">
        <v>0</v>
      </c>
      <c r="R737" s="9">
        <v>0</v>
      </c>
      <c r="S737" s="8">
        <v>180</v>
      </c>
      <c r="T737" s="9">
        <v>10</v>
      </c>
      <c r="U737" s="9">
        <f t="shared" si="176"/>
        <v>169</v>
      </c>
      <c r="V737" s="9">
        <f t="shared" si="177"/>
        <v>14</v>
      </c>
      <c r="W737" s="7">
        <v>7.8</v>
      </c>
      <c r="X737" s="7">
        <f t="shared" si="179"/>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0"/>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33.86</v>
      </c>
      <c r="BM737">
        <v>1</v>
      </c>
      <c r="BN737">
        <v>0</v>
      </c>
      <c r="BO737">
        <v>0</v>
      </c>
      <c r="BP737">
        <v>0</v>
      </c>
      <c r="BQ737">
        <v>0</v>
      </c>
      <c r="BR737">
        <v>0</v>
      </c>
      <c r="BS737">
        <v>0</v>
      </c>
      <c r="BT737" s="17">
        <v>0</v>
      </c>
      <c r="BU737">
        <v>0</v>
      </c>
      <c r="BV737">
        <v>0</v>
      </c>
      <c r="BW737">
        <v>1</v>
      </c>
      <c r="BX737" s="17">
        <v>0</v>
      </c>
      <c r="BY737">
        <v>0</v>
      </c>
      <c r="BZ737">
        <v>0</v>
      </c>
      <c r="CA737">
        <v>0</v>
      </c>
      <c r="CB737">
        <v>0</v>
      </c>
      <c r="CC737" s="17">
        <v>0</v>
      </c>
      <c r="CD737">
        <v>0</v>
      </c>
      <c r="CE737">
        <v>0</v>
      </c>
      <c r="CF737">
        <v>1</v>
      </c>
      <c r="CG737">
        <v>0</v>
      </c>
      <c r="CH737">
        <v>1</v>
      </c>
      <c r="CI737">
        <v>0</v>
      </c>
      <c r="CJ737">
        <v>0</v>
      </c>
      <c r="CK737">
        <v>0</v>
      </c>
      <c r="CL737">
        <v>0</v>
      </c>
      <c r="CM737">
        <v>0</v>
      </c>
      <c r="CN737" s="17">
        <v>1</v>
      </c>
      <c r="CO737">
        <v>0.29799999999999999</v>
      </c>
      <c r="CP737">
        <v>21</v>
      </c>
      <c r="CQ737">
        <v>1</v>
      </c>
      <c r="CR737">
        <v>0</v>
      </c>
      <c r="CS737">
        <v>25</v>
      </c>
      <c r="CY737" s="33" t="s">
        <v>85</v>
      </c>
    </row>
    <row r="738" spans="1:103" x14ac:dyDescent="0.25">
      <c r="A738">
        <v>737</v>
      </c>
      <c r="B738">
        <v>46</v>
      </c>
      <c r="C738" s="24" t="s">
        <v>471</v>
      </c>
      <c r="D738" s="12">
        <v>7.4</v>
      </c>
      <c r="E738" s="13">
        <v>2</v>
      </c>
      <c r="F738" s="7">
        <f t="shared" si="178"/>
        <v>3.7</v>
      </c>
      <c r="G738" s="7">
        <f t="shared" si="171"/>
        <v>5.4</v>
      </c>
      <c r="H738" s="15">
        <f t="shared" si="172"/>
        <v>9.4</v>
      </c>
      <c r="I738" s="11">
        <f t="shared" si="173"/>
        <v>0.27374382805481862</v>
      </c>
      <c r="J738" s="32">
        <f t="shared" si="174"/>
        <v>7.3984818393194207E-2</v>
      </c>
      <c r="K738" s="32">
        <f t="shared" si="175"/>
        <v>13.516286472252652</v>
      </c>
      <c r="L738" s="8">
        <v>1</v>
      </c>
      <c r="M738" s="9">
        <v>0</v>
      </c>
      <c r="N738" s="8">
        <v>1</v>
      </c>
      <c r="O738" s="9">
        <v>0</v>
      </c>
      <c r="P738" s="9">
        <v>0</v>
      </c>
      <c r="Q738" s="9">
        <v>0</v>
      </c>
      <c r="R738" s="9">
        <v>0</v>
      </c>
      <c r="S738" s="8">
        <v>180</v>
      </c>
      <c r="T738" s="9">
        <v>10</v>
      </c>
      <c r="U738" s="9">
        <f t="shared" si="176"/>
        <v>169</v>
      </c>
      <c r="V738" s="9">
        <f t="shared" si="177"/>
        <v>14</v>
      </c>
      <c r="W738" s="7">
        <v>7.8</v>
      </c>
      <c r="X738" s="7">
        <f t="shared" si="179"/>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0"/>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33.86</v>
      </c>
      <c r="BM738">
        <v>1</v>
      </c>
      <c r="BN738">
        <v>0</v>
      </c>
      <c r="BO738">
        <v>0</v>
      </c>
      <c r="BP738">
        <v>0</v>
      </c>
      <c r="BQ738">
        <v>0</v>
      </c>
      <c r="BR738">
        <v>0</v>
      </c>
      <c r="BS738">
        <v>0</v>
      </c>
      <c r="BT738" s="17">
        <v>0</v>
      </c>
      <c r="BU738">
        <v>0</v>
      </c>
      <c r="BV738">
        <v>0</v>
      </c>
      <c r="BW738">
        <v>1</v>
      </c>
      <c r="BX738" s="17">
        <v>0</v>
      </c>
      <c r="BY738">
        <v>0</v>
      </c>
      <c r="BZ738">
        <v>0</v>
      </c>
      <c r="CA738">
        <v>0</v>
      </c>
      <c r="CB738">
        <v>0</v>
      </c>
      <c r="CC738" s="17">
        <v>0</v>
      </c>
      <c r="CD738">
        <v>0</v>
      </c>
      <c r="CE738">
        <v>0</v>
      </c>
      <c r="CF738">
        <v>1</v>
      </c>
      <c r="CG738">
        <v>0</v>
      </c>
      <c r="CH738">
        <v>1</v>
      </c>
      <c r="CI738">
        <v>0</v>
      </c>
      <c r="CJ738">
        <v>0</v>
      </c>
      <c r="CK738">
        <v>0</v>
      </c>
      <c r="CL738">
        <v>0</v>
      </c>
      <c r="CM738">
        <v>0</v>
      </c>
      <c r="CN738" s="17">
        <v>1</v>
      </c>
      <c r="CO738">
        <v>0.29799999999999999</v>
      </c>
      <c r="CP738">
        <v>21</v>
      </c>
      <c r="CQ738">
        <v>1</v>
      </c>
      <c r="CR738">
        <v>0</v>
      </c>
      <c r="CS738">
        <v>25</v>
      </c>
      <c r="CY738" s="33" t="s">
        <v>85</v>
      </c>
    </row>
    <row r="739" spans="1:103" x14ac:dyDescent="0.25">
      <c r="A739">
        <v>738</v>
      </c>
      <c r="B739">
        <v>46</v>
      </c>
      <c r="C739" s="24" t="s">
        <v>471</v>
      </c>
      <c r="D739" s="12">
        <v>10.199999999999999</v>
      </c>
      <c r="E739" s="13">
        <v>0.8</v>
      </c>
      <c r="F739" s="7">
        <f t="shared" si="178"/>
        <v>12.749999999999998</v>
      </c>
      <c r="G739" s="7">
        <f t="shared" si="171"/>
        <v>9.3999999999999986</v>
      </c>
      <c r="H739" s="15">
        <f t="shared" si="172"/>
        <v>11</v>
      </c>
      <c r="I739" s="11">
        <f t="shared" si="173"/>
        <v>0.32484076433121012</v>
      </c>
      <c r="J739" s="32">
        <f t="shared" si="174"/>
        <v>2.5477707006369425E-2</v>
      </c>
      <c r="K739" s="32">
        <f t="shared" si="175"/>
        <v>39.25</v>
      </c>
      <c r="L739" s="8">
        <v>1</v>
      </c>
      <c r="M739" s="9">
        <v>0</v>
      </c>
      <c r="N739" s="8">
        <v>1</v>
      </c>
      <c r="O739" s="9">
        <v>0</v>
      </c>
      <c r="P739" s="9">
        <v>0</v>
      </c>
      <c r="Q739" s="9">
        <v>0</v>
      </c>
      <c r="R739" s="9">
        <v>0</v>
      </c>
      <c r="S739" s="8">
        <v>1381</v>
      </c>
      <c r="T739" s="9">
        <v>2</v>
      </c>
      <c r="U739" s="9">
        <f t="shared" si="176"/>
        <v>1378</v>
      </c>
      <c r="V739" s="9">
        <f t="shared" si="177"/>
        <v>14</v>
      </c>
      <c r="W739" s="7">
        <v>8.75</v>
      </c>
      <c r="X739" s="7">
        <f t="shared" si="179"/>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0"/>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34.18</v>
      </c>
      <c r="BM739">
        <v>1</v>
      </c>
      <c r="BN739">
        <v>0</v>
      </c>
      <c r="BO739">
        <v>0</v>
      </c>
      <c r="BP739">
        <v>0</v>
      </c>
      <c r="BQ739">
        <v>0</v>
      </c>
      <c r="BR739">
        <v>0</v>
      </c>
      <c r="BS739">
        <v>0</v>
      </c>
      <c r="BT739" s="17">
        <v>0</v>
      </c>
      <c r="BU739">
        <v>0</v>
      </c>
      <c r="BV739">
        <v>0</v>
      </c>
      <c r="BW739">
        <v>1</v>
      </c>
      <c r="BX739" s="17">
        <v>0</v>
      </c>
      <c r="BY739">
        <v>0</v>
      </c>
      <c r="BZ739">
        <v>0</v>
      </c>
      <c r="CA739">
        <v>0</v>
      </c>
      <c r="CB739">
        <v>0</v>
      </c>
      <c r="CC739" s="17">
        <v>0</v>
      </c>
      <c r="CD739">
        <v>0</v>
      </c>
      <c r="CE739">
        <v>0</v>
      </c>
      <c r="CF739">
        <v>1</v>
      </c>
      <c r="CG739">
        <v>0</v>
      </c>
      <c r="CH739">
        <v>1</v>
      </c>
      <c r="CI739">
        <v>0</v>
      </c>
      <c r="CJ739">
        <v>0</v>
      </c>
      <c r="CK739">
        <v>0</v>
      </c>
      <c r="CL739">
        <v>0</v>
      </c>
      <c r="CM739">
        <v>0</v>
      </c>
      <c r="CN739" s="17">
        <v>1</v>
      </c>
      <c r="CO739">
        <v>0.29799999999999999</v>
      </c>
      <c r="CP739">
        <v>21</v>
      </c>
      <c r="CQ739">
        <v>1</v>
      </c>
      <c r="CR739">
        <v>0</v>
      </c>
      <c r="CS739">
        <v>25</v>
      </c>
      <c r="CY739" s="33" t="s">
        <v>85</v>
      </c>
    </row>
    <row r="740" spans="1:103" x14ac:dyDescent="0.25">
      <c r="A740">
        <v>739</v>
      </c>
      <c r="B740">
        <v>46</v>
      </c>
      <c r="C740" s="24" t="s">
        <v>471</v>
      </c>
      <c r="D740" s="12">
        <v>9.3000000000000007</v>
      </c>
      <c r="E740" s="13">
        <v>0.8</v>
      </c>
      <c r="F740" s="7">
        <f t="shared" si="178"/>
        <v>11.625</v>
      </c>
      <c r="G740" s="7">
        <f t="shared" si="171"/>
        <v>8.5</v>
      </c>
      <c r="H740" s="15">
        <f t="shared" si="172"/>
        <v>10.100000000000001</v>
      </c>
      <c r="I740" s="11">
        <f t="shared" si="173"/>
        <v>0.29954370702335192</v>
      </c>
      <c r="J740" s="32">
        <f t="shared" si="174"/>
        <v>2.5767200604159306E-2</v>
      </c>
      <c r="K740" s="32">
        <f t="shared" si="175"/>
        <v>38.80902762244888</v>
      </c>
      <c r="L740" s="8">
        <v>1</v>
      </c>
      <c r="M740" s="9">
        <v>0</v>
      </c>
      <c r="N740" s="8">
        <v>1</v>
      </c>
      <c r="O740" s="9">
        <v>0</v>
      </c>
      <c r="P740" s="9">
        <v>0</v>
      </c>
      <c r="Q740" s="9">
        <v>0</v>
      </c>
      <c r="R740" s="9">
        <v>0</v>
      </c>
      <c r="S740" s="8">
        <v>1381</v>
      </c>
      <c r="T740" s="9">
        <v>9</v>
      </c>
      <c r="U740" s="9">
        <f t="shared" si="176"/>
        <v>1371</v>
      </c>
      <c r="V740" s="9">
        <f t="shared" si="177"/>
        <v>14</v>
      </c>
      <c r="W740" s="7">
        <v>8.75</v>
      </c>
      <c r="X740" s="7">
        <f t="shared" si="179"/>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0"/>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34.18</v>
      </c>
      <c r="BM740">
        <v>1</v>
      </c>
      <c r="BN740">
        <v>0</v>
      </c>
      <c r="BO740">
        <v>0</v>
      </c>
      <c r="BP740">
        <v>0</v>
      </c>
      <c r="BQ740">
        <v>0</v>
      </c>
      <c r="BR740">
        <v>0</v>
      </c>
      <c r="BS740">
        <v>0</v>
      </c>
      <c r="BT740" s="17">
        <v>0</v>
      </c>
      <c r="BU740">
        <v>0</v>
      </c>
      <c r="BV740">
        <v>0</v>
      </c>
      <c r="BW740">
        <v>1</v>
      </c>
      <c r="BX740" s="17">
        <v>0</v>
      </c>
      <c r="BY740">
        <v>0</v>
      </c>
      <c r="BZ740">
        <v>0</v>
      </c>
      <c r="CA740">
        <v>0</v>
      </c>
      <c r="CB740">
        <v>0</v>
      </c>
      <c r="CC740" s="17">
        <v>0</v>
      </c>
      <c r="CD740">
        <v>0</v>
      </c>
      <c r="CE740">
        <v>0</v>
      </c>
      <c r="CF740">
        <v>1</v>
      </c>
      <c r="CG740">
        <v>0</v>
      </c>
      <c r="CH740">
        <v>1</v>
      </c>
      <c r="CI740">
        <v>0</v>
      </c>
      <c r="CJ740">
        <v>0</v>
      </c>
      <c r="CK740">
        <v>0</v>
      </c>
      <c r="CL740">
        <v>0</v>
      </c>
      <c r="CM740">
        <v>0</v>
      </c>
      <c r="CN740" s="17">
        <v>1</v>
      </c>
      <c r="CO740">
        <v>0.29799999999999999</v>
      </c>
      <c r="CP740">
        <v>21</v>
      </c>
      <c r="CQ740">
        <v>1</v>
      </c>
      <c r="CR740">
        <v>0</v>
      </c>
      <c r="CS740">
        <v>25</v>
      </c>
      <c r="CY740" s="33" t="s">
        <v>85</v>
      </c>
    </row>
    <row r="741" spans="1:103" x14ac:dyDescent="0.25">
      <c r="A741">
        <v>740</v>
      </c>
      <c r="B741">
        <v>46</v>
      </c>
      <c r="C741" s="24" t="s">
        <v>471</v>
      </c>
      <c r="D741" s="12">
        <v>9.1</v>
      </c>
      <c r="E741" s="13">
        <v>0.9</v>
      </c>
      <c r="F741" s="7">
        <f t="shared" si="178"/>
        <v>10.111111111111111</v>
      </c>
      <c r="G741" s="7">
        <f t="shared" si="171"/>
        <v>8.1999999999999993</v>
      </c>
      <c r="H741" s="15">
        <f t="shared" si="172"/>
        <v>10</v>
      </c>
      <c r="I741" s="11">
        <f t="shared" si="173"/>
        <v>0.26351805571440351</v>
      </c>
      <c r="J741" s="32">
        <f t="shared" si="174"/>
        <v>2.6062225290435514E-2</v>
      </c>
      <c r="K741" s="32">
        <f t="shared" si="175"/>
        <v>38.369708989008956</v>
      </c>
      <c r="L741" s="8">
        <v>1</v>
      </c>
      <c r="M741" s="9">
        <v>0</v>
      </c>
      <c r="N741" s="8">
        <v>1</v>
      </c>
      <c r="O741" s="9">
        <v>0</v>
      </c>
      <c r="P741" s="9">
        <v>0</v>
      </c>
      <c r="Q741" s="9">
        <v>0</v>
      </c>
      <c r="R741" s="9">
        <v>0</v>
      </c>
      <c r="S741" s="8">
        <v>1381</v>
      </c>
      <c r="T741" s="9">
        <v>10</v>
      </c>
      <c r="U741" s="9">
        <f t="shared" si="176"/>
        <v>1370</v>
      </c>
      <c r="V741" s="9">
        <f t="shared" si="177"/>
        <v>14</v>
      </c>
      <c r="W741" s="7">
        <v>8.75</v>
      </c>
      <c r="X741" s="7">
        <f t="shared" si="179"/>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0"/>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34.18</v>
      </c>
      <c r="BM741">
        <v>1</v>
      </c>
      <c r="BN741">
        <v>0</v>
      </c>
      <c r="BO741">
        <v>0</v>
      </c>
      <c r="BP741">
        <v>0</v>
      </c>
      <c r="BQ741">
        <v>0</v>
      </c>
      <c r="BR741">
        <v>0</v>
      </c>
      <c r="BS741">
        <v>0</v>
      </c>
      <c r="BT741" s="17">
        <v>0</v>
      </c>
      <c r="BU741">
        <v>0</v>
      </c>
      <c r="BV741">
        <v>0</v>
      </c>
      <c r="BW741">
        <v>1</v>
      </c>
      <c r="BX741" s="17">
        <v>0</v>
      </c>
      <c r="BY741">
        <v>0</v>
      </c>
      <c r="BZ741">
        <v>0</v>
      </c>
      <c r="CA741">
        <v>0</v>
      </c>
      <c r="CB741">
        <v>0</v>
      </c>
      <c r="CC741" s="17">
        <v>0</v>
      </c>
      <c r="CD741">
        <v>0</v>
      </c>
      <c r="CE741">
        <v>0</v>
      </c>
      <c r="CF741">
        <v>1</v>
      </c>
      <c r="CG741">
        <v>0</v>
      </c>
      <c r="CH741">
        <v>1</v>
      </c>
      <c r="CI741">
        <v>0</v>
      </c>
      <c r="CJ741">
        <v>0</v>
      </c>
      <c r="CK741">
        <v>0</v>
      </c>
      <c r="CL741">
        <v>0</v>
      </c>
      <c r="CM741">
        <v>0</v>
      </c>
      <c r="CN741" s="17">
        <v>1</v>
      </c>
      <c r="CO741">
        <v>0.29799999999999999</v>
      </c>
      <c r="CP741">
        <v>21</v>
      </c>
      <c r="CQ741">
        <v>1</v>
      </c>
      <c r="CR741">
        <v>0</v>
      </c>
      <c r="CS741">
        <v>25</v>
      </c>
      <c r="CY741" s="33" t="s">
        <v>85</v>
      </c>
    </row>
    <row r="742" spans="1:103" x14ac:dyDescent="0.25">
      <c r="A742">
        <v>741</v>
      </c>
      <c r="B742">
        <v>46</v>
      </c>
      <c r="C742" s="24" t="s">
        <v>471</v>
      </c>
      <c r="D742" s="12">
        <v>9</v>
      </c>
      <c r="E742" s="13">
        <v>0.8</v>
      </c>
      <c r="F742" s="7">
        <f t="shared" si="178"/>
        <v>11.25</v>
      </c>
      <c r="G742" s="7">
        <f t="shared" si="171"/>
        <v>8.1999999999999993</v>
      </c>
      <c r="H742" s="15">
        <f t="shared" si="172"/>
        <v>9.8000000000000007</v>
      </c>
      <c r="I742" s="11">
        <f t="shared" si="173"/>
        <v>0.29080715862584822</v>
      </c>
      <c r="J742" s="32">
        <f t="shared" si="174"/>
        <v>2.5849525211186511E-2</v>
      </c>
      <c r="K742" s="32">
        <f t="shared" si="175"/>
        <v>38.685430073866307</v>
      </c>
      <c r="L742" s="8">
        <v>1</v>
      </c>
      <c r="M742" s="9">
        <v>0</v>
      </c>
      <c r="N742" s="8">
        <v>1</v>
      </c>
      <c r="O742" s="9">
        <v>0</v>
      </c>
      <c r="P742" s="9">
        <v>0</v>
      </c>
      <c r="Q742" s="9">
        <v>0</v>
      </c>
      <c r="R742" s="9">
        <v>0</v>
      </c>
      <c r="S742" s="8">
        <v>1381</v>
      </c>
      <c r="T742" s="9">
        <v>10</v>
      </c>
      <c r="U742" s="9">
        <f t="shared" si="176"/>
        <v>1370</v>
      </c>
      <c r="V742" s="9">
        <f t="shared" si="177"/>
        <v>14</v>
      </c>
      <c r="W742" s="7">
        <v>8.75</v>
      </c>
      <c r="X742" s="7">
        <f t="shared" si="179"/>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0"/>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34.18</v>
      </c>
      <c r="BM742">
        <v>1</v>
      </c>
      <c r="BN742">
        <v>0</v>
      </c>
      <c r="BO742">
        <v>0</v>
      </c>
      <c r="BP742">
        <v>0</v>
      </c>
      <c r="BQ742">
        <v>0</v>
      </c>
      <c r="BR742">
        <v>0</v>
      </c>
      <c r="BS742">
        <v>0</v>
      </c>
      <c r="BT742" s="17">
        <v>0</v>
      </c>
      <c r="BU742">
        <v>0</v>
      </c>
      <c r="BV742">
        <v>0</v>
      </c>
      <c r="BW742">
        <v>1</v>
      </c>
      <c r="BX742" s="17">
        <v>0</v>
      </c>
      <c r="BY742">
        <v>0</v>
      </c>
      <c r="BZ742">
        <v>0</v>
      </c>
      <c r="CA742">
        <v>0</v>
      </c>
      <c r="CB742">
        <v>0</v>
      </c>
      <c r="CC742" s="17">
        <v>0</v>
      </c>
      <c r="CD742">
        <v>0</v>
      </c>
      <c r="CE742">
        <v>0</v>
      </c>
      <c r="CF742">
        <v>1</v>
      </c>
      <c r="CG742">
        <v>0</v>
      </c>
      <c r="CH742">
        <v>1</v>
      </c>
      <c r="CI742">
        <v>0</v>
      </c>
      <c r="CJ742">
        <v>0</v>
      </c>
      <c r="CK742">
        <v>0</v>
      </c>
      <c r="CL742">
        <v>0</v>
      </c>
      <c r="CM742">
        <v>0</v>
      </c>
      <c r="CN742" s="17">
        <v>1</v>
      </c>
      <c r="CO742">
        <v>0.29799999999999999</v>
      </c>
      <c r="CP742">
        <v>21</v>
      </c>
      <c r="CQ742">
        <v>1</v>
      </c>
      <c r="CR742">
        <v>0</v>
      </c>
      <c r="CS742">
        <v>25</v>
      </c>
      <c r="CY742" s="33" t="s">
        <v>85</v>
      </c>
    </row>
    <row r="743" spans="1:103" x14ac:dyDescent="0.25">
      <c r="A743">
        <v>742</v>
      </c>
      <c r="B743">
        <v>46</v>
      </c>
      <c r="C743" s="24" t="s">
        <v>471</v>
      </c>
      <c r="D743" s="12">
        <v>6.4</v>
      </c>
      <c r="E743" s="13">
        <v>1.5</v>
      </c>
      <c r="F743" s="7">
        <f t="shared" si="178"/>
        <v>4.2666666666666666</v>
      </c>
      <c r="G743" s="7">
        <f t="shared" si="171"/>
        <v>4.9000000000000004</v>
      </c>
      <c r="H743" s="15">
        <f t="shared" si="172"/>
        <v>7.9</v>
      </c>
      <c r="I743" s="11">
        <f t="shared" si="173"/>
        <v>0.2388109576210887</v>
      </c>
      <c r="J743" s="32">
        <f t="shared" si="174"/>
        <v>5.5971318192442665E-2</v>
      </c>
      <c r="K743" s="32">
        <f t="shared" si="175"/>
        <v>17.866293528441886</v>
      </c>
      <c r="L743" s="8">
        <v>1</v>
      </c>
      <c r="M743" s="9">
        <v>0</v>
      </c>
      <c r="N743" s="8">
        <v>1</v>
      </c>
      <c r="O743" s="9">
        <v>0</v>
      </c>
      <c r="P743" s="9">
        <v>0</v>
      </c>
      <c r="Q743" s="9">
        <v>0</v>
      </c>
      <c r="R743" s="9">
        <v>0</v>
      </c>
      <c r="S743" s="8">
        <v>304</v>
      </c>
      <c r="T743" s="9">
        <v>2</v>
      </c>
      <c r="U743" s="9">
        <f t="shared" si="176"/>
        <v>301</v>
      </c>
      <c r="V743" s="9">
        <f t="shared" si="177"/>
        <v>14</v>
      </c>
      <c r="W743" s="7">
        <v>7.8</v>
      </c>
      <c r="X743" s="7">
        <f t="shared" si="179"/>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0"/>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33.86</v>
      </c>
      <c r="BM743">
        <v>1</v>
      </c>
      <c r="BN743">
        <v>0</v>
      </c>
      <c r="BO743">
        <v>0</v>
      </c>
      <c r="BP743">
        <v>0</v>
      </c>
      <c r="BQ743">
        <v>0</v>
      </c>
      <c r="BR743">
        <v>0</v>
      </c>
      <c r="BS743">
        <v>0</v>
      </c>
      <c r="BT743" s="17">
        <v>0</v>
      </c>
      <c r="BU743">
        <v>0</v>
      </c>
      <c r="BV743">
        <v>0</v>
      </c>
      <c r="BW743">
        <v>1</v>
      </c>
      <c r="BX743" s="17">
        <v>0</v>
      </c>
      <c r="BY743">
        <v>0</v>
      </c>
      <c r="BZ743">
        <v>0</v>
      </c>
      <c r="CA743">
        <v>0</v>
      </c>
      <c r="CB743">
        <v>0</v>
      </c>
      <c r="CC743" s="17">
        <v>0</v>
      </c>
      <c r="CD743">
        <v>0</v>
      </c>
      <c r="CE743">
        <v>0</v>
      </c>
      <c r="CF743">
        <v>1</v>
      </c>
      <c r="CG743">
        <v>0</v>
      </c>
      <c r="CH743">
        <v>1</v>
      </c>
      <c r="CI743">
        <v>0</v>
      </c>
      <c r="CJ743">
        <v>0</v>
      </c>
      <c r="CK743">
        <v>0</v>
      </c>
      <c r="CL743">
        <v>0</v>
      </c>
      <c r="CM743">
        <v>0</v>
      </c>
      <c r="CN743" s="17">
        <v>1</v>
      </c>
      <c r="CO743">
        <v>0.29799999999999999</v>
      </c>
      <c r="CP743">
        <v>21</v>
      </c>
      <c r="CQ743">
        <v>1</v>
      </c>
      <c r="CR743">
        <v>0</v>
      </c>
      <c r="CS743">
        <v>25</v>
      </c>
      <c r="CY743" s="33" t="s">
        <v>85</v>
      </c>
    </row>
    <row r="744" spans="1:103" x14ac:dyDescent="0.25">
      <c r="A744">
        <v>743</v>
      </c>
      <c r="B744">
        <v>46</v>
      </c>
      <c r="C744" s="24" t="s">
        <v>471</v>
      </c>
      <c r="D744" s="12">
        <v>5.9</v>
      </c>
      <c r="E744" s="13">
        <v>1.6</v>
      </c>
      <c r="F744" s="7">
        <f t="shared" si="178"/>
        <v>3.6875</v>
      </c>
      <c r="G744" s="7">
        <f t="shared" si="171"/>
        <v>4.3000000000000007</v>
      </c>
      <c r="H744" s="15">
        <f t="shared" si="172"/>
        <v>7.5</v>
      </c>
      <c r="I744" s="11">
        <f t="shared" si="173"/>
        <v>0.21059478558883832</v>
      </c>
      <c r="J744" s="32">
        <f t="shared" si="174"/>
        <v>5.7110450329176492E-2</v>
      </c>
      <c r="K744" s="32">
        <f t="shared" si="175"/>
        <v>17.509930218307552</v>
      </c>
      <c r="L744" s="8">
        <v>1</v>
      </c>
      <c r="M744" s="9">
        <v>0</v>
      </c>
      <c r="N744" s="8">
        <v>1</v>
      </c>
      <c r="O744" s="9">
        <v>0</v>
      </c>
      <c r="P744" s="9">
        <v>0</v>
      </c>
      <c r="Q744" s="9">
        <v>0</v>
      </c>
      <c r="R744" s="9">
        <v>0</v>
      </c>
      <c r="S744" s="8">
        <v>304</v>
      </c>
      <c r="T744" s="9">
        <v>10</v>
      </c>
      <c r="U744" s="9">
        <f t="shared" si="176"/>
        <v>293</v>
      </c>
      <c r="V744" s="9">
        <f t="shared" si="177"/>
        <v>14</v>
      </c>
      <c r="W744" s="7">
        <v>7.8</v>
      </c>
      <c r="X744" s="7">
        <f t="shared" si="179"/>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0"/>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33.86</v>
      </c>
      <c r="BM744">
        <v>1</v>
      </c>
      <c r="BN744">
        <v>0</v>
      </c>
      <c r="BO744">
        <v>0</v>
      </c>
      <c r="BP744">
        <v>0</v>
      </c>
      <c r="BQ744">
        <v>0</v>
      </c>
      <c r="BR744">
        <v>0</v>
      </c>
      <c r="BS744">
        <v>0</v>
      </c>
      <c r="BT744" s="17">
        <v>0</v>
      </c>
      <c r="BU744">
        <v>0</v>
      </c>
      <c r="BV744">
        <v>0</v>
      </c>
      <c r="BW744">
        <v>1</v>
      </c>
      <c r="BX744" s="17">
        <v>0</v>
      </c>
      <c r="BY744">
        <v>0</v>
      </c>
      <c r="BZ744">
        <v>0</v>
      </c>
      <c r="CA744">
        <v>0</v>
      </c>
      <c r="CB744">
        <v>0</v>
      </c>
      <c r="CC744" s="17">
        <v>0</v>
      </c>
      <c r="CD744">
        <v>0</v>
      </c>
      <c r="CE744">
        <v>0</v>
      </c>
      <c r="CF744">
        <v>1</v>
      </c>
      <c r="CG744">
        <v>0</v>
      </c>
      <c r="CH744">
        <v>1</v>
      </c>
      <c r="CI744">
        <v>0</v>
      </c>
      <c r="CJ744">
        <v>0</v>
      </c>
      <c r="CK744">
        <v>0</v>
      </c>
      <c r="CL744">
        <v>0</v>
      </c>
      <c r="CM744">
        <v>0</v>
      </c>
      <c r="CN744" s="17">
        <v>1</v>
      </c>
      <c r="CO744">
        <v>0.29799999999999999</v>
      </c>
      <c r="CP744">
        <v>21</v>
      </c>
      <c r="CQ744">
        <v>1</v>
      </c>
      <c r="CR744">
        <v>0</v>
      </c>
      <c r="CS744">
        <v>25</v>
      </c>
      <c r="CY744" s="33" t="s">
        <v>85</v>
      </c>
    </row>
    <row r="745" spans="1:103" x14ac:dyDescent="0.25">
      <c r="A745">
        <v>744</v>
      </c>
      <c r="B745">
        <v>46</v>
      </c>
      <c r="C745" s="24" t="s">
        <v>471</v>
      </c>
      <c r="D745" s="12">
        <v>3.4</v>
      </c>
      <c r="E745" s="13">
        <v>1.5</v>
      </c>
      <c r="F745" s="7">
        <f t="shared" si="178"/>
        <v>2.2666666666666666</v>
      </c>
      <c r="G745" s="7">
        <f t="shared" si="171"/>
        <v>1.9</v>
      </c>
      <c r="H745" s="15">
        <f t="shared" si="172"/>
        <v>4.9000000000000004</v>
      </c>
      <c r="I745" s="11">
        <f t="shared" si="173"/>
        <v>0.13127413127413129</v>
      </c>
      <c r="J745" s="32">
        <f t="shared" si="174"/>
        <v>5.7915057915057917E-2</v>
      </c>
      <c r="K745" s="32">
        <f t="shared" si="175"/>
        <v>17.266666666666666</v>
      </c>
      <c r="L745" s="8">
        <v>1</v>
      </c>
      <c r="M745" s="9">
        <v>0</v>
      </c>
      <c r="N745" s="8">
        <v>1</v>
      </c>
      <c r="O745" s="9">
        <v>0</v>
      </c>
      <c r="P745" s="9">
        <v>0</v>
      </c>
      <c r="Q745" s="9">
        <v>0</v>
      </c>
      <c r="R745" s="9">
        <v>0</v>
      </c>
      <c r="S745" s="8">
        <v>304</v>
      </c>
      <c r="T745" s="9">
        <v>10</v>
      </c>
      <c r="U745" s="9">
        <f t="shared" si="176"/>
        <v>293</v>
      </c>
      <c r="V745" s="9">
        <f t="shared" si="177"/>
        <v>14</v>
      </c>
      <c r="W745" s="7">
        <v>7.8</v>
      </c>
      <c r="X745" s="7">
        <f t="shared" si="179"/>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0"/>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33.86</v>
      </c>
      <c r="BM745">
        <v>1</v>
      </c>
      <c r="BN745">
        <v>0</v>
      </c>
      <c r="BO745">
        <v>0</v>
      </c>
      <c r="BP745">
        <v>0</v>
      </c>
      <c r="BQ745">
        <v>0</v>
      </c>
      <c r="BR745">
        <v>0</v>
      </c>
      <c r="BS745">
        <v>0</v>
      </c>
      <c r="BT745" s="17">
        <v>0</v>
      </c>
      <c r="BU745">
        <v>0</v>
      </c>
      <c r="BV745">
        <v>0</v>
      </c>
      <c r="BW745">
        <v>1</v>
      </c>
      <c r="BX745" s="17">
        <v>0</v>
      </c>
      <c r="BY745">
        <v>0</v>
      </c>
      <c r="BZ745">
        <v>0</v>
      </c>
      <c r="CA745">
        <v>0</v>
      </c>
      <c r="CB745">
        <v>0</v>
      </c>
      <c r="CC745" s="17">
        <v>0</v>
      </c>
      <c r="CD745">
        <v>0</v>
      </c>
      <c r="CE745">
        <v>0</v>
      </c>
      <c r="CF745">
        <v>1</v>
      </c>
      <c r="CG745">
        <v>0</v>
      </c>
      <c r="CH745">
        <v>1</v>
      </c>
      <c r="CI745">
        <v>0</v>
      </c>
      <c r="CJ745">
        <v>0</v>
      </c>
      <c r="CK745">
        <v>0</v>
      </c>
      <c r="CL745">
        <v>0</v>
      </c>
      <c r="CM745">
        <v>0</v>
      </c>
      <c r="CN745" s="17">
        <v>1</v>
      </c>
      <c r="CO745">
        <v>0.29799999999999999</v>
      </c>
      <c r="CP745">
        <v>21</v>
      </c>
      <c r="CQ745">
        <v>1</v>
      </c>
      <c r="CR745">
        <v>0</v>
      </c>
      <c r="CS745">
        <v>25</v>
      </c>
      <c r="CY745" s="33" t="s">
        <v>85</v>
      </c>
    </row>
    <row r="746" spans="1:103" x14ac:dyDescent="0.25">
      <c r="A746">
        <v>745</v>
      </c>
      <c r="B746">
        <v>46</v>
      </c>
      <c r="C746" s="24" t="s">
        <v>471</v>
      </c>
      <c r="D746" s="12">
        <v>5.7</v>
      </c>
      <c r="E746" s="13">
        <v>0.9</v>
      </c>
      <c r="F746" s="7">
        <f t="shared" si="178"/>
        <v>6.333333333333333</v>
      </c>
      <c r="G746" s="7">
        <f t="shared" si="171"/>
        <v>4.8</v>
      </c>
      <c r="H746" s="15">
        <f t="shared" si="172"/>
        <v>6.6000000000000005</v>
      </c>
      <c r="I746" s="11">
        <f t="shared" si="173"/>
        <v>0.14776263744368376</v>
      </c>
      <c r="J746" s="32">
        <f t="shared" si="174"/>
        <v>2.3330942754265858E-2</v>
      </c>
      <c r="K746" s="32">
        <f t="shared" si="175"/>
        <v>42.861534166559075</v>
      </c>
      <c r="L746" s="8">
        <v>1</v>
      </c>
      <c r="M746" s="9">
        <v>0</v>
      </c>
      <c r="N746" s="8">
        <v>1</v>
      </c>
      <c r="O746" s="9">
        <v>0</v>
      </c>
      <c r="P746" s="9">
        <v>0</v>
      </c>
      <c r="Q746" s="9">
        <v>0</v>
      </c>
      <c r="R746" s="9">
        <v>0</v>
      </c>
      <c r="S746" s="8">
        <v>1800</v>
      </c>
      <c r="T746" s="9">
        <v>2</v>
      </c>
      <c r="U746" s="9">
        <f t="shared" si="176"/>
        <v>1797</v>
      </c>
      <c r="V746" s="9">
        <f t="shared" si="177"/>
        <v>14</v>
      </c>
      <c r="W746" s="7">
        <v>8.75</v>
      </c>
      <c r="X746" s="7">
        <f t="shared" si="179"/>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0"/>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34.18</v>
      </c>
      <c r="BM746">
        <v>1</v>
      </c>
      <c r="BN746">
        <v>0</v>
      </c>
      <c r="BO746">
        <v>0</v>
      </c>
      <c r="BP746">
        <v>0</v>
      </c>
      <c r="BQ746">
        <v>0</v>
      </c>
      <c r="BR746">
        <v>0</v>
      </c>
      <c r="BS746">
        <v>0</v>
      </c>
      <c r="BT746" s="17">
        <v>0</v>
      </c>
      <c r="BU746">
        <v>0</v>
      </c>
      <c r="BV746">
        <v>0</v>
      </c>
      <c r="BW746">
        <v>1</v>
      </c>
      <c r="BX746" s="17">
        <v>0</v>
      </c>
      <c r="BY746">
        <v>0</v>
      </c>
      <c r="BZ746">
        <v>0</v>
      </c>
      <c r="CA746">
        <v>0</v>
      </c>
      <c r="CB746">
        <v>0</v>
      </c>
      <c r="CC746" s="17">
        <v>0</v>
      </c>
      <c r="CD746">
        <v>0</v>
      </c>
      <c r="CE746">
        <v>0</v>
      </c>
      <c r="CF746">
        <v>1</v>
      </c>
      <c r="CG746">
        <v>0</v>
      </c>
      <c r="CH746">
        <v>1</v>
      </c>
      <c r="CI746">
        <v>0</v>
      </c>
      <c r="CJ746">
        <v>0</v>
      </c>
      <c r="CK746">
        <v>0</v>
      </c>
      <c r="CL746">
        <v>0</v>
      </c>
      <c r="CM746">
        <v>0</v>
      </c>
      <c r="CN746" s="17">
        <v>1</v>
      </c>
      <c r="CO746">
        <v>0.29799999999999999</v>
      </c>
      <c r="CP746">
        <v>21</v>
      </c>
      <c r="CQ746">
        <v>1</v>
      </c>
      <c r="CR746">
        <v>0</v>
      </c>
      <c r="CS746">
        <v>25</v>
      </c>
      <c r="CY746" s="33" t="s">
        <v>85</v>
      </c>
    </row>
    <row r="747" spans="1:103" x14ac:dyDescent="0.25">
      <c r="A747">
        <v>746</v>
      </c>
      <c r="B747">
        <v>46</v>
      </c>
      <c r="C747" s="24" t="s">
        <v>471</v>
      </c>
      <c r="D747" s="12">
        <v>5.7</v>
      </c>
      <c r="E747" s="13">
        <v>0.7</v>
      </c>
      <c r="F747" s="7">
        <f t="shared" si="178"/>
        <v>8.1428571428571441</v>
      </c>
      <c r="G747" s="7">
        <f t="shared" si="171"/>
        <v>5</v>
      </c>
      <c r="H747" s="15">
        <f t="shared" si="172"/>
        <v>6.4</v>
      </c>
      <c r="I747" s="11">
        <f t="shared" si="173"/>
        <v>0.18904666781928181</v>
      </c>
      <c r="J747" s="32">
        <f t="shared" si="174"/>
        <v>2.3216257451490741E-2</v>
      </c>
      <c r="K747" s="32">
        <f t="shared" si="175"/>
        <v>43.073264590102525</v>
      </c>
      <c r="L747" s="8">
        <v>1</v>
      </c>
      <c r="M747" s="9">
        <v>0</v>
      </c>
      <c r="N747" s="8">
        <v>1</v>
      </c>
      <c r="O747" s="9">
        <v>0</v>
      </c>
      <c r="P747" s="9">
        <v>0</v>
      </c>
      <c r="Q747" s="9">
        <v>0</v>
      </c>
      <c r="R747" s="9">
        <v>0</v>
      </c>
      <c r="S747" s="8">
        <v>1800</v>
      </c>
      <c r="T747" s="9">
        <v>10</v>
      </c>
      <c r="U747" s="9">
        <f t="shared" si="176"/>
        <v>1789</v>
      </c>
      <c r="V747" s="9">
        <f t="shared" si="177"/>
        <v>14</v>
      </c>
      <c r="W747" s="7">
        <v>8.75</v>
      </c>
      <c r="X747" s="7">
        <f t="shared" si="179"/>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0"/>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34.18</v>
      </c>
      <c r="BM747">
        <v>1</v>
      </c>
      <c r="BN747">
        <v>0</v>
      </c>
      <c r="BO747">
        <v>0</v>
      </c>
      <c r="BP747">
        <v>0</v>
      </c>
      <c r="BQ747">
        <v>0</v>
      </c>
      <c r="BR747">
        <v>0</v>
      </c>
      <c r="BS747">
        <v>0</v>
      </c>
      <c r="BT747" s="17">
        <v>0</v>
      </c>
      <c r="BU747">
        <v>0</v>
      </c>
      <c r="BV747">
        <v>0</v>
      </c>
      <c r="BW747">
        <v>1</v>
      </c>
      <c r="BX747" s="17">
        <v>0</v>
      </c>
      <c r="BY747">
        <v>0</v>
      </c>
      <c r="BZ747">
        <v>0</v>
      </c>
      <c r="CA747">
        <v>0</v>
      </c>
      <c r="CB747">
        <v>0</v>
      </c>
      <c r="CC747" s="17">
        <v>0</v>
      </c>
      <c r="CD747">
        <v>0</v>
      </c>
      <c r="CE747">
        <v>0</v>
      </c>
      <c r="CF747">
        <v>1</v>
      </c>
      <c r="CG747">
        <v>0</v>
      </c>
      <c r="CH747">
        <v>1</v>
      </c>
      <c r="CI747">
        <v>0</v>
      </c>
      <c r="CJ747">
        <v>0</v>
      </c>
      <c r="CK747">
        <v>0</v>
      </c>
      <c r="CL747">
        <v>0</v>
      </c>
      <c r="CM747">
        <v>0</v>
      </c>
      <c r="CN747" s="17">
        <v>1</v>
      </c>
      <c r="CO747">
        <v>0.29799999999999999</v>
      </c>
      <c r="CP747">
        <v>21</v>
      </c>
      <c r="CQ747">
        <v>1</v>
      </c>
      <c r="CR747">
        <v>0</v>
      </c>
      <c r="CS747">
        <v>25</v>
      </c>
      <c r="CY747" s="33" t="s">
        <v>85</v>
      </c>
    </row>
    <row r="748" spans="1:103" s="143" customFormat="1" x14ac:dyDescent="0.25">
      <c r="A748" s="143">
        <v>747</v>
      </c>
      <c r="B748" s="143">
        <v>46</v>
      </c>
      <c r="C748" s="144" t="s">
        <v>471</v>
      </c>
      <c r="D748" s="145">
        <v>4.3</v>
      </c>
      <c r="E748" s="146">
        <v>0.8</v>
      </c>
      <c r="F748" s="147">
        <f t="shared" si="178"/>
        <v>5.3749999999999991</v>
      </c>
      <c r="G748" s="147">
        <f t="shared" si="171"/>
        <v>3.5</v>
      </c>
      <c r="H748" s="148">
        <f t="shared" si="172"/>
        <v>5.0999999999999996</v>
      </c>
      <c r="I748" s="149">
        <f t="shared" si="173"/>
        <v>0.12606501899983297</v>
      </c>
      <c r="J748" s="150">
        <f t="shared" si="174"/>
        <v>2.3453957023224743E-2</v>
      </c>
      <c r="K748" s="150">
        <f t="shared" si="175"/>
        <v>42.636728591673162</v>
      </c>
      <c r="L748" s="151">
        <v>1</v>
      </c>
      <c r="M748" s="152">
        <v>0</v>
      </c>
      <c r="N748" s="151">
        <v>1</v>
      </c>
      <c r="O748" s="152">
        <v>0</v>
      </c>
      <c r="P748" s="152">
        <v>0</v>
      </c>
      <c r="Q748" s="152">
        <v>0</v>
      </c>
      <c r="R748" s="152">
        <v>0</v>
      </c>
      <c r="S748" s="151">
        <v>1800</v>
      </c>
      <c r="T748" s="152">
        <v>10</v>
      </c>
      <c r="U748" s="152">
        <f t="shared" si="176"/>
        <v>1789</v>
      </c>
      <c r="V748" s="152">
        <f t="shared" si="177"/>
        <v>14</v>
      </c>
      <c r="W748" s="147">
        <v>8.75</v>
      </c>
      <c r="X748" s="147">
        <f t="shared" si="179"/>
        <v>18.43</v>
      </c>
      <c r="Y748" s="152">
        <v>1</v>
      </c>
      <c r="Z748" s="152">
        <v>0</v>
      </c>
      <c r="AA748" s="152">
        <v>1</v>
      </c>
      <c r="AB748" s="152">
        <v>0</v>
      </c>
      <c r="AC748" s="152">
        <v>0</v>
      </c>
      <c r="AD748" s="153">
        <v>0</v>
      </c>
      <c r="AE748" s="152">
        <v>0</v>
      </c>
      <c r="AF748" s="152">
        <v>0</v>
      </c>
      <c r="AG748" s="153">
        <v>1</v>
      </c>
      <c r="AH748" s="152">
        <v>1</v>
      </c>
      <c r="AI748" s="153">
        <v>0</v>
      </c>
      <c r="AJ748" s="154">
        <v>1960</v>
      </c>
      <c r="AK748" s="32">
        <v>0.33</v>
      </c>
      <c r="AL748" s="32">
        <v>0.36</v>
      </c>
      <c r="AM748" s="32">
        <v>0.26</v>
      </c>
      <c r="AN748" s="42">
        <v>0.05</v>
      </c>
      <c r="AO748" s="156">
        <f t="shared" si="180"/>
        <v>0.97</v>
      </c>
      <c r="AP748" s="157">
        <v>0.03</v>
      </c>
      <c r="AQ748" s="143">
        <v>1</v>
      </c>
      <c r="AR748" s="158">
        <v>0</v>
      </c>
      <c r="AS748" s="143" t="s">
        <v>98</v>
      </c>
      <c r="AT748" s="158" t="s">
        <v>98</v>
      </c>
      <c r="AU748">
        <v>1</v>
      </c>
      <c r="AV748" s="157">
        <v>0</v>
      </c>
      <c r="AW748" s="143">
        <v>0</v>
      </c>
      <c r="AX748" s="157">
        <v>1</v>
      </c>
      <c r="AY748" s="157" t="s">
        <v>472</v>
      </c>
      <c r="AZ748">
        <v>1</v>
      </c>
      <c r="BA748">
        <v>0</v>
      </c>
      <c r="BB748">
        <v>0</v>
      </c>
      <c r="BC748">
        <v>0</v>
      </c>
      <c r="BD748">
        <v>0</v>
      </c>
      <c r="BE748">
        <v>0</v>
      </c>
      <c r="BF748" s="157">
        <v>0</v>
      </c>
      <c r="BG748">
        <v>1</v>
      </c>
      <c r="BH748">
        <v>0</v>
      </c>
      <c r="BI748" s="157">
        <v>0</v>
      </c>
      <c r="BJ748">
        <v>9167</v>
      </c>
      <c r="BK748" t="s">
        <v>98</v>
      </c>
      <c r="BL748" s="144">
        <v>34.18</v>
      </c>
      <c r="BM748" s="143">
        <v>1</v>
      </c>
      <c r="BN748" s="143">
        <v>0</v>
      </c>
      <c r="BO748" s="143">
        <v>0</v>
      </c>
      <c r="BP748" s="143">
        <v>0</v>
      </c>
      <c r="BQ748" s="143">
        <v>0</v>
      </c>
      <c r="BR748" s="143">
        <v>0</v>
      </c>
      <c r="BS748" s="143">
        <v>0</v>
      </c>
      <c r="BT748" s="157">
        <v>0</v>
      </c>
      <c r="BU748" s="143">
        <v>0</v>
      </c>
      <c r="BV748" s="143">
        <v>0</v>
      </c>
      <c r="BW748" s="143">
        <v>1</v>
      </c>
      <c r="BX748" s="157">
        <v>0</v>
      </c>
      <c r="BY748" s="143">
        <v>0</v>
      </c>
      <c r="BZ748" s="143">
        <v>0</v>
      </c>
      <c r="CA748" s="143">
        <v>0</v>
      </c>
      <c r="CB748" s="143">
        <v>0</v>
      </c>
      <c r="CC748" s="157">
        <v>0</v>
      </c>
      <c r="CD748" s="143">
        <v>0</v>
      </c>
      <c r="CE748" s="143">
        <v>0</v>
      </c>
      <c r="CF748" s="143">
        <v>1</v>
      </c>
      <c r="CG748" s="143">
        <v>0</v>
      </c>
      <c r="CH748" s="143">
        <v>1</v>
      </c>
      <c r="CI748" s="143">
        <v>0</v>
      </c>
      <c r="CJ748" s="143">
        <v>0</v>
      </c>
      <c r="CK748" s="143">
        <v>0</v>
      </c>
      <c r="CL748" s="143">
        <v>0</v>
      </c>
      <c r="CM748" s="143">
        <v>0</v>
      </c>
      <c r="CN748" s="157">
        <v>1</v>
      </c>
      <c r="CO748">
        <v>0.29799999999999999</v>
      </c>
      <c r="CP748">
        <v>21</v>
      </c>
      <c r="CQ748">
        <v>1</v>
      </c>
      <c r="CR748">
        <v>0</v>
      </c>
      <c r="CS748">
        <v>25</v>
      </c>
      <c r="CT748" s="159"/>
      <c r="CY748" s="33" t="s">
        <v>85</v>
      </c>
    </row>
    <row r="749" spans="1:103" x14ac:dyDescent="0.25">
      <c r="A749">
        <v>748</v>
      </c>
      <c r="B749">
        <v>47</v>
      </c>
      <c r="C749" s="24" t="s">
        <v>473</v>
      </c>
      <c r="D749" s="12">
        <v>18.399999999999999</v>
      </c>
      <c r="E749" s="13">
        <v>0.4</v>
      </c>
      <c r="F749" s="7">
        <f t="shared" si="178"/>
        <v>45.999999999999993</v>
      </c>
      <c r="G749" s="7">
        <f t="shared" si="171"/>
        <v>18</v>
      </c>
      <c r="H749" s="15">
        <f t="shared" si="172"/>
        <v>18.799999999999997</v>
      </c>
      <c r="I749" s="11">
        <f t="shared" si="173"/>
        <v>0.56442779993810444</v>
      </c>
      <c r="J749" s="32">
        <f t="shared" si="174"/>
        <v>1.2270169563871839E-2</v>
      </c>
      <c r="K749" s="32">
        <f t="shared" si="175"/>
        <v>81.498466243236749</v>
      </c>
      <c r="L749" s="8">
        <v>0</v>
      </c>
      <c r="M749" s="9">
        <v>1</v>
      </c>
      <c r="N749" s="8">
        <v>0</v>
      </c>
      <c r="O749" s="9">
        <v>0</v>
      </c>
      <c r="P749" s="9">
        <v>1</v>
      </c>
      <c r="Q749" s="9">
        <v>0</v>
      </c>
      <c r="R749" s="9">
        <v>0</v>
      </c>
      <c r="S749" s="8">
        <v>4530</v>
      </c>
      <c r="T749" s="9">
        <v>3</v>
      </c>
      <c r="U749" s="9">
        <f t="shared" si="176"/>
        <v>4526</v>
      </c>
      <c r="V749" s="9">
        <f t="shared" si="177"/>
        <v>9</v>
      </c>
      <c r="W749" s="7">
        <f t="shared" ref="W749:W757" si="181">(0*AK749+9*AL749+15*AM749+18*AN749)</f>
        <v>10.29</v>
      </c>
      <c r="X749" s="7">
        <f t="shared" ref="X749:X757" si="182">BL749-W749-6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3">1-AR749</f>
        <v>0.61</v>
      </c>
      <c r="AR749" s="39">
        <v>0.39</v>
      </c>
      <c r="AS749" s="38">
        <f t="shared" ref="AS749:AS757" si="184">1-AT749</f>
        <v>0.78800000000000003</v>
      </c>
      <c r="AT749" s="39">
        <v>0.21199999999999999</v>
      </c>
      <c r="AU749">
        <v>0</v>
      </c>
      <c r="AV749" s="17">
        <v>1</v>
      </c>
      <c r="AW749">
        <v>0.36820000000000003</v>
      </c>
      <c r="AX749" s="17">
        <f t="shared" ref="AX749:AX757" si="185">1-AW749</f>
        <v>0.63179999999999992</v>
      </c>
      <c r="AY749" s="17" t="s">
        <v>474</v>
      </c>
      <c r="AZ749">
        <v>0</v>
      </c>
      <c r="BA749">
        <v>0</v>
      </c>
      <c r="BB749">
        <v>0</v>
      </c>
      <c r="BC749">
        <v>0</v>
      </c>
      <c r="BD749">
        <v>0</v>
      </c>
      <c r="BE749">
        <v>0</v>
      </c>
      <c r="BF749" s="17">
        <v>1</v>
      </c>
      <c r="BG749">
        <v>0</v>
      </c>
      <c r="BH749">
        <v>0</v>
      </c>
      <c r="BI749" s="17">
        <v>1</v>
      </c>
      <c r="BJ749">
        <v>430</v>
      </c>
      <c r="BK749">
        <v>26</v>
      </c>
      <c r="BL749" s="24">
        <v>39.5</v>
      </c>
      <c r="BM749">
        <v>1</v>
      </c>
      <c r="BN749">
        <v>0</v>
      </c>
      <c r="BO749">
        <v>0</v>
      </c>
      <c r="BP749">
        <v>0</v>
      </c>
      <c r="BQ749">
        <v>0</v>
      </c>
      <c r="BR749">
        <v>0</v>
      </c>
      <c r="BS749">
        <v>0</v>
      </c>
      <c r="BT749" s="17">
        <v>0</v>
      </c>
      <c r="BU749">
        <v>0</v>
      </c>
      <c r="BV749">
        <v>0</v>
      </c>
      <c r="BW749">
        <v>1</v>
      </c>
      <c r="BX749" s="17">
        <v>0</v>
      </c>
      <c r="BY749">
        <v>0</v>
      </c>
      <c r="BZ749">
        <v>0</v>
      </c>
      <c r="CA749">
        <v>0</v>
      </c>
      <c r="CB749">
        <v>0</v>
      </c>
      <c r="CC749" s="17">
        <v>0</v>
      </c>
      <c r="CD749">
        <v>1</v>
      </c>
      <c r="CE749">
        <v>1</v>
      </c>
      <c r="CF749">
        <v>0</v>
      </c>
      <c r="CG749">
        <v>0</v>
      </c>
      <c r="CH749">
        <v>0</v>
      </c>
      <c r="CI749">
        <v>0</v>
      </c>
      <c r="CJ749">
        <v>0</v>
      </c>
      <c r="CK749">
        <v>0</v>
      </c>
      <c r="CL749">
        <v>0</v>
      </c>
      <c r="CM749">
        <v>0</v>
      </c>
      <c r="CN749" s="17">
        <v>0</v>
      </c>
      <c r="CO749">
        <v>0.21149999999999999</v>
      </c>
      <c r="CP749">
        <v>1</v>
      </c>
      <c r="CQ749">
        <v>1</v>
      </c>
      <c r="CR749">
        <v>0</v>
      </c>
      <c r="CS749">
        <v>29</v>
      </c>
      <c r="CY749" s="33" t="s">
        <v>85</v>
      </c>
    </row>
    <row r="750" spans="1:103" x14ac:dyDescent="0.25">
      <c r="A750">
        <v>749</v>
      </c>
      <c r="B750">
        <v>47</v>
      </c>
      <c r="C750" s="24" t="s">
        <v>473</v>
      </c>
      <c r="D750" s="12">
        <v>16</v>
      </c>
      <c r="E750" s="13">
        <v>0.4</v>
      </c>
      <c r="F750" s="7">
        <f t="shared" si="178"/>
        <v>40</v>
      </c>
      <c r="G750" s="7">
        <f t="shared" si="171"/>
        <v>15.6</v>
      </c>
      <c r="H750" s="15">
        <f t="shared" si="172"/>
        <v>16.399999999999999</v>
      </c>
      <c r="I750" s="11">
        <f t="shared" si="173"/>
        <v>0.36366641995444088</v>
      </c>
      <c r="J750" s="32">
        <f t="shared" si="174"/>
        <v>9.0916604988610216E-3</v>
      </c>
      <c r="K750" s="32">
        <f t="shared" si="175"/>
        <v>109.99090871522064</v>
      </c>
      <c r="L750" s="8">
        <v>0</v>
      </c>
      <c r="M750" s="9">
        <v>1</v>
      </c>
      <c r="N750" s="8">
        <v>0</v>
      </c>
      <c r="O750" s="9">
        <v>0</v>
      </c>
      <c r="P750" s="9">
        <v>1</v>
      </c>
      <c r="Q750" s="9">
        <v>0</v>
      </c>
      <c r="R750" s="9">
        <v>0</v>
      </c>
      <c r="S750" s="8">
        <v>10502</v>
      </c>
      <c r="T750" s="9">
        <v>3</v>
      </c>
      <c r="U750" s="9">
        <f t="shared" si="176"/>
        <v>10498</v>
      </c>
      <c r="V750" s="9">
        <f t="shared" si="177"/>
        <v>9</v>
      </c>
      <c r="W750" s="7">
        <f t="shared" si="181"/>
        <v>10.079999999999998</v>
      </c>
      <c r="X750" s="7">
        <f t="shared" si="182"/>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3"/>
        <v>0.62</v>
      </c>
      <c r="AR750" s="39">
        <v>0.38</v>
      </c>
      <c r="AS750" s="38">
        <f t="shared" si="184"/>
        <v>0.80259999999999998</v>
      </c>
      <c r="AT750" s="39">
        <v>0.19739999999999999</v>
      </c>
      <c r="AU750">
        <v>0</v>
      </c>
      <c r="AV750" s="17">
        <v>1</v>
      </c>
      <c r="AW750">
        <v>0.39300000000000002</v>
      </c>
      <c r="AX750" s="17">
        <f t="shared" si="185"/>
        <v>0.60699999999999998</v>
      </c>
      <c r="AY750" s="17" t="s">
        <v>474</v>
      </c>
      <c r="AZ750">
        <v>0</v>
      </c>
      <c r="BA750">
        <v>0</v>
      </c>
      <c r="BB750">
        <v>0</v>
      </c>
      <c r="BC750">
        <v>0</v>
      </c>
      <c r="BD750">
        <v>0</v>
      </c>
      <c r="BE750">
        <v>0</v>
      </c>
      <c r="BF750" s="17">
        <v>1</v>
      </c>
      <c r="BG750">
        <v>0</v>
      </c>
      <c r="BH750">
        <v>0</v>
      </c>
      <c r="BI750" s="17">
        <v>1</v>
      </c>
      <c r="BJ750">
        <v>510</v>
      </c>
      <c r="BK750">
        <v>49</v>
      </c>
      <c r="BL750" s="24">
        <v>39.5</v>
      </c>
      <c r="BM750">
        <v>1</v>
      </c>
      <c r="BN750">
        <v>0</v>
      </c>
      <c r="BO750">
        <v>0</v>
      </c>
      <c r="BP750">
        <v>0</v>
      </c>
      <c r="BQ750">
        <v>0</v>
      </c>
      <c r="BR750">
        <v>0</v>
      </c>
      <c r="BS750">
        <v>0</v>
      </c>
      <c r="BT750" s="17">
        <v>0</v>
      </c>
      <c r="BU750">
        <v>0</v>
      </c>
      <c r="BV750">
        <v>0</v>
      </c>
      <c r="BW750">
        <v>1</v>
      </c>
      <c r="BX750" s="17">
        <v>0</v>
      </c>
      <c r="BY750">
        <v>0</v>
      </c>
      <c r="BZ750">
        <v>0</v>
      </c>
      <c r="CA750">
        <v>0</v>
      </c>
      <c r="CB750">
        <v>0</v>
      </c>
      <c r="CC750" s="17">
        <v>0</v>
      </c>
      <c r="CD750">
        <v>1</v>
      </c>
      <c r="CE750">
        <v>1</v>
      </c>
      <c r="CF750">
        <v>0</v>
      </c>
      <c r="CG750">
        <v>0</v>
      </c>
      <c r="CH750">
        <v>0</v>
      </c>
      <c r="CI750">
        <v>0</v>
      </c>
      <c r="CJ750">
        <v>0</v>
      </c>
      <c r="CK750">
        <v>0</v>
      </c>
      <c r="CL750">
        <v>0</v>
      </c>
      <c r="CM750">
        <v>0</v>
      </c>
      <c r="CN750" s="17">
        <v>0</v>
      </c>
      <c r="CO750">
        <v>0.21149999999999999</v>
      </c>
      <c r="CP750">
        <v>1</v>
      </c>
      <c r="CQ750">
        <v>1</v>
      </c>
      <c r="CR750">
        <v>0</v>
      </c>
      <c r="CS750">
        <v>29</v>
      </c>
      <c r="CY750" s="33" t="s">
        <v>85</v>
      </c>
    </row>
    <row r="751" spans="1:103" x14ac:dyDescent="0.25">
      <c r="A751">
        <v>750</v>
      </c>
      <c r="B751">
        <v>47</v>
      </c>
      <c r="C751" s="24" t="s">
        <v>473</v>
      </c>
      <c r="D751" s="12">
        <v>16.399999999999999</v>
      </c>
      <c r="E751" s="13">
        <v>0.4</v>
      </c>
      <c r="F751" s="7">
        <f t="shared" si="178"/>
        <v>40.999999999999993</v>
      </c>
      <c r="G751" s="7">
        <f t="shared" si="171"/>
        <v>15.999999999999998</v>
      </c>
      <c r="H751" s="15">
        <f t="shared" si="172"/>
        <v>16.799999999999997</v>
      </c>
      <c r="I751" s="11">
        <f t="shared" si="173"/>
        <v>0.32424493852851566</v>
      </c>
      <c r="J751" s="32">
        <f t="shared" si="174"/>
        <v>7.9084131348418473E-3</v>
      </c>
      <c r="K751" s="32">
        <f t="shared" si="175"/>
        <v>126.44761761298628</v>
      </c>
      <c r="L751" s="8">
        <v>0</v>
      </c>
      <c r="M751" s="9">
        <v>1</v>
      </c>
      <c r="N751" s="8">
        <v>0</v>
      </c>
      <c r="O751" s="9">
        <v>0</v>
      </c>
      <c r="P751" s="9">
        <v>1</v>
      </c>
      <c r="Q751" s="9">
        <v>0</v>
      </c>
      <c r="R751" s="9">
        <v>0</v>
      </c>
      <c r="S751" s="8">
        <v>14312</v>
      </c>
      <c r="T751" s="9">
        <v>3</v>
      </c>
      <c r="U751" s="9">
        <f t="shared" si="176"/>
        <v>14308</v>
      </c>
      <c r="V751" s="9">
        <f t="shared" si="177"/>
        <v>9</v>
      </c>
      <c r="W751" s="7">
        <f t="shared" si="181"/>
        <v>11.01</v>
      </c>
      <c r="X751" s="7">
        <f t="shared" si="182"/>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3"/>
        <v>0.59000000000000008</v>
      </c>
      <c r="AR751" s="39">
        <v>0.41</v>
      </c>
      <c r="AS751" s="38">
        <f t="shared" si="184"/>
        <v>0.79889999999999994</v>
      </c>
      <c r="AT751" s="39">
        <v>0.2011</v>
      </c>
      <c r="AU751">
        <v>0</v>
      </c>
      <c r="AV751" s="17">
        <v>1</v>
      </c>
      <c r="AW751">
        <v>0.1943</v>
      </c>
      <c r="AX751" s="17">
        <f t="shared" si="185"/>
        <v>0.80569999999999997</v>
      </c>
      <c r="AY751" s="17" t="s">
        <v>474</v>
      </c>
      <c r="AZ751">
        <v>0</v>
      </c>
      <c r="BA751">
        <v>0</v>
      </c>
      <c r="BB751">
        <v>0</v>
      </c>
      <c r="BC751">
        <v>0</v>
      </c>
      <c r="BD751">
        <v>0</v>
      </c>
      <c r="BE751">
        <v>0</v>
      </c>
      <c r="BF751" s="17">
        <v>1</v>
      </c>
      <c r="BG751">
        <v>0</v>
      </c>
      <c r="BH751">
        <v>0</v>
      </c>
      <c r="BI751" s="17">
        <v>1</v>
      </c>
      <c r="BJ751">
        <v>571</v>
      </c>
      <c r="BK751">
        <v>83</v>
      </c>
      <c r="BL751" s="24">
        <v>39.5</v>
      </c>
      <c r="BM751">
        <v>1</v>
      </c>
      <c r="BN751">
        <v>0</v>
      </c>
      <c r="BO751">
        <v>0</v>
      </c>
      <c r="BP751">
        <v>0</v>
      </c>
      <c r="BQ751">
        <v>0</v>
      </c>
      <c r="BR751">
        <v>0</v>
      </c>
      <c r="BS751">
        <v>0</v>
      </c>
      <c r="BT751" s="17">
        <v>0</v>
      </c>
      <c r="BU751">
        <v>0</v>
      </c>
      <c r="BV751">
        <v>0</v>
      </c>
      <c r="BW751">
        <v>1</v>
      </c>
      <c r="BX751" s="17">
        <v>0</v>
      </c>
      <c r="BY751">
        <v>0</v>
      </c>
      <c r="BZ751">
        <v>0</v>
      </c>
      <c r="CA751">
        <v>0</v>
      </c>
      <c r="CB751">
        <v>0</v>
      </c>
      <c r="CC751" s="17">
        <v>0</v>
      </c>
      <c r="CD751">
        <v>1</v>
      </c>
      <c r="CE751">
        <v>1</v>
      </c>
      <c r="CF751">
        <v>0</v>
      </c>
      <c r="CG751">
        <v>0</v>
      </c>
      <c r="CH751">
        <v>0</v>
      </c>
      <c r="CI751">
        <v>0</v>
      </c>
      <c r="CJ751">
        <v>0</v>
      </c>
      <c r="CK751">
        <v>0</v>
      </c>
      <c r="CL751">
        <v>0</v>
      </c>
      <c r="CM751">
        <v>0</v>
      </c>
      <c r="CN751" s="17">
        <v>0</v>
      </c>
      <c r="CO751">
        <v>0.21149999999999999</v>
      </c>
      <c r="CP751">
        <v>1</v>
      </c>
      <c r="CQ751">
        <v>1</v>
      </c>
      <c r="CR751">
        <v>0</v>
      </c>
      <c r="CS751">
        <v>29</v>
      </c>
      <c r="CY751" s="33" t="s">
        <v>85</v>
      </c>
    </row>
    <row r="752" spans="1:103" x14ac:dyDescent="0.25">
      <c r="A752">
        <v>751</v>
      </c>
      <c r="B752">
        <v>47</v>
      </c>
      <c r="C752" s="24" t="s">
        <v>473</v>
      </c>
      <c r="D752" s="12">
        <v>9.6</v>
      </c>
      <c r="E752" s="13">
        <v>0.4</v>
      </c>
      <c r="F752" s="7">
        <f t="shared" si="178"/>
        <v>23.999999999999996</v>
      </c>
      <c r="G752" s="7">
        <f t="shared" si="171"/>
        <v>9.1999999999999993</v>
      </c>
      <c r="H752" s="15">
        <f t="shared" si="172"/>
        <v>10</v>
      </c>
      <c r="I752" s="11">
        <f t="shared" si="173"/>
        <v>0.26153475390982339</v>
      </c>
      <c r="J752" s="32">
        <f t="shared" si="174"/>
        <v>1.0897281412909309E-2</v>
      </c>
      <c r="K752" s="32">
        <f t="shared" si="175"/>
        <v>91.766006778109286</v>
      </c>
      <c r="L752" s="8">
        <v>0</v>
      </c>
      <c r="M752" s="9">
        <v>1</v>
      </c>
      <c r="N752" s="8">
        <v>0</v>
      </c>
      <c r="O752" s="9">
        <v>0</v>
      </c>
      <c r="P752" s="9">
        <v>1</v>
      </c>
      <c r="Q752" s="9">
        <v>0</v>
      </c>
      <c r="R752" s="9">
        <v>0</v>
      </c>
      <c r="S752" s="8">
        <v>7860</v>
      </c>
      <c r="T752" s="9">
        <v>14</v>
      </c>
      <c r="U752" s="9">
        <f t="shared" si="176"/>
        <v>7845</v>
      </c>
      <c r="V752" s="9">
        <f t="shared" si="177"/>
        <v>9</v>
      </c>
      <c r="W752" s="7">
        <f t="shared" si="181"/>
        <v>10.29</v>
      </c>
      <c r="X752" s="7">
        <f t="shared" si="182"/>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3"/>
        <v>0.61</v>
      </c>
      <c r="AR752" s="39">
        <v>0.39</v>
      </c>
      <c r="AS752" s="38">
        <f t="shared" si="184"/>
        <v>0.78800000000000003</v>
      </c>
      <c r="AT752" s="39">
        <v>0.21199999999999999</v>
      </c>
      <c r="AU752">
        <v>0</v>
      </c>
      <c r="AV752" s="17">
        <v>1</v>
      </c>
      <c r="AW752">
        <v>0.36820000000000003</v>
      </c>
      <c r="AX752" s="17">
        <f t="shared" si="185"/>
        <v>0.63179999999999992</v>
      </c>
      <c r="AY752" s="17" t="s">
        <v>474</v>
      </c>
      <c r="AZ752">
        <v>0</v>
      </c>
      <c r="BA752">
        <v>0</v>
      </c>
      <c r="BB752">
        <v>0</v>
      </c>
      <c r="BC752">
        <v>0</v>
      </c>
      <c r="BD752">
        <v>0</v>
      </c>
      <c r="BE752">
        <v>0</v>
      </c>
      <c r="BF752" s="17">
        <v>1</v>
      </c>
      <c r="BG752">
        <v>0</v>
      </c>
      <c r="BH752">
        <v>0</v>
      </c>
      <c r="BI752" s="17">
        <v>1</v>
      </c>
      <c r="BJ752">
        <v>430</v>
      </c>
      <c r="BK752">
        <v>26</v>
      </c>
      <c r="BL752" s="24">
        <v>39.5</v>
      </c>
      <c r="BM752">
        <v>1</v>
      </c>
      <c r="BN752">
        <v>0</v>
      </c>
      <c r="BO752">
        <v>0</v>
      </c>
      <c r="BP752">
        <v>0</v>
      </c>
      <c r="BQ752">
        <v>0</v>
      </c>
      <c r="BR752">
        <v>0</v>
      </c>
      <c r="BS752">
        <v>0</v>
      </c>
      <c r="BT752" s="17">
        <v>0</v>
      </c>
      <c r="BU752">
        <v>0</v>
      </c>
      <c r="BV752">
        <v>0</v>
      </c>
      <c r="BW752">
        <v>1</v>
      </c>
      <c r="BX752" s="17">
        <v>0</v>
      </c>
      <c r="BY752">
        <v>0</v>
      </c>
      <c r="BZ752">
        <v>0</v>
      </c>
      <c r="CA752">
        <v>0</v>
      </c>
      <c r="CB752">
        <v>0</v>
      </c>
      <c r="CC752" s="17">
        <v>0</v>
      </c>
      <c r="CD752">
        <v>1</v>
      </c>
      <c r="CE752">
        <v>1</v>
      </c>
      <c r="CF752">
        <v>0</v>
      </c>
      <c r="CG752">
        <v>0</v>
      </c>
      <c r="CH752">
        <v>0</v>
      </c>
      <c r="CI752">
        <v>0</v>
      </c>
      <c r="CJ752">
        <v>1</v>
      </c>
      <c r="CK752">
        <v>1</v>
      </c>
      <c r="CL752">
        <v>0</v>
      </c>
      <c r="CM752">
        <v>1</v>
      </c>
      <c r="CN752" s="17">
        <v>0</v>
      </c>
      <c r="CO752">
        <v>0.21149999999999999</v>
      </c>
      <c r="CP752">
        <v>1</v>
      </c>
      <c r="CQ752">
        <v>1</v>
      </c>
      <c r="CR752">
        <v>0</v>
      </c>
      <c r="CS752">
        <v>29</v>
      </c>
      <c r="CY752" s="33" t="s">
        <v>85</v>
      </c>
    </row>
    <row r="753" spans="1:103" x14ac:dyDescent="0.25">
      <c r="A753">
        <v>752</v>
      </c>
      <c r="B753">
        <v>47</v>
      </c>
      <c r="C753" s="24" t="s">
        <v>473</v>
      </c>
      <c r="D753" s="12">
        <v>8.9</v>
      </c>
      <c r="E753" s="13">
        <v>0.4</v>
      </c>
      <c r="F753" s="7">
        <f t="shared" si="178"/>
        <v>22.25</v>
      </c>
      <c r="G753" s="7">
        <f t="shared" si="171"/>
        <v>8.5</v>
      </c>
      <c r="H753" s="15">
        <f t="shared" si="172"/>
        <v>9.3000000000000007</v>
      </c>
      <c r="I753" s="11">
        <f t="shared" si="173"/>
        <v>0.21231860878491449</v>
      </c>
      <c r="J753" s="32">
        <f t="shared" si="174"/>
        <v>9.5424093835916619E-3</v>
      </c>
      <c r="K753" s="32">
        <f t="shared" si="175"/>
        <v>104.79533625119011</v>
      </c>
      <c r="L753" s="8">
        <v>0</v>
      </c>
      <c r="M753" s="9">
        <v>1</v>
      </c>
      <c r="N753" s="8">
        <v>0</v>
      </c>
      <c r="O753" s="9">
        <v>0</v>
      </c>
      <c r="P753" s="9">
        <v>1</v>
      </c>
      <c r="Q753" s="9">
        <v>0</v>
      </c>
      <c r="R753" s="9">
        <v>0</v>
      </c>
      <c r="S753" s="8">
        <v>10502</v>
      </c>
      <c r="T753" s="9">
        <v>14</v>
      </c>
      <c r="U753" s="9">
        <f t="shared" si="176"/>
        <v>10487</v>
      </c>
      <c r="V753" s="9">
        <f t="shared" si="177"/>
        <v>9</v>
      </c>
      <c r="W753" s="7">
        <f t="shared" si="181"/>
        <v>10.079999999999998</v>
      </c>
      <c r="X753" s="7">
        <f t="shared" si="182"/>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3"/>
        <v>0.62</v>
      </c>
      <c r="AR753" s="39">
        <v>0.38</v>
      </c>
      <c r="AS753" s="38">
        <f t="shared" si="184"/>
        <v>0.80259999999999998</v>
      </c>
      <c r="AT753" s="39">
        <v>0.19739999999999999</v>
      </c>
      <c r="AU753">
        <v>0</v>
      </c>
      <c r="AV753" s="17">
        <v>1</v>
      </c>
      <c r="AW753">
        <v>0.39300000000000002</v>
      </c>
      <c r="AX753" s="17">
        <f t="shared" si="185"/>
        <v>0.60699999999999998</v>
      </c>
      <c r="AY753" s="17" t="s">
        <v>474</v>
      </c>
      <c r="AZ753">
        <v>0</v>
      </c>
      <c r="BA753">
        <v>0</v>
      </c>
      <c r="BB753">
        <v>0</v>
      </c>
      <c r="BC753">
        <v>0</v>
      </c>
      <c r="BD753">
        <v>0</v>
      </c>
      <c r="BE753">
        <v>0</v>
      </c>
      <c r="BF753" s="17">
        <v>1</v>
      </c>
      <c r="BG753">
        <v>0</v>
      </c>
      <c r="BH753">
        <v>0</v>
      </c>
      <c r="BI753" s="17">
        <v>1</v>
      </c>
      <c r="BJ753">
        <v>510</v>
      </c>
      <c r="BK753">
        <v>49</v>
      </c>
      <c r="BL753" s="24">
        <v>39.5</v>
      </c>
      <c r="BM753">
        <v>1</v>
      </c>
      <c r="BN753">
        <v>0</v>
      </c>
      <c r="BO753">
        <v>0</v>
      </c>
      <c r="BP753">
        <v>0</v>
      </c>
      <c r="BQ753">
        <v>0</v>
      </c>
      <c r="BR753">
        <v>0</v>
      </c>
      <c r="BS753">
        <v>0</v>
      </c>
      <c r="BT753" s="17">
        <v>0</v>
      </c>
      <c r="BU753">
        <v>0</v>
      </c>
      <c r="BV753">
        <v>0</v>
      </c>
      <c r="BW753">
        <v>1</v>
      </c>
      <c r="BX753" s="17">
        <v>0</v>
      </c>
      <c r="BY753">
        <v>0</v>
      </c>
      <c r="BZ753">
        <v>0</v>
      </c>
      <c r="CA753">
        <v>0</v>
      </c>
      <c r="CB753">
        <v>0</v>
      </c>
      <c r="CC753" s="17">
        <v>0</v>
      </c>
      <c r="CD753">
        <v>1</v>
      </c>
      <c r="CE753">
        <v>1</v>
      </c>
      <c r="CF753">
        <v>0</v>
      </c>
      <c r="CG753">
        <v>0</v>
      </c>
      <c r="CH753">
        <v>0</v>
      </c>
      <c r="CI753">
        <v>0</v>
      </c>
      <c r="CJ753">
        <v>1</v>
      </c>
      <c r="CK753">
        <v>1</v>
      </c>
      <c r="CL753">
        <v>0</v>
      </c>
      <c r="CM753">
        <v>1</v>
      </c>
      <c r="CN753" s="17">
        <v>0</v>
      </c>
      <c r="CO753">
        <v>0.21149999999999999</v>
      </c>
      <c r="CP753">
        <v>1</v>
      </c>
      <c r="CQ753">
        <v>1</v>
      </c>
      <c r="CR753">
        <v>0</v>
      </c>
      <c r="CS753">
        <v>29</v>
      </c>
      <c r="CY753" s="33" t="s">
        <v>85</v>
      </c>
    </row>
    <row r="754" spans="1:103" x14ac:dyDescent="0.25">
      <c r="A754">
        <v>753</v>
      </c>
      <c r="B754">
        <v>47</v>
      </c>
      <c r="C754" s="24" t="s">
        <v>473</v>
      </c>
      <c r="D754" s="12">
        <v>10.8</v>
      </c>
      <c r="E754" s="13">
        <v>0.3</v>
      </c>
      <c r="F754" s="7">
        <f t="shared" si="178"/>
        <v>36.000000000000007</v>
      </c>
      <c r="G754" s="7">
        <f t="shared" si="171"/>
        <v>10.5</v>
      </c>
      <c r="H754" s="15">
        <f t="shared" si="172"/>
        <v>11.100000000000001</v>
      </c>
      <c r="I754" s="11">
        <f t="shared" si="173"/>
        <v>0.28829536575931408</v>
      </c>
      <c r="J754" s="32">
        <f t="shared" si="174"/>
        <v>8.0082046044253896E-3</v>
      </c>
      <c r="K754" s="32">
        <f t="shared" si="175"/>
        <v>124.87193439680513</v>
      </c>
      <c r="L754" s="8">
        <v>0</v>
      </c>
      <c r="M754" s="9">
        <v>1</v>
      </c>
      <c r="N754" s="8">
        <v>0</v>
      </c>
      <c r="O754" s="9">
        <v>0</v>
      </c>
      <c r="P754" s="9">
        <v>1</v>
      </c>
      <c r="Q754" s="9">
        <v>0</v>
      </c>
      <c r="R754" s="9">
        <v>0</v>
      </c>
      <c r="S754" s="8">
        <v>14312</v>
      </c>
      <c r="T754" s="9">
        <v>14</v>
      </c>
      <c r="U754" s="9">
        <f t="shared" si="176"/>
        <v>14297</v>
      </c>
      <c r="V754" s="9">
        <f t="shared" si="177"/>
        <v>9</v>
      </c>
      <c r="W754" s="7">
        <f t="shared" si="181"/>
        <v>11.01</v>
      </c>
      <c r="X754" s="7">
        <f t="shared" si="182"/>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3"/>
        <v>0.59000000000000008</v>
      </c>
      <c r="AR754" s="39">
        <v>0.41</v>
      </c>
      <c r="AS754" s="38">
        <f t="shared" si="184"/>
        <v>0.79889999999999994</v>
      </c>
      <c r="AT754" s="39">
        <v>0.2011</v>
      </c>
      <c r="AU754">
        <v>0</v>
      </c>
      <c r="AV754" s="17">
        <v>1</v>
      </c>
      <c r="AW754">
        <v>0.1943</v>
      </c>
      <c r="AX754" s="17">
        <f t="shared" si="185"/>
        <v>0.80569999999999997</v>
      </c>
      <c r="AY754" s="17" t="s">
        <v>474</v>
      </c>
      <c r="AZ754">
        <v>0</v>
      </c>
      <c r="BA754">
        <v>0</v>
      </c>
      <c r="BB754">
        <v>0</v>
      </c>
      <c r="BC754">
        <v>0</v>
      </c>
      <c r="BD754">
        <v>0</v>
      </c>
      <c r="BE754">
        <v>0</v>
      </c>
      <c r="BF754" s="17">
        <v>1</v>
      </c>
      <c r="BG754">
        <v>0</v>
      </c>
      <c r="BH754">
        <v>0</v>
      </c>
      <c r="BI754" s="17">
        <v>1</v>
      </c>
      <c r="BJ754">
        <v>571</v>
      </c>
      <c r="BK754">
        <v>83</v>
      </c>
      <c r="BL754" s="24">
        <v>39.5</v>
      </c>
      <c r="BM754">
        <v>1</v>
      </c>
      <c r="BN754">
        <v>0</v>
      </c>
      <c r="BO754">
        <v>0</v>
      </c>
      <c r="BP754">
        <v>0</v>
      </c>
      <c r="BQ754">
        <v>0</v>
      </c>
      <c r="BR754">
        <v>0</v>
      </c>
      <c r="BS754">
        <v>0</v>
      </c>
      <c r="BT754" s="17">
        <v>0</v>
      </c>
      <c r="BU754">
        <v>0</v>
      </c>
      <c r="BV754">
        <v>0</v>
      </c>
      <c r="BW754">
        <v>1</v>
      </c>
      <c r="BX754" s="17">
        <v>0</v>
      </c>
      <c r="BY754">
        <v>0</v>
      </c>
      <c r="BZ754">
        <v>0</v>
      </c>
      <c r="CA754">
        <v>0</v>
      </c>
      <c r="CB754">
        <v>0</v>
      </c>
      <c r="CC754" s="17">
        <v>0</v>
      </c>
      <c r="CD754">
        <v>1</v>
      </c>
      <c r="CE754">
        <v>1</v>
      </c>
      <c r="CF754">
        <v>0</v>
      </c>
      <c r="CG754">
        <v>0</v>
      </c>
      <c r="CH754">
        <v>0</v>
      </c>
      <c r="CI754">
        <v>0</v>
      </c>
      <c r="CJ754">
        <v>1</v>
      </c>
      <c r="CK754">
        <v>1</v>
      </c>
      <c r="CL754">
        <v>0</v>
      </c>
      <c r="CM754">
        <v>1</v>
      </c>
      <c r="CN754" s="17">
        <v>0</v>
      </c>
      <c r="CO754">
        <v>0.21149999999999999</v>
      </c>
      <c r="CP754">
        <v>1</v>
      </c>
      <c r="CQ754">
        <v>1</v>
      </c>
      <c r="CR754">
        <v>0</v>
      </c>
      <c r="CS754">
        <v>29</v>
      </c>
      <c r="CY754" s="33" t="s">
        <v>85</v>
      </c>
    </row>
    <row r="755" spans="1:103" x14ac:dyDescent="0.25">
      <c r="A755">
        <v>754</v>
      </c>
      <c r="B755">
        <v>47</v>
      </c>
      <c r="C755" s="24" t="s">
        <v>473</v>
      </c>
      <c r="D755" s="12">
        <v>10.8</v>
      </c>
      <c r="E755" s="13">
        <v>0.7</v>
      </c>
      <c r="F755" s="7">
        <f t="shared" si="178"/>
        <v>15.428571428571431</v>
      </c>
      <c r="G755" s="7">
        <f t="shared" si="171"/>
        <v>10.100000000000001</v>
      </c>
      <c r="H755" s="15">
        <f t="shared" si="172"/>
        <v>11.5</v>
      </c>
      <c r="I755" s="11">
        <f t="shared" si="173"/>
        <v>0.17160831599091331</v>
      </c>
      <c r="J755" s="32">
        <f t="shared" si="174"/>
        <v>1.1122761221633269E-2</v>
      </c>
      <c r="K755" s="32">
        <f t="shared" si="175"/>
        <v>89.905732944715666</v>
      </c>
      <c r="L755" s="8">
        <v>0</v>
      </c>
      <c r="M755" s="9">
        <v>1</v>
      </c>
      <c r="N755" s="8">
        <v>0</v>
      </c>
      <c r="O755" s="9">
        <v>0</v>
      </c>
      <c r="P755" s="9">
        <v>1</v>
      </c>
      <c r="Q755" s="9">
        <v>0</v>
      </c>
      <c r="R755" s="9">
        <v>0</v>
      </c>
      <c r="S755" s="8">
        <v>7860</v>
      </c>
      <c r="T755" s="9">
        <v>14</v>
      </c>
      <c r="U755" s="9">
        <f t="shared" si="176"/>
        <v>7845</v>
      </c>
      <c r="V755" s="9">
        <f t="shared" si="177"/>
        <v>9</v>
      </c>
      <c r="W755" s="7">
        <f t="shared" si="181"/>
        <v>10.29</v>
      </c>
      <c r="X755" s="7">
        <f t="shared" si="182"/>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3"/>
        <v>0.61</v>
      </c>
      <c r="AR755" s="39">
        <v>0.39</v>
      </c>
      <c r="AS755" s="38">
        <f t="shared" si="184"/>
        <v>0.78800000000000003</v>
      </c>
      <c r="AT755" s="39">
        <v>0.21199999999999999</v>
      </c>
      <c r="AU755">
        <v>0</v>
      </c>
      <c r="AV755" s="17">
        <v>1</v>
      </c>
      <c r="AW755">
        <v>0.36820000000000003</v>
      </c>
      <c r="AX755" s="17">
        <f t="shared" si="185"/>
        <v>0.63179999999999992</v>
      </c>
      <c r="AY755" s="17" t="s">
        <v>474</v>
      </c>
      <c r="AZ755">
        <v>0</v>
      </c>
      <c r="BA755">
        <v>0</v>
      </c>
      <c r="BB755">
        <v>0</v>
      </c>
      <c r="BC755">
        <v>0</v>
      </c>
      <c r="BD755">
        <v>0</v>
      </c>
      <c r="BE755">
        <v>0</v>
      </c>
      <c r="BF755" s="17">
        <v>1</v>
      </c>
      <c r="BG755">
        <v>0</v>
      </c>
      <c r="BH755">
        <v>0</v>
      </c>
      <c r="BI755" s="17">
        <v>1</v>
      </c>
      <c r="BJ755">
        <v>430</v>
      </c>
      <c r="BK755">
        <v>26</v>
      </c>
      <c r="BL755" s="24">
        <v>39.5</v>
      </c>
      <c r="BM755">
        <v>1</v>
      </c>
      <c r="BN755">
        <v>0</v>
      </c>
      <c r="BO755">
        <v>0</v>
      </c>
      <c r="BP755">
        <v>0</v>
      </c>
      <c r="BQ755">
        <v>0</v>
      </c>
      <c r="BR755">
        <v>0</v>
      </c>
      <c r="BS755">
        <v>0</v>
      </c>
      <c r="BT755" s="17">
        <v>0</v>
      </c>
      <c r="BU755">
        <v>0</v>
      </c>
      <c r="BV755">
        <v>1</v>
      </c>
      <c r="BW755">
        <v>0</v>
      </c>
      <c r="BX755" s="17">
        <v>0</v>
      </c>
      <c r="BY755">
        <v>0</v>
      </c>
      <c r="BZ755">
        <v>0</v>
      </c>
      <c r="CA755">
        <v>0</v>
      </c>
      <c r="CB755">
        <v>0</v>
      </c>
      <c r="CC755" s="17">
        <v>0</v>
      </c>
      <c r="CD755">
        <v>1</v>
      </c>
      <c r="CE755">
        <v>1</v>
      </c>
      <c r="CF755">
        <v>0</v>
      </c>
      <c r="CG755">
        <v>0</v>
      </c>
      <c r="CH755">
        <v>0</v>
      </c>
      <c r="CI755">
        <v>0</v>
      </c>
      <c r="CJ755">
        <v>1</v>
      </c>
      <c r="CK755">
        <v>1</v>
      </c>
      <c r="CL755">
        <v>0</v>
      </c>
      <c r="CM755">
        <v>1</v>
      </c>
      <c r="CN755" s="17">
        <v>0</v>
      </c>
      <c r="CO755">
        <v>0.21149999999999999</v>
      </c>
      <c r="CP755">
        <v>1</v>
      </c>
      <c r="CQ755">
        <v>1</v>
      </c>
      <c r="CR755">
        <v>0</v>
      </c>
      <c r="CS755">
        <v>29</v>
      </c>
      <c r="CY755" s="33" t="s">
        <v>85</v>
      </c>
    </row>
    <row r="756" spans="1:103" x14ac:dyDescent="0.25">
      <c r="A756">
        <v>755</v>
      </c>
      <c r="B756">
        <v>47</v>
      </c>
      <c r="C756" s="24" t="s">
        <v>473</v>
      </c>
      <c r="D756" s="12">
        <v>12.3</v>
      </c>
      <c r="E756" s="13">
        <v>1</v>
      </c>
      <c r="F756" s="7">
        <f t="shared" si="178"/>
        <v>12.3</v>
      </c>
      <c r="G756" s="7">
        <f t="shared" si="171"/>
        <v>11.3</v>
      </c>
      <c r="H756" s="15">
        <f t="shared" si="172"/>
        <v>13.3</v>
      </c>
      <c r="I756" s="11">
        <f t="shared" si="173"/>
        <v>0.11925296861604824</v>
      </c>
      <c r="J756" s="32">
        <f t="shared" si="174"/>
        <v>9.6953633021177425E-3</v>
      </c>
      <c r="K756" s="32">
        <f t="shared" si="175"/>
        <v>103.14208646328618</v>
      </c>
      <c r="L756" s="8">
        <v>0</v>
      </c>
      <c r="M756" s="9">
        <v>1</v>
      </c>
      <c r="N756" s="8">
        <v>0</v>
      </c>
      <c r="O756" s="9">
        <v>0</v>
      </c>
      <c r="P756" s="9">
        <v>1</v>
      </c>
      <c r="Q756" s="9">
        <v>0</v>
      </c>
      <c r="R756" s="9">
        <v>0</v>
      </c>
      <c r="S756" s="8">
        <v>10502</v>
      </c>
      <c r="T756" s="9">
        <v>14</v>
      </c>
      <c r="U756" s="9">
        <f t="shared" si="176"/>
        <v>10487</v>
      </c>
      <c r="V756" s="9">
        <f t="shared" si="177"/>
        <v>9</v>
      </c>
      <c r="W756" s="7">
        <f t="shared" si="181"/>
        <v>10.079999999999998</v>
      </c>
      <c r="X756" s="7">
        <f t="shared" si="182"/>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3"/>
        <v>0.62</v>
      </c>
      <c r="AR756" s="39">
        <v>0.38</v>
      </c>
      <c r="AS756" s="38">
        <f t="shared" si="184"/>
        <v>0.80259999999999998</v>
      </c>
      <c r="AT756" s="39">
        <v>0.19739999999999999</v>
      </c>
      <c r="AU756">
        <v>0</v>
      </c>
      <c r="AV756" s="17">
        <v>1</v>
      </c>
      <c r="AW756">
        <v>0.39300000000000002</v>
      </c>
      <c r="AX756" s="17">
        <f t="shared" si="185"/>
        <v>0.60699999999999998</v>
      </c>
      <c r="AY756" s="17" t="s">
        <v>474</v>
      </c>
      <c r="AZ756">
        <v>0</v>
      </c>
      <c r="BA756">
        <v>0</v>
      </c>
      <c r="BB756">
        <v>0</v>
      </c>
      <c r="BC756">
        <v>0</v>
      </c>
      <c r="BD756">
        <v>0</v>
      </c>
      <c r="BE756">
        <v>0</v>
      </c>
      <c r="BF756" s="17">
        <v>1</v>
      </c>
      <c r="BG756">
        <v>0</v>
      </c>
      <c r="BH756">
        <v>0</v>
      </c>
      <c r="BI756" s="17">
        <v>1</v>
      </c>
      <c r="BJ756">
        <v>510</v>
      </c>
      <c r="BK756">
        <v>49</v>
      </c>
      <c r="BL756" s="24">
        <v>39.5</v>
      </c>
      <c r="BM756">
        <v>1</v>
      </c>
      <c r="BN756">
        <v>0</v>
      </c>
      <c r="BO756">
        <v>0</v>
      </c>
      <c r="BP756">
        <v>0</v>
      </c>
      <c r="BQ756">
        <v>0</v>
      </c>
      <c r="BR756">
        <v>0</v>
      </c>
      <c r="BS756">
        <v>0</v>
      </c>
      <c r="BT756" s="17">
        <v>0</v>
      </c>
      <c r="BU756">
        <v>0</v>
      </c>
      <c r="BV756">
        <v>1</v>
      </c>
      <c r="BW756">
        <v>0</v>
      </c>
      <c r="BX756" s="17">
        <v>0</v>
      </c>
      <c r="BY756">
        <v>0</v>
      </c>
      <c r="BZ756">
        <v>0</v>
      </c>
      <c r="CA756">
        <v>0</v>
      </c>
      <c r="CB756">
        <v>0</v>
      </c>
      <c r="CC756" s="17">
        <v>0</v>
      </c>
      <c r="CD756">
        <v>1</v>
      </c>
      <c r="CE756">
        <v>1</v>
      </c>
      <c r="CF756">
        <v>0</v>
      </c>
      <c r="CG756">
        <v>0</v>
      </c>
      <c r="CH756">
        <v>0</v>
      </c>
      <c r="CI756">
        <v>0</v>
      </c>
      <c r="CJ756">
        <v>1</v>
      </c>
      <c r="CK756">
        <v>1</v>
      </c>
      <c r="CL756">
        <v>0</v>
      </c>
      <c r="CM756">
        <v>1</v>
      </c>
      <c r="CN756" s="17">
        <v>0</v>
      </c>
      <c r="CO756">
        <v>0.21149999999999999</v>
      </c>
      <c r="CP756">
        <v>1</v>
      </c>
      <c r="CQ756">
        <v>1</v>
      </c>
      <c r="CR756">
        <v>0</v>
      </c>
      <c r="CS756">
        <v>29</v>
      </c>
      <c r="CY756" s="33" t="s">
        <v>85</v>
      </c>
    </row>
    <row r="757" spans="1:103" s="143" customFormat="1" x14ac:dyDescent="0.25">
      <c r="A757" s="143">
        <v>756</v>
      </c>
      <c r="B757" s="143">
        <v>47</v>
      </c>
      <c r="C757" s="144" t="s">
        <v>473</v>
      </c>
      <c r="D757" s="145">
        <v>17.399999999999999</v>
      </c>
      <c r="E757" s="146">
        <v>1</v>
      </c>
      <c r="F757" s="147">
        <f t="shared" si="178"/>
        <v>17.399999999999999</v>
      </c>
      <c r="G757" s="147">
        <f t="shared" si="171"/>
        <v>16.399999999999999</v>
      </c>
      <c r="H757" s="148">
        <f t="shared" si="172"/>
        <v>18.399999999999999</v>
      </c>
      <c r="I757" s="149">
        <f t="shared" si="173"/>
        <v>0.14400460822119579</v>
      </c>
      <c r="J757" s="150">
        <f t="shared" si="174"/>
        <v>8.2761269092641258E-3</v>
      </c>
      <c r="K757" s="150">
        <f t="shared" si="175"/>
        <v>120.82946660479803</v>
      </c>
      <c r="L757" s="151">
        <v>0</v>
      </c>
      <c r="M757" s="152">
        <v>1</v>
      </c>
      <c r="N757" s="151">
        <v>0</v>
      </c>
      <c r="O757" s="152">
        <v>0</v>
      </c>
      <c r="P757" s="152">
        <v>1</v>
      </c>
      <c r="Q757" s="152">
        <v>0</v>
      </c>
      <c r="R757" s="152">
        <v>0</v>
      </c>
      <c r="S757" s="151">
        <v>14312</v>
      </c>
      <c r="T757" s="152">
        <v>14</v>
      </c>
      <c r="U757" s="152">
        <f t="shared" si="176"/>
        <v>14297</v>
      </c>
      <c r="V757" s="152">
        <f t="shared" si="177"/>
        <v>9</v>
      </c>
      <c r="W757" s="147">
        <f t="shared" si="181"/>
        <v>11.01</v>
      </c>
      <c r="X757" s="147">
        <f t="shared" si="182"/>
        <v>22.490000000000002</v>
      </c>
      <c r="Y757" s="152">
        <v>1</v>
      </c>
      <c r="Z757" s="152">
        <v>0</v>
      </c>
      <c r="AA757" s="152">
        <v>0</v>
      </c>
      <c r="AB757" s="152">
        <v>0</v>
      </c>
      <c r="AC757" s="152">
        <v>1</v>
      </c>
      <c r="AD757" s="153">
        <v>0</v>
      </c>
      <c r="AE757" s="152">
        <v>0</v>
      </c>
      <c r="AF757" s="152">
        <v>0</v>
      </c>
      <c r="AG757" s="153">
        <v>1</v>
      </c>
      <c r="AH757" s="152">
        <v>0</v>
      </c>
      <c r="AI757" s="153">
        <v>1</v>
      </c>
      <c r="AJ757" s="154">
        <v>2014</v>
      </c>
      <c r="AK757" s="150">
        <v>0</v>
      </c>
      <c r="AL757" s="150">
        <v>0.7</v>
      </c>
      <c r="AM757" s="150">
        <v>0.23</v>
      </c>
      <c r="AN757" s="155">
        <v>7.0000000000000007E-2</v>
      </c>
      <c r="AO757" s="156" t="s">
        <v>98</v>
      </c>
      <c r="AP757" s="157" t="s">
        <v>98</v>
      </c>
      <c r="AQ757" s="171">
        <f t="shared" si="183"/>
        <v>0.59000000000000008</v>
      </c>
      <c r="AR757" s="158">
        <v>0.41</v>
      </c>
      <c r="AS757" s="171">
        <f t="shared" si="184"/>
        <v>0.79889999999999994</v>
      </c>
      <c r="AT757" s="158">
        <v>0.2011</v>
      </c>
      <c r="AU757">
        <v>0</v>
      </c>
      <c r="AV757" s="157">
        <v>1</v>
      </c>
      <c r="AW757" s="143">
        <v>0.1943</v>
      </c>
      <c r="AX757" s="157">
        <f t="shared" si="185"/>
        <v>0.80569999999999997</v>
      </c>
      <c r="AY757" s="157" t="s">
        <v>474</v>
      </c>
      <c r="AZ757">
        <v>0</v>
      </c>
      <c r="BA757">
        <v>0</v>
      </c>
      <c r="BB757">
        <v>0</v>
      </c>
      <c r="BC757">
        <v>0</v>
      </c>
      <c r="BD757">
        <v>0</v>
      </c>
      <c r="BE757">
        <v>0</v>
      </c>
      <c r="BF757" s="157">
        <v>1</v>
      </c>
      <c r="BG757">
        <v>0</v>
      </c>
      <c r="BH757">
        <v>0</v>
      </c>
      <c r="BI757" s="157">
        <v>1</v>
      </c>
      <c r="BJ757">
        <v>571</v>
      </c>
      <c r="BK757">
        <v>83</v>
      </c>
      <c r="BL757" s="144">
        <v>39.5</v>
      </c>
      <c r="BM757" s="143">
        <v>1</v>
      </c>
      <c r="BN757" s="143">
        <v>0</v>
      </c>
      <c r="BO757" s="143">
        <v>0</v>
      </c>
      <c r="BP757" s="143">
        <v>0</v>
      </c>
      <c r="BQ757" s="143">
        <v>0</v>
      </c>
      <c r="BR757" s="143">
        <v>0</v>
      </c>
      <c r="BS757" s="143">
        <v>0</v>
      </c>
      <c r="BT757" s="157">
        <v>0</v>
      </c>
      <c r="BU757" s="143">
        <v>0</v>
      </c>
      <c r="BV757" s="143">
        <v>1</v>
      </c>
      <c r="BW757" s="143">
        <v>0</v>
      </c>
      <c r="BX757" s="157">
        <v>0</v>
      </c>
      <c r="BY757" s="143">
        <v>0</v>
      </c>
      <c r="BZ757" s="143">
        <v>0</v>
      </c>
      <c r="CA757" s="143">
        <v>0</v>
      </c>
      <c r="CB757" s="143">
        <v>0</v>
      </c>
      <c r="CC757" s="157">
        <v>0</v>
      </c>
      <c r="CD757" s="143">
        <v>1</v>
      </c>
      <c r="CE757" s="143">
        <v>1</v>
      </c>
      <c r="CF757" s="143">
        <v>0</v>
      </c>
      <c r="CG757" s="143">
        <v>0</v>
      </c>
      <c r="CH757" s="143">
        <v>0</v>
      </c>
      <c r="CI757" s="143">
        <v>0</v>
      </c>
      <c r="CJ757" s="143">
        <v>1</v>
      </c>
      <c r="CK757" s="143">
        <v>1</v>
      </c>
      <c r="CL757" s="143">
        <v>0</v>
      </c>
      <c r="CM757" s="143">
        <v>1</v>
      </c>
      <c r="CN757" s="157">
        <v>0</v>
      </c>
      <c r="CO757">
        <v>0.21149999999999999</v>
      </c>
      <c r="CP757">
        <v>1</v>
      </c>
      <c r="CQ757">
        <v>1</v>
      </c>
      <c r="CR757">
        <v>0</v>
      </c>
      <c r="CS757">
        <v>29</v>
      </c>
      <c r="CT757" s="159"/>
      <c r="CY757" s="33" t="s">
        <v>85</v>
      </c>
    </row>
    <row r="758" spans="1:103" x14ac:dyDescent="0.25">
      <c r="A758">
        <v>757</v>
      </c>
      <c r="B758">
        <v>48</v>
      </c>
      <c r="C758" s="24" t="s">
        <v>475</v>
      </c>
      <c r="D758" s="12">
        <v>11.7</v>
      </c>
      <c r="E758" s="13">
        <v>0.3</v>
      </c>
      <c r="F758" s="7">
        <f t="shared" si="178"/>
        <v>39</v>
      </c>
      <c r="G758" s="7">
        <f t="shared" si="171"/>
        <v>11.399999999999999</v>
      </c>
      <c r="H758" s="15">
        <f t="shared" si="172"/>
        <v>12</v>
      </c>
      <c r="I758" s="11">
        <f t="shared" si="173"/>
        <v>0.38390587509210189</v>
      </c>
      <c r="J758" s="32">
        <f t="shared" si="174"/>
        <v>9.8437403869769714E-3</v>
      </c>
      <c r="K758" s="32">
        <f t="shared" si="175"/>
        <v>101.58740079360236</v>
      </c>
      <c r="L758" s="8">
        <v>0</v>
      </c>
      <c r="M758" s="9">
        <v>1</v>
      </c>
      <c r="N758" s="8">
        <v>0</v>
      </c>
      <c r="O758" s="9">
        <v>1</v>
      </c>
      <c r="P758" s="9">
        <v>0</v>
      </c>
      <c r="Q758" s="9">
        <v>0</v>
      </c>
      <c r="R758" s="9">
        <v>0</v>
      </c>
      <c r="S758" s="8">
        <v>8807</v>
      </c>
      <c r="T758" s="9">
        <v>7</v>
      </c>
      <c r="U758" s="9">
        <f t="shared" si="176"/>
        <v>8799</v>
      </c>
      <c r="V758" s="9">
        <f t="shared" si="177"/>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86">1-SUM(AK758,AL758,AN758)</f>
        <v>0.498</v>
      </c>
      <c r="AN758" s="42">
        <v>0.193</v>
      </c>
      <c r="AO758" s="41">
        <v>1</v>
      </c>
      <c r="AP758" s="17">
        <v>0</v>
      </c>
      <c r="AQ758">
        <v>0.6391</v>
      </c>
      <c r="AR758" s="39">
        <f>1-AQ758</f>
        <v>0.3609</v>
      </c>
      <c r="AS758" t="s">
        <v>98</v>
      </c>
      <c r="AT758" s="39" t="s">
        <v>98</v>
      </c>
      <c r="AU758">
        <v>0</v>
      </c>
      <c r="AV758" s="17">
        <v>1</v>
      </c>
      <c r="AW758">
        <f t="shared" ref="AW758:AW771" si="187">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2">
        <f t="shared" ref="BL758:BL767" si="188">W758+X758+6</f>
        <v>32.716000000000001</v>
      </c>
      <c r="BM758">
        <v>1</v>
      </c>
      <c r="BN758">
        <v>0</v>
      </c>
      <c r="BO758">
        <v>0</v>
      </c>
      <c r="BP758">
        <v>0</v>
      </c>
      <c r="BQ758">
        <v>0</v>
      </c>
      <c r="BR758">
        <v>0</v>
      </c>
      <c r="BS758">
        <v>0</v>
      </c>
      <c r="BT758" s="17">
        <v>0</v>
      </c>
      <c r="BU758">
        <v>0</v>
      </c>
      <c r="BV758">
        <v>0</v>
      </c>
      <c r="BW758">
        <v>1</v>
      </c>
      <c r="BX758" s="17">
        <v>0</v>
      </c>
      <c r="BY758">
        <v>0</v>
      </c>
      <c r="BZ758">
        <v>0</v>
      </c>
      <c r="CA758">
        <v>0</v>
      </c>
      <c r="CB758">
        <v>0</v>
      </c>
      <c r="CC758" s="17">
        <v>0</v>
      </c>
      <c r="CD758">
        <v>0</v>
      </c>
      <c r="CE758">
        <v>0</v>
      </c>
      <c r="CF758">
        <v>1</v>
      </c>
      <c r="CG758">
        <v>1</v>
      </c>
      <c r="CH758">
        <v>0</v>
      </c>
      <c r="CI758">
        <v>0</v>
      </c>
      <c r="CJ758">
        <v>0</v>
      </c>
      <c r="CK758">
        <v>0</v>
      </c>
      <c r="CL758">
        <v>0</v>
      </c>
      <c r="CM758">
        <v>1</v>
      </c>
      <c r="CN758" s="17">
        <v>0</v>
      </c>
      <c r="CO758">
        <v>2.5000000000000001E-2</v>
      </c>
      <c r="CP758">
        <v>25</v>
      </c>
      <c r="CQ758">
        <v>1</v>
      </c>
      <c r="CR758">
        <v>0</v>
      </c>
      <c r="CS758">
        <v>24</v>
      </c>
      <c r="CY758" s="33" t="s">
        <v>85</v>
      </c>
    </row>
    <row r="759" spans="1:103" x14ac:dyDescent="0.25">
      <c r="A759">
        <v>758</v>
      </c>
      <c r="B759">
        <v>48</v>
      </c>
      <c r="C759" s="24" t="s">
        <v>475</v>
      </c>
      <c r="D759" s="12">
        <v>10.9</v>
      </c>
      <c r="E759" s="13">
        <v>0.3</v>
      </c>
      <c r="F759" s="7">
        <f t="shared" si="178"/>
        <v>36.333333333333336</v>
      </c>
      <c r="G759" s="7">
        <f t="shared" si="171"/>
        <v>10.6</v>
      </c>
      <c r="H759" s="15">
        <f t="shared" si="172"/>
        <v>11.200000000000001</v>
      </c>
      <c r="I759" s="11">
        <f t="shared" si="173"/>
        <v>0.43610467768547451</v>
      </c>
      <c r="J759" s="32">
        <f t="shared" si="174"/>
        <v>1.2002881037214894E-2</v>
      </c>
      <c r="K759" s="32">
        <f t="shared" si="175"/>
        <v>83.313330932757154</v>
      </c>
      <c r="L759" s="8">
        <v>0</v>
      </c>
      <c r="M759" s="9">
        <v>1</v>
      </c>
      <c r="N759" s="8">
        <v>0</v>
      </c>
      <c r="O759" s="9">
        <v>1</v>
      </c>
      <c r="P759" s="9">
        <v>0</v>
      </c>
      <c r="Q759" s="9">
        <v>0</v>
      </c>
      <c r="R759" s="9">
        <v>0</v>
      </c>
      <c r="S759" s="8">
        <v>5629</v>
      </c>
      <c r="T759" s="9">
        <v>7</v>
      </c>
      <c r="U759" s="9">
        <f t="shared" si="176"/>
        <v>5621</v>
      </c>
      <c r="V759" s="9">
        <f t="shared" si="177"/>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86"/>
        <v>0.54899999999999993</v>
      </c>
      <c r="AN759" s="42">
        <v>0.16200000000000001</v>
      </c>
      <c r="AO759" s="41">
        <v>1</v>
      </c>
      <c r="AP759" s="17">
        <v>0</v>
      </c>
      <c r="AQ759">
        <v>1</v>
      </c>
      <c r="AR759" s="39">
        <v>0</v>
      </c>
      <c r="AS759" t="s">
        <v>98</v>
      </c>
      <c r="AT759" s="39" t="s">
        <v>98</v>
      </c>
      <c r="AU759">
        <v>0</v>
      </c>
      <c r="AV759" s="17">
        <v>1</v>
      </c>
      <c r="AW759">
        <f t="shared" si="187"/>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2">
        <f t="shared" si="188"/>
        <v>33.022999999999996</v>
      </c>
      <c r="BM759">
        <v>1</v>
      </c>
      <c r="BN759">
        <v>0</v>
      </c>
      <c r="BO759">
        <v>0</v>
      </c>
      <c r="BP759">
        <v>0</v>
      </c>
      <c r="BQ759">
        <v>0</v>
      </c>
      <c r="BR759">
        <v>0</v>
      </c>
      <c r="BS759">
        <v>0</v>
      </c>
      <c r="BT759" s="17">
        <v>0</v>
      </c>
      <c r="BU759">
        <v>0</v>
      </c>
      <c r="BV759">
        <v>0</v>
      </c>
      <c r="BW759">
        <v>1</v>
      </c>
      <c r="BX759" s="17">
        <v>0</v>
      </c>
      <c r="BY759">
        <v>0</v>
      </c>
      <c r="BZ759">
        <v>0</v>
      </c>
      <c r="CA759">
        <v>0</v>
      </c>
      <c r="CB759">
        <v>0</v>
      </c>
      <c r="CC759" s="17">
        <v>0</v>
      </c>
      <c r="CD759">
        <v>0</v>
      </c>
      <c r="CE759">
        <v>0</v>
      </c>
      <c r="CF759">
        <v>1</v>
      </c>
      <c r="CG759">
        <v>1</v>
      </c>
      <c r="CH759">
        <v>0</v>
      </c>
      <c r="CI759">
        <v>0</v>
      </c>
      <c r="CJ759">
        <v>0</v>
      </c>
      <c r="CK759">
        <v>0</v>
      </c>
      <c r="CL759">
        <v>0</v>
      </c>
      <c r="CM759">
        <v>1</v>
      </c>
      <c r="CN759" s="17">
        <v>0</v>
      </c>
      <c r="CO759">
        <v>2.5000000000000001E-2</v>
      </c>
      <c r="CP759">
        <v>25</v>
      </c>
      <c r="CQ759">
        <v>1</v>
      </c>
      <c r="CR759">
        <v>0</v>
      </c>
      <c r="CS759">
        <v>24</v>
      </c>
      <c r="CY759" s="33" t="s">
        <v>85</v>
      </c>
    </row>
    <row r="760" spans="1:103" x14ac:dyDescent="0.25">
      <c r="A760">
        <v>759</v>
      </c>
      <c r="B760">
        <v>48</v>
      </c>
      <c r="C760" s="24" t="s">
        <v>475</v>
      </c>
      <c r="D760" s="12">
        <v>11.8</v>
      </c>
      <c r="E760" s="13">
        <v>0.4</v>
      </c>
      <c r="F760" s="7">
        <f t="shared" si="178"/>
        <v>29.5</v>
      </c>
      <c r="G760" s="7">
        <f t="shared" si="171"/>
        <v>11.4</v>
      </c>
      <c r="H760" s="15">
        <f t="shared" si="172"/>
        <v>12.200000000000001</v>
      </c>
      <c r="I760" s="11">
        <f t="shared" si="173"/>
        <v>0.46410676243477589</v>
      </c>
      <c r="J760" s="32">
        <f t="shared" si="174"/>
        <v>1.5732432624907658E-2</v>
      </c>
      <c r="K760" s="32">
        <f t="shared" si="175"/>
        <v>63.562960912783161</v>
      </c>
      <c r="L760" s="8">
        <v>0</v>
      </c>
      <c r="M760" s="9">
        <v>1</v>
      </c>
      <c r="N760" s="8">
        <v>0</v>
      </c>
      <c r="O760" s="9">
        <v>1</v>
      </c>
      <c r="P760" s="9">
        <v>0</v>
      </c>
      <c r="Q760" s="9">
        <v>0</v>
      </c>
      <c r="R760" s="9">
        <v>0</v>
      </c>
      <c r="S760" s="8">
        <v>3178</v>
      </c>
      <c r="T760" s="9">
        <v>7</v>
      </c>
      <c r="U760" s="9">
        <f t="shared" si="176"/>
        <v>3170</v>
      </c>
      <c r="V760" s="9">
        <f t="shared" si="177"/>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86"/>
        <v>0.40800000000000003</v>
      </c>
      <c r="AN760" s="42">
        <v>0.249</v>
      </c>
      <c r="AO760" s="41">
        <v>1</v>
      </c>
      <c r="AP760" s="17">
        <v>0</v>
      </c>
      <c r="AQ760">
        <v>0</v>
      </c>
      <c r="AR760" s="39">
        <v>1</v>
      </c>
      <c r="AS760" t="s">
        <v>98</v>
      </c>
      <c r="AT760" s="39" t="s">
        <v>98</v>
      </c>
      <c r="AU760">
        <v>0</v>
      </c>
      <c r="AV760" s="17">
        <v>1</v>
      </c>
      <c r="AW760">
        <f t="shared" si="187"/>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2">
        <f t="shared" si="188"/>
        <v>32.170999999999999</v>
      </c>
      <c r="BM760">
        <v>1</v>
      </c>
      <c r="BN760">
        <v>0</v>
      </c>
      <c r="BO760">
        <v>0</v>
      </c>
      <c r="BP760">
        <v>0</v>
      </c>
      <c r="BQ760">
        <v>0</v>
      </c>
      <c r="BR760">
        <v>0</v>
      </c>
      <c r="BS760">
        <v>0</v>
      </c>
      <c r="BT760" s="17">
        <v>0</v>
      </c>
      <c r="BU760">
        <v>0</v>
      </c>
      <c r="BV760">
        <v>0</v>
      </c>
      <c r="BW760">
        <v>1</v>
      </c>
      <c r="BX760" s="17">
        <v>0</v>
      </c>
      <c r="BY760">
        <v>0</v>
      </c>
      <c r="BZ760">
        <v>0</v>
      </c>
      <c r="CA760">
        <v>0</v>
      </c>
      <c r="CB760">
        <v>0</v>
      </c>
      <c r="CC760" s="17">
        <v>0</v>
      </c>
      <c r="CD760">
        <v>0</v>
      </c>
      <c r="CE760">
        <v>0</v>
      </c>
      <c r="CF760">
        <v>1</v>
      </c>
      <c r="CG760">
        <v>1</v>
      </c>
      <c r="CH760">
        <v>0</v>
      </c>
      <c r="CI760">
        <v>0</v>
      </c>
      <c r="CJ760">
        <v>0</v>
      </c>
      <c r="CK760">
        <v>0</v>
      </c>
      <c r="CL760">
        <v>0</v>
      </c>
      <c r="CM760">
        <v>1</v>
      </c>
      <c r="CN760" s="17">
        <v>0</v>
      </c>
      <c r="CO760">
        <v>2.5000000000000001E-2</v>
      </c>
      <c r="CP760">
        <v>25</v>
      </c>
      <c r="CQ760">
        <v>1</v>
      </c>
      <c r="CR760">
        <v>0</v>
      </c>
      <c r="CS760">
        <v>24</v>
      </c>
      <c r="CY760" s="33" t="s">
        <v>85</v>
      </c>
    </row>
    <row r="761" spans="1:103" x14ac:dyDescent="0.25">
      <c r="A761">
        <v>760</v>
      </c>
      <c r="B761">
        <v>48</v>
      </c>
      <c r="C761" s="24" t="s">
        <v>475</v>
      </c>
      <c r="D761" s="12">
        <v>4.5</v>
      </c>
      <c r="E761" s="13">
        <v>0.5</v>
      </c>
      <c r="F761" s="7">
        <f t="shared" si="178"/>
        <v>9</v>
      </c>
      <c r="G761" s="7">
        <f t="shared" si="171"/>
        <v>4</v>
      </c>
      <c r="H761" s="15">
        <f t="shared" si="172"/>
        <v>5</v>
      </c>
      <c r="I761" s="11">
        <f t="shared" si="173"/>
        <v>0.12928579327743625</v>
      </c>
      <c r="J761" s="32">
        <f t="shared" si="174"/>
        <v>1.4365088141937361E-2</v>
      </c>
      <c r="K761" s="32">
        <f t="shared" si="175"/>
        <v>69.613217135828449</v>
      </c>
      <c r="L761" s="8">
        <v>0</v>
      </c>
      <c r="M761" s="9">
        <v>1</v>
      </c>
      <c r="N761" s="8">
        <v>0</v>
      </c>
      <c r="O761" s="9">
        <v>1</v>
      </c>
      <c r="P761" s="9">
        <v>0</v>
      </c>
      <c r="Q761" s="9">
        <v>0</v>
      </c>
      <c r="R761" s="9">
        <v>0</v>
      </c>
      <c r="S761" s="8">
        <v>4777</v>
      </c>
      <c r="T761" s="9">
        <v>11</v>
      </c>
      <c r="U761" s="9">
        <f t="shared" si="176"/>
        <v>4765</v>
      </c>
      <c r="V761" s="9">
        <f t="shared" si="177"/>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86"/>
        <v>0.40800000000000003</v>
      </c>
      <c r="AN761" s="42">
        <v>0.249</v>
      </c>
      <c r="AO761" s="41">
        <v>1</v>
      </c>
      <c r="AP761" s="17">
        <v>0</v>
      </c>
      <c r="AQ761">
        <v>0</v>
      </c>
      <c r="AR761" s="39">
        <v>1</v>
      </c>
      <c r="AS761" t="s">
        <v>98</v>
      </c>
      <c r="AT761" s="39" t="s">
        <v>98</v>
      </c>
      <c r="AU761">
        <v>0</v>
      </c>
      <c r="AV761" s="17">
        <v>1</v>
      </c>
      <c r="AW761">
        <f t="shared" si="187"/>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2">
        <f t="shared" si="188"/>
        <v>32.170999999999999</v>
      </c>
      <c r="BM761">
        <v>0</v>
      </c>
      <c r="BN761">
        <v>0</v>
      </c>
      <c r="BO761">
        <v>0</v>
      </c>
      <c r="BP761">
        <v>0</v>
      </c>
      <c r="BQ761">
        <v>0</v>
      </c>
      <c r="BR761">
        <v>1</v>
      </c>
      <c r="BS761">
        <v>0</v>
      </c>
      <c r="BT761" s="17">
        <v>0</v>
      </c>
      <c r="BU761">
        <v>0</v>
      </c>
      <c r="BV761">
        <v>0</v>
      </c>
      <c r="BW761">
        <v>1</v>
      </c>
      <c r="BX761" s="17">
        <v>0</v>
      </c>
      <c r="BY761">
        <v>0</v>
      </c>
      <c r="BZ761">
        <v>0</v>
      </c>
      <c r="CA761">
        <v>0</v>
      </c>
      <c r="CB761">
        <v>0</v>
      </c>
      <c r="CC761" s="17">
        <v>0</v>
      </c>
      <c r="CD761">
        <v>0</v>
      </c>
      <c r="CE761">
        <v>0</v>
      </c>
      <c r="CF761">
        <v>1</v>
      </c>
      <c r="CG761">
        <v>1</v>
      </c>
      <c r="CH761">
        <v>0</v>
      </c>
      <c r="CI761">
        <v>0</v>
      </c>
      <c r="CJ761">
        <v>0</v>
      </c>
      <c r="CK761">
        <v>1</v>
      </c>
      <c r="CL761">
        <v>0</v>
      </c>
      <c r="CM761">
        <v>1</v>
      </c>
      <c r="CN761" s="17">
        <v>1</v>
      </c>
      <c r="CO761">
        <v>2.5000000000000001E-2</v>
      </c>
      <c r="CP761">
        <v>25</v>
      </c>
      <c r="CQ761">
        <v>1</v>
      </c>
      <c r="CR761">
        <v>0</v>
      </c>
      <c r="CS761">
        <v>24</v>
      </c>
      <c r="CY761" s="33" t="s">
        <v>85</v>
      </c>
    </row>
    <row r="762" spans="1:103" x14ac:dyDescent="0.25">
      <c r="A762">
        <v>761</v>
      </c>
      <c r="B762">
        <v>48</v>
      </c>
      <c r="C762" s="24" t="s">
        <v>475</v>
      </c>
      <c r="D762" s="12">
        <v>11</v>
      </c>
      <c r="E762" s="13">
        <v>0.5</v>
      </c>
      <c r="F762" s="7">
        <f t="shared" si="178"/>
        <v>22</v>
      </c>
      <c r="G762" s="7">
        <f t="shared" si="171"/>
        <v>10.5</v>
      </c>
      <c r="H762" s="15">
        <f t="shared" si="172"/>
        <v>11.5</v>
      </c>
      <c r="I762" s="11">
        <f t="shared" si="173"/>
        <v>0.30354213217309406</v>
      </c>
      <c r="J762" s="32">
        <f t="shared" si="174"/>
        <v>1.3797369644231547E-2</v>
      </c>
      <c r="K762" s="32">
        <f t="shared" si="175"/>
        <v>72.477582741148311</v>
      </c>
      <c r="L762" s="8">
        <v>0</v>
      </c>
      <c r="M762" s="9">
        <v>1</v>
      </c>
      <c r="N762" s="8">
        <v>0</v>
      </c>
      <c r="O762" s="9">
        <v>1</v>
      </c>
      <c r="P762" s="9">
        <v>0</v>
      </c>
      <c r="Q762" s="9">
        <v>0</v>
      </c>
      <c r="R762" s="9">
        <v>0</v>
      </c>
      <c r="S762" s="8">
        <v>4777</v>
      </c>
      <c r="T762" s="9">
        <v>7</v>
      </c>
      <c r="U762" s="9">
        <f t="shared" si="176"/>
        <v>4769</v>
      </c>
      <c r="V762" s="9">
        <f t="shared" si="177"/>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86"/>
        <v>0.40800000000000003</v>
      </c>
      <c r="AN762" s="42">
        <v>0.249</v>
      </c>
      <c r="AO762" s="41">
        <v>1</v>
      </c>
      <c r="AP762" s="17">
        <v>0</v>
      </c>
      <c r="AQ762">
        <v>0</v>
      </c>
      <c r="AR762" s="39">
        <v>1</v>
      </c>
      <c r="AS762" t="s">
        <v>98</v>
      </c>
      <c r="AT762" s="39" t="s">
        <v>98</v>
      </c>
      <c r="AU762">
        <v>0</v>
      </c>
      <c r="AV762" s="17">
        <v>1</v>
      </c>
      <c r="AW762">
        <f t="shared" si="187"/>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2">
        <f t="shared" si="188"/>
        <v>32.170999999999999</v>
      </c>
      <c r="BM762">
        <v>0</v>
      </c>
      <c r="BN762">
        <v>0</v>
      </c>
      <c r="BO762">
        <v>0</v>
      </c>
      <c r="BP762">
        <v>0</v>
      </c>
      <c r="BQ762">
        <v>0</v>
      </c>
      <c r="BR762">
        <v>1</v>
      </c>
      <c r="BS762">
        <v>0</v>
      </c>
      <c r="BT762" s="17">
        <v>0</v>
      </c>
      <c r="BU762">
        <v>0</v>
      </c>
      <c r="BV762">
        <v>0</v>
      </c>
      <c r="BW762">
        <v>1</v>
      </c>
      <c r="BX762" s="17">
        <v>0</v>
      </c>
      <c r="BY762">
        <v>0</v>
      </c>
      <c r="BZ762">
        <v>0</v>
      </c>
      <c r="CA762">
        <v>0</v>
      </c>
      <c r="CB762">
        <v>0</v>
      </c>
      <c r="CC762" s="17">
        <v>0</v>
      </c>
      <c r="CD762">
        <v>0</v>
      </c>
      <c r="CE762">
        <v>0</v>
      </c>
      <c r="CF762">
        <v>1</v>
      </c>
      <c r="CG762">
        <v>1</v>
      </c>
      <c r="CH762">
        <v>0</v>
      </c>
      <c r="CI762">
        <v>0</v>
      </c>
      <c r="CJ762">
        <v>0</v>
      </c>
      <c r="CK762">
        <v>1</v>
      </c>
      <c r="CL762">
        <v>0</v>
      </c>
      <c r="CM762">
        <v>1</v>
      </c>
      <c r="CN762" s="17">
        <v>1</v>
      </c>
      <c r="CO762">
        <v>2.5000000000000001E-2</v>
      </c>
      <c r="CP762">
        <v>25</v>
      </c>
      <c r="CQ762">
        <v>1</v>
      </c>
      <c r="CR762">
        <v>0</v>
      </c>
      <c r="CS762">
        <v>24</v>
      </c>
      <c r="CY762" s="33" t="s">
        <v>85</v>
      </c>
    </row>
    <row r="763" spans="1:103" x14ac:dyDescent="0.25">
      <c r="A763">
        <v>762</v>
      </c>
      <c r="B763">
        <v>48</v>
      </c>
      <c r="C763" s="24" t="s">
        <v>475</v>
      </c>
      <c r="D763" s="12">
        <v>17.3</v>
      </c>
      <c r="E763" s="13">
        <v>0.8</v>
      </c>
      <c r="F763" s="7">
        <f t="shared" si="178"/>
        <v>21.625</v>
      </c>
      <c r="G763" s="7">
        <f t="shared" si="171"/>
        <v>16.5</v>
      </c>
      <c r="H763" s="15">
        <f t="shared" si="172"/>
        <v>18.100000000000001</v>
      </c>
      <c r="I763" s="11">
        <f t="shared" si="173"/>
        <v>0.29280132979162882</v>
      </c>
      <c r="J763" s="32">
        <f t="shared" si="174"/>
        <v>1.3539945886318095E-2</v>
      </c>
      <c r="K763" s="32">
        <f t="shared" si="175"/>
        <v>73.855538891812301</v>
      </c>
      <c r="L763" s="8">
        <v>0</v>
      </c>
      <c r="M763" s="9">
        <v>1</v>
      </c>
      <c r="N763" s="8">
        <v>0</v>
      </c>
      <c r="O763" s="9">
        <v>1</v>
      </c>
      <c r="P763" s="9">
        <v>0</v>
      </c>
      <c r="Q763" s="9">
        <v>0</v>
      </c>
      <c r="R763" s="9">
        <v>0</v>
      </c>
      <c r="S763" s="8">
        <v>4994</v>
      </c>
      <c r="T763" s="9">
        <v>6</v>
      </c>
      <c r="U763" s="9">
        <f t="shared" si="176"/>
        <v>4987</v>
      </c>
      <c r="V763" s="9">
        <f t="shared" si="177"/>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86"/>
        <v>0.498</v>
      </c>
      <c r="AN763" s="42">
        <v>0.193</v>
      </c>
      <c r="AO763" s="41">
        <v>1</v>
      </c>
      <c r="AP763" s="17">
        <v>0</v>
      </c>
      <c r="AQ763">
        <v>0.65210000000000001</v>
      </c>
      <c r="AR763" s="39">
        <f>1-AQ763</f>
        <v>0.34789999999999999</v>
      </c>
      <c r="AS763" t="s">
        <v>98</v>
      </c>
      <c r="AT763" s="39" t="s">
        <v>98</v>
      </c>
      <c r="AU763">
        <v>0</v>
      </c>
      <c r="AV763" s="17">
        <v>1</v>
      </c>
      <c r="AW763">
        <f t="shared" si="187"/>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2">
        <f t="shared" si="188"/>
        <v>32.716000000000001</v>
      </c>
      <c r="BM763">
        <v>0</v>
      </c>
      <c r="BN763">
        <v>0</v>
      </c>
      <c r="BO763">
        <v>0</v>
      </c>
      <c r="BP763">
        <v>0</v>
      </c>
      <c r="BQ763">
        <v>0</v>
      </c>
      <c r="BR763">
        <v>0</v>
      </c>
      <c r="BS763">
        <v>0</v>
      </c>
      <c r="BT763" s="17">
        <v>1</v>
      </c>
      <c r="BU763">
        <v>0</v>
      </c>
      <c r="BV763">
        <v>1</v>
      </c>
      <c r="BW763">
        <v>0</v>
      </c>
      <c r="BX763" s="17">
        <v>0</v>
      </c>
      <c r="BY763">
        <v>1</v>
      </c>
      <c r="BZ763">
        <v>0</v>
      </c>
      <c r="CA763">
        <v>0</v>
      </c>
      <c r="CB763">
        <v>0</v>
      </c>
      <c r="CC763" s="17">
        <v>0</v>
      </c>
      <c r="CD763">
        <v>0</v>
      </c>
      <c r="CE763">
        <v>0</v>
      </c>
      <c r="CF763">
        <v>1</v>
      </c>
      <c r="CG763">
        <v>1</v>
      </c>
      <c r="CH763">
        <v>0</v>
      </c>
      <c r="CI763">
        <v>0</v>
      </c>
      <c r="CJ763">
        <v>0</v>
      </c>
      <c r="CK763">
        <v>0</v>
      </c>
      <c r="CL763">
        <v>0</v>
      </c>
      <c r="CM763">
        <v>1</v>
      </c>
      <c r="CN763" s="17">
        <v>0</v>
      </c>
      <c r="CO763">
        <v>2.5000000000000001E-2</v>
      </c>
      <c r="CP763">
        <v>25</v>
      </c>
      <c r="CQ763">
        <v>1</v>
      </c>
      <c r="CR763">
        <v>0</v>
      </c>
      <c r="CS763">
        <v>24</v>
      </c>
      <c r="CY763" s="33" t="s">
        <v>85</v>
      </c>
    </row>
    <row r="764" spans="1:103" x14ac:dyDescent="0.25">
      <c r="A764">
        <v>763</v>
      </c>
      <c r="B764">
        <v>48</v>
      </c>
      <c r="C764" s="24" t="s">
        <v>475</v>
      </c>
      <c r="D764" s="12">
        <v>16.3</v>
      </c>
      <c r="E764" s="13">
        <v>1</v>
      </c>
      <c r="F764" s="7">
        <f t="shared" si="178"/>
        <v>16.3</v>
      </c>
      <c r="G764" s="7">
        <f t="shared" si="171"/>
        <v>15.3</v>
      </c>
      <c r="H764" s="15">
        <f t="shared" si="172"/>
        <v>17.3</v>
      </c>
      <c r="I764" s="11">
        <f t="shared" si="173"/>
        <v>0.27490479659359807</v>
      </c>
      <c r="J764" s="32">
        <f t="shared" si="174"/>
        <v>1.6865324944392517E-2</v>
      </c>
      <c r="K764" s="32">
        <f t="shared" si="175"/>
        <v>59.293254253751329</v>
      </c>
      <c r="L764" s="8">
        <v>0</v>
      </c>
      <c r="M764" s="9">
        <v>1</v>
      </c>
      <c r="N764" s="8">
        <v>0</v>
      </c>
      <c r="O764" s="9">
        <v>1</v>
      </c>
      <c r="P764" s="9">
        <v>0</v>
      </c>
      <c r="Q764" s="9">
        <v>0</v>
      </c>
      <c r="R764" s="9">
        <v>0</v>
      </c>
      <c r="S764" s="8">
        <v>3257</v>
      </c>
      <c r="T764" s="9">
        <v>6</v>
      </c>
      <c r="U764" s="9">
        <f t="shared" si="176"/>
        <v>3250</v>
      </c>
      <c r="V764" s="9">
        <f t="shared" si="177"/>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86"/>
        <v>0.54899999999999993</v>
      </c>
      <c r="AN764" s="42">
        <v>0.16200000000000001</v>
      </c>
      <c r="AO764" s="41">
        <v>1</v>
      </c>
      <c r="AP764" s="17">
        <v>0</v>
      </c>
      <c r="AQ764">
        <v>1</v>
      </c>
      <c r="AR764" s="39">
        <v>0</v>
      </c>
      <c r="AS764" t="s">
        <v>98</v>
      </c>
      <c r="AT764" s="39" t="s">
        <v>98</v>
      </c>
      <c r="AU764">
        <v>0</v>
      </c>
      <c r="AV764" s="17">
        <v>1</v>
      </c>
      <c r="AW764">
        <f t="shared" si="187"/>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2">
        <f t="shared" si="188"/>
        <v>33.022999999999996</v>
      </c>
      <c r="BM764">
        <v>0</v>
      </c>
      <c r="BN764">
        <v>0</v>
      </c>
      <c r="BO764">
        <v>0</v>
      </c>
      <c r="BP764">
        <v>0</v>
      </c>
      <c r="BQ764">
        <v>0</v>
      </c>
      <c r="BR764">
        <v>0</v>
      </c>
      <c r="BS764">
        <v>0</v>
      </c>
      <c r="BT764" s="17">
        <v>1</v>
      </c>
      <c r="BU764">
        <v>0</v>
      </c>
      <c r="BV764">
        <v>1</v>
      </c>
      <c r="BW764">
        <v>0</v>
      </c>
      <c r="BX764" s="17">
        <v>0</v>
      </c>
      <c r="BY764">
        <v>1</v>
      </c>
      <c r="BZ764">
        <v>0</v>
      </c>
      <c r="CA764">
        <v>0</v>
      </c>
      <c r="CB764">
        <v>0</v>
      </c>
      <c r="CC764" s="17">
        <v>0</v>
      </c>
      <c r="CD764">
        <v>0</v>
      </c>
      <c r="CE764">
        <v>0</v>
      </c>
      <c r="CF764">
        <v>1</v>
      </c>
      <c r="CG764">
        <v>1</v>
      </c>
      <c r="CH764">
        <v>0</v>
      </c>
      <c r="CI764">
        <v>0</v>
      </c>
      <c r="CJ764">
        <v>0</v>
      </c>
      <c r="CK764">
        <v>0</v>
      </c>
      <c r="CL764">
        <v>0</v>
      </c>
      <c r="CM764">
        <v>1</v>
      </c>
      <c r="CN764" s="17">
        <v>0</v>
      </c>
      <c r="CO764">
        <v>2.5000000000000001E-2</v>
      </c>
      <c r="CP764">
        <v>25</v>
      </c>
      <c r="CQ764">
        <v>1</v>
      </c>
      <c r="CR764">
        <v>0</v>
      </c>
      <c r="CS764">
        <v>24</v>
      </c>
      <c r="CY764" s="33" t="s">
        <v>85</v>
      </c>
    </row>
    <row r="765" spans="1:103" x14ac:dyDescent="0.25">
      <c r="A765">
        <v>764</v>
      </c>
      <c r="B765">
        <v>48</v>
      </c>
      <c r="C765" s="24" t="s">
        <v>475</v>
      </c>
      <c r="D765" s="12">
        <v>18.7</v>
      </c>
      <c r="E765" s="13">
        <v>1.2</v>
      </c>
      <c r="F765" s="7">
        <f t="shared" si="178"/>
        <v>15.583333333333334</v>
      </c>
      <c r="G765" s="7">
        <f t="shared" si="171"/>
        <v>17.5</v>
      </c>
      <c r="H765" s="15">
        <f t="shared" si="172"/>
        <v>19.899999999999999</v>
      </c>
      <c r="I765" s="11">
        <f t="shared" si="173"/>
        <v>0.35084427767354598</v>
      </c>
      <c r="J765" s="32">
        <f t="shared" si="174"/>
        <v>2.2514071294559099E-2</v>
      </c>
      <c r="K765" s="32">
        <f t="shared" si="175"/>
        <v>44.416666666666664</v>
      </c>
      <c r="L765" s="8">
        <v>0</v>
      </c>
      <c r="M765" s="9">
        <v>1</v>
      </c>
      <c r="N765" s="8">
        <v>0</v>
      </c>
      <c r="O765" s="9">
        <v>1</v>
      </c>
      <c r="P765" s="9">
        <v>0</v>
      </c>
      <c r="Q765" s="9">
        <v>0</v>
      </c>
      <c r="R765" s="9">
        <v>0</v>
      </c>
      <c r="S765" s="8">
        <v>1737</v>
      </c>
      <c r="T765" s="9">
        <v>6</v>
      </c>
      <c r="U765" s="9">
        <f t="shared" si="176"/>
        <v>1730</v>
      </c>
      <c r="V765" s="9">
        <f t="shared" si="177"/>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86"/>
        <v>0.40800000000000003</v>
      </c>
      <c r="AN765" s="42">
        <v>0.249</v>
      </c>
      <c r="AO765" s="41">
        <v>1</v>
      </c>
      <c r="AP765" s="17">
        <v>0</v>
      </c>
      <c r="AQ765">
        <v>0</v>
      </c>
      <c r="AR765" s="39">
        <v>1</v>
      </c>
      <c r="AS765" t="s">
        <v>98</v>
      </c>
      <c r="AT765" s="39" t="s">
        <v>98</v>
      </c>
      <c r="AU765">
        <v>0</v>
      </c>
      <c r="AV765" s="17">
        <v>1</v>
      </c>
      <c r="AW765">
        <f t="shared" si="187"/>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2">
        <f t="shared" si="188"/>
        <v>32.170999999999999</v>
      </c>
      <c r="BM765">
        <v>0</v>
      </c>
      <c r="BN765">
        <v>0</v>
      </c>
      <c r="BO765">
        <v>0</v>
      </c>
      <c r="BP765">
        <v>0</v>
      </c>
      <c r="BQ765">
        <v>0</v>
      </c>
      <c r="BR765">
        <v>0</v>
      </c>
      <c r="BS765">
        <v>0</v>
      </c>
      <c r="BT765" s="17">
        <v>1</v>
      </c>
      <c r="BU765">
        <v>0</v>
      </c>
      <c r="BV765">
        <v>1</v>
      </c>
      <c r="BW765">
        <v>0</v>
      </c>
      <c r="BX765" s="17">
        <v>0</v>
      </c>
      <c r="BY765">
        <v>1</v>
      </c>
      <c r="BZ765">
        <v>0</v>
      </c>
      <c r="CA765">
        <v>0</v>
      </c>
      <c r="CB765">
        <v>0</v>
      </c>
      <c r="CC765" s="17">
        <v>0</v>
      </c>
      <c r="CD765">
        <v>0</v>
      </c>
      <c r="CE765">
        <v>0</v>
      </c>
      <c r="CF765">
        <v>1</v>
      </c>
      <c r="CG765">
        <v>1</v>
      </c>
      <c r="CH765">
        <v>0</v>
      </c>
      <c r="CI765">
        <v>0</v>
      </c>
      <c r="CJ765">
        <v>0</v>
      </c>
      <c r="CK765">
        <v>0</v>
      </c>
      <c r="CL765">
        <v>0</v>
      </c>
      <c r="CM765">
        <v>1</v>
      </c>
      <c r="CN765" s="17">
        <v>0</v>
      </c>
      <c r="CO765">
        <v>2.5000000000000001E-2</v>
      </c>
      <c r="CP765">
        <v>25</v>
      </c>
      <c r="CQ765">
        <v>1</v>
      </c>
      <c r="CR765">
        <v>0</v>
      </c>
      <c r="CS765">
        <v>24</v>
      </c>
      <c r="CY765" s="33" t="s">
        <v>85</v>
      </c>
    </row>
    <row r="766" spans="1:103" x14ac:dyDescent="0.25">
      <c r="A766">
        <v>765</v>
      </c>
      <c r="B766">
        <v>48</v>
      </c>
      <c r="C766" s="24" t="s">
        <v>475</v>
      </c>
      <c r="D766" s="12">
        <v>10.8</v>
      </c>
      <c r="E766" s="13">
        <v>1.1000000000000001</v>
      </c>
      <c r="F766" s="7">
        <f t="shared" si="178"/>
        <v>9.8181818181818183</v>
      </c>
      <c r="G766" s="7">
        <f t="shared" si="171"/>
        <v>9.7000000000000011</v>
      </c>
      <c r="H766" s="15">
        <f t="shared" si="172"/>
        <v>11.9</v>
      </c>
      <c r="I766" s="11">
        <f t="shared" si="173"/>
        <v>0.36180549224905884</v>
      </c>
      <c r="J766" s="32">
        <f t="shared" si="174"/>
        <v>3.6850559395737476E-2</v>
      </c>
      <c r="K766" s="32">
        <f t="shared" si="175"/>
        <v>27.136630118990013</v>
      </c>
      <c r="L766" s="8">
        <v>0</v>
      </c>
      <c r="M766" s="9">
        <v>1</v>
      </c>
      <c r="N766" s="8">
        <v>0</v>
      </c>
      <c r="O766" s="9">
        <v>1</v>
      </c>
      <c r="P766" s="9">
        <v>0</v>
      </c>
      <c r="Q766" s="9">
        <v>0</v>
      </c>
      <c r="R766" s="9">
        <v>0</v>
      </c>
      <c r="S766" s="8">
        <v>648</v>
      </c>
      <c r="T766" s="9">
        <v>7</v>
      </c>
      <c r="U766" s="9">
        <f t="shared" si="176"/>
        <v>640</v>
      </c>
      <c r="V766" s="9">
        <f t="shared" si="177"/>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86"/>
        <v>0.498</v>
      </c>
      <c r="AN766" s="42">
        <v>0.193</v>
      </c>
      <c r="AO766" s="41">
        <v>1</v>
      </c>
      <c r="AP766" s="17">
        <v>0</v>
      </c>
      <c r="AQ766">
        <v>0.6391</v>
      </c>
      <c r="AR766" s="39">
        <f>1-AQ766</f>
        <v>0.3609</v>
      </c>
      <c r="AS766" t="s">
        <v>98</v>
      </c>
      <c r="AT766" s="39" t="s">
        <v>98</v>
      </c>
      <c r="AU766">
        <v>0</v>
      </c>
      <c r="AV766" s="17">
        <v>1</v>
      </c>
      <c r="AW766">
        <f t="shared" si="187"/>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2">
        <f t="shared" si="188"/>
        <v>32.716000000000001</v>
      </c>
      <c r="BM766">
        <v>1</v>
      </c>
      <c r="BN766">
        <v>0</v>
      </c>
      <c r="BO766">
        <v>0</v>
      </c>
      <c r="BP766">
        <v>0</v>
      </c>
      <c r="BQ766">
        <v>0</v>
      </c>
      <c r="BR766">
        <v>0</v>
      </c>
      <c r="BS766">
        <v>0</v>
      </c>
      <c r="BT766" s="17">
        <v>0</v>
      </c>
      <c r="BU766">
        <v>0</v>
      </c>
      <c r="BV766">
        <v>0</v>
      </c>
      <c r="BW766">
        <v>1</v>
      </c>
      <c r="BX766" s="17">
        <v>0</v>
      </c>
      <c r="BY766">
        <v>0</v>
      </c>
      <c r="BZ766">
        <v>0</v>
      </c>
      <c r="CA766">
        <v>0</v>
      </c>
      <c r="CB766">
        <v>0</v>
      </c>
      <c r="CC766" s="17">
        <v>0</v>
      </c>
      <c r="CD766">
        <v>0</v>
      </c>
      <c r="CE766">
        <v>0</v>
      </c>
      <c r="CF766">
        <v>1</v>
      </c>
      <c r="CG766">
        <v>1</v>
      </c>
      <c r="CH766">
        <v>0</v>
      </c>
      <c r="CI766">
        <v>0</v>
      </c>
      <c r="CJ766">
        <v>1</v>
      </c>
      <c r="CK766">
        <v>0</v>
      </c>
      <c r="CL766">
        <v>0</v>
      </c>
      <c r="CM766">
        <v>1</v>
      </c>
      <c r="CN766" s="17">
        <v>0</v>
      </c>
      <c r="CO766">
        <v>2.5000000000000001E-2</v>
      </c>
      <c r="CP766">
        <v>25</v>
      </c>
      <c r="CQ766">
        <v>1</v>
      </c>
      <c r="CR766">
        <v>0</v>
      </c>
      <c r="CS766">
        <v>24</v>
      </c>
      <c r="CY766" s="33" t="s">
        <v>85</v>
      </c>
    </row>
    <row r="767" spans="1:103" s="143" customFormat="1" x14ac:dyDescent="0.25">
      <c r="A767" s="143">
        <v>766</v>
      </c>
      <c r="B767" s="143">
        <v>48</v>
      </c>
      <c r="C767" s="144" t="s">
        <v>475</v>
      </c>
      <c r="D767" s="145">
        <v>5</v>
      </c>
      <c r="E767" s="146">
        <v>2.4</v>
      </c>
      <c r="F767" s="147">
        <f t="shared" si="178"/>
        <v>2.0833333333333335</v>
      </c>
      <c r="G767" s="147">
        <f t="shared" si="171"/>
        <v>2.6</v>
      </c>
      <c r="H767" s="148">
        <f t="shared" si="172"/>
        <v>7.4</v>
      </c>
      <c r="I767" s="149">
        <f t="shared" si="173"/>
        <v>8.1946074150553536E-2</v>
      </c>
      <c r="J767" s="150">
        <f t="shared" si="174"/>
        <v>3.9334115592265698E-2</v>
      </c>
      <c r="K767" s="150">
        <f t="shared" si="175"/>
        <v>25.423223198048234</v>
      </c>
      <c r="L767" s="151">
        <v>0</v>
      </c>
      <c r="M767" s="152">
        <v>1</v>
      </c>
      <c r="N767" s="151">
        <v>0</v>
      </c>
      <c r="O767" s="152">
        <v>1</v>
      </c>
      <c r="P767" s="152">
        <v>0</v>
      </c>
      <c r="Q767" s="152">
        <v>0</v>
      </c>
      <c r="R767" s="152">
        <v>0</v>
      </c>
      <c r="S767" s="151">
        <v>648</v>
      </c>
      <c r="T767" s="152">
        <v>5</v>
      </c>
      <c r="U767" s="152">
        <f t="shared" si="176"/>
        <v>642</v>
      </c>
      <c r="V767" s="152">
        <f t="shared" si="177"/>
        <v>10</v>
      </c>
      <c r="W767" s="147">
        <v>9.6470000000000002</v>
      </c>
      <c r="X767" s="147">
        <v>17.068999999999999</v>
      </c>
      <c r="Y767" s="152">
        <v>1</v>
      </c>
      <c r="Z767" s="152">
        <v>0</v>
      </c>
      <c r="AA767" s="152">
        <v>0</v>
      </c>
      <c r="AB767" s="152">
        <v>0</v>
      </c>
      <c r="AC767" s="152">
        <v>1</v>
      </c>
      <c r="AD767" s="153">
        <v>0</v>
      </c>
      <c r="AE767" s="152">
        <v>0</v>
      </c>
      <c r="AF767" s="152">
        <v>0</v>
      </c>
      <c r="AG767" s="153">
        <v>1</v>
      </c>
      <c r="AH767" s="152">
        <v>0</v>
      </c>
      <c r="AI767" s="153">
        <v>1</v>
      </c>
      <c r="AJ767" s="154">
        <v>2000</v>
      </c>
      <c r="AK767" s="150">
        <v>2.9000000000000001E-2</v>
      </c>
      <c r="AL767" s="150">
        <v>0.28000000000000003</v>
      </c>
      <c r="AM767" s="150">
        <f t="shared" si="186"/>
        <v>0.498</v>
      </c>
      <c r="AN767" s="155">
        <v>0.193</v>
      </c>
      <c r="AO767" s="156">
        <v>1</v>
      </c>
      <c r="AP767" s="157">
        <v>0</v>
      </c>
      <c r="AQ767" s="143">
        <v>0.6391</v>
      </c>
      <c r="AR767" s="158">
        <f>1-AQ767</f>
        <v>0.3609</v>
      </c>
      <c r="AS767" s="143" t="s">
        <v>98</v>
      </c>
      <c r="AT767" s="158" t="s">
        <v>98</v>
      </c>
      <c r="AU767">
        <v>0</v>
      </c>
      <c r="AV767" s="157">
        <v>1</v>
      </c>
      <c r="AW767" s="143">
        <f t="shared" si="187"/>
        <v>0.34599999999999997</v>
      </c>
      <c r="AX767" s="157">
        <v>0.65400000000000003</v>
      </c>
      <c r="AY767" s="157" t="s">
        <v>13</v>
      </c>
      <c r="AZ767">
        <v>0</v>
      </c>
      <c r="BA767">
        <v>1</v>
      </c>
      <c r="BB767">
        <v>0</v>
      </c>
      <c r="BC767">
        <v>0</v>
      </c>
      <c r="BD767">
        <v>0</v>
      </c>
      <c r="BE767">
        <v>0</v>
      </c>
      <c r="BF767" s="157">
        <v>0</v>
      </c>
      <c r="BG767">
        <v>0</v>
      </c>
      <c r="BH767">
        <v>1</v>
      </c>
      <c r="BI767" s="157">
        <v>0</v>
      </c>
      <c r="BJ767">
        <v>1172</v>
      </c>
      <c r="BK767">
        <v>35</v>
      </c>
      <c r="BL767" s="170">
        <f t="shared" si="188"/>
        <v>32.716000000000001</v>
      </c>
      <c r="BM767" s="143">
        <v>0</v>
      </c>
      <c r="BN767" s="143">
        <v>0</v>
      </c>
      <c r="BO767" s="143">
        <v>0</v>
      </c>
      <c r="BP767" s="143">
        <v>1</v>
      </c>
      <c r="BQ767" s="143">
        <v>0</v>
      </c>
      <c r="BR767" s="143">
        <v>0</v>
      </c>
      <c r="BS767" s="143">
        <v>0</v>
      </c>
      <c r="BT767" s="157">
        <v>0</v>
      </c>
      <c r="BU767" s="143">
        <v>0</v>
      </c>
      <c r="BV767" s="143">
        <v>0</v>
      </c>
      <c r="BW767" s="143">
        <v>1</v>
      </c>
      <c r="BX767" s="157">
        <v>0</v>
      </c>
      <c r="BY767" s="143">
        <v>0</v>
      </c>
      <c r="BZ767" s="143">
        <v>0</v>
      </c>
      <c r="CA767" s="143">
        <v>0</v>
      </c>
      <c r="CB767" s="143">
        <v>0</v>
      </c>
      <c r="CC767" s="157">
        <v>0</v>
      </c>
      <c r="CD767" s="143">
        <v>0</v>
      </c>
      <c r="CE767" s="143">
        <v>0</v>
      </c>
      <c r="CF767" s="143">
        <v>1</v>
      </c>
      <c r="CG767" s="143">
        <v>1</v>
      </c>
      <c r="CH767" s="143">
        <v>0</v>
      </c>
      <c r="CI767" s="143">
        <v>0</v>
      </c>
      <c r="CJ767" s="143">
        <v>1</v>
      </c>
      <c r="CK767" s="143">
        <v>0</v>
      </c>
      <c r="CL767" s="143">
        <v>0</v>
      </c>
      <c r="CM767" s="143">
        <v>1</v>
      </c>
      <c r="CN767" s="157">
        <v>0</v>
      </c>
      <c r="CO767">
        <v>2.5000000000000001E-2</v>
      </c>
      <c r="CP767">
        <v>25</v>
      </c>
      <c r="CQ767">
        <v>1</v>
      </c>
      <c r="CR767">
        <v>0</v>
      </c>
      <c r="CS767">
        <v>24</v>
      </c>
      <c r="CT767" s="159"/>
      <c r="CY767" s="33" t="s">
        <v>85</v>
      </c>
    </row>
    <row r="768" spans="1:103" x14ac:dyDescent="0.25">
      <c r="A768">
        <v>767</v>
      </c>
      <c r="B768">
        <v>49</v>
      </c>
      <c r="C768" s="24" t="s">
        <v>476</v>
      </c>
      <c r="D768" s="12">
        <v>1.5</v>
      </c>
      <c r="E768" s="13">
        <v>0.2</v>
      </c>
      <c r="F768" s="7">
        <f t="shared" si="178"/>
        <v>7.5</v>
      </c>
      <c r="G768" s="7">
        <f t="shared" si="171"/>
        <v>1.3</v>
      </c>
      <c r="H768" s="15">
        <f t="shared" si="172"/>
        <v>1.7</v>
      </c>
      <c r="I768" s="11">
        <f t="shared" si="173"/>
        <v>3.4257559150632909E-2</v>
      </c>
      <c r="J768" s="32">
        <f t="shared" si="174"/>
        <v>4.5676745534177212E-3</v>
      </c>
      <c r="K768" s="32">
        <f t="shared" si="175"/>
        <v>218.9297832639497</v>
      </c>
      <c r="L768" s="8">
        <v>0</v>
      </c>
      <c r="M768" s="9">
        <v>1</v>
      </c>
      <c r="N768" s="8">
        <v>0</v>
      </c>
      <c r="O768" s="9">
        <v>0</v>
      </c>
      <c r="P768" s="9">
        <v>0</v>
      </c>
      <c r="Q768" s="9">
        <v>1</v>
      </c>
      <c r="R768" s="9">
        <v>0</v>
      </c>
      <c r="S768" s="8">
        <v>47881</v>
      </c>
      <c r="T768" s="9">
        <v>6</v>
      </c>
      <c r="U768" s="9">
        <f t="shared" si="176"/>
        <v>47874</v>
      </c>
      <c r="V768" s="9">
        <f t="shared" si="177"/>
        <v>4</v>
      </c>
      <c r="W768" s="7">
        <f>(6*AL768+11*AM768)</f>
        <v>9.8500000000000014</v>
      </c>
      <c r="X768" s="7">
        <f t="shared" ref="X768:X777" si="189">BL768-W768-6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87"/>
        <v>0.86519999999999997</v>
      </c>
      <c r="AX768" s="17">
        <v>0.1348</v>
      </c>
      <c r="AY768" s="17" t="s">
        <v>477</v>
      </c>
      <c r="AZ768">
        <v>1</v>
      </c>
      <c r="BA768">
        <v>0</v>
      </c>
      <c r="BB768">
        <v>0</v>
      </c>
      <c r="BC768">
        <v>0</v>
      </c>
      <c r="BD768">
        <v>0</v>
      </c>
      <c r="BE768">
        <v>0</v>
      </c>
      <c r="BF768" s="17">
        <v>0</v>
      </c>
      <c r="BG768">
        <v>1</v>
      </c>
      <c r="BH768">
        <v>0</v>
      </c>
      <c r="BI768" s="17">
        <v>0</v>
      </c>
      <c r="BJ768">
        <v>16480</v>
      </c>
      <c r="BK768">
        <v>3916</v>
      </c>
      <c r="BL768" s="24">
        <v>17</v>
      </c>
      <c r="BM768">
        <v>1</v>
      </c>
      <c r="BN768">
        <v>0</v>
      </c>
      <c r="BO768">
        <v>0</v>
      </c>
      <c r="BP768">
        <v>0</v>
      </c>
      <c r="BQ768">
        <v>0</v>
      </c>
      <c r="BR768">
        <v>0</v>
      </c>
      <c r="BS768">
        <v>0</v>
      </c>
      <c r="BT768" s="17">
        <v>0</v>
      </c>
      <c r="BU768">
        <v>0</v>
      </c>
      <c r="BV768">
        <v>1</v>
      </c>
      <c r="BW768">
        <v>0</v>
      </c>
      <c r="BX768" s="17">
        <v>0</v>
      </c>
      <c r="BY768">
        <v>0</v>
      </c>
      <c r="BZ768">
        <v>0</v>
      </c>
      <c r="CA768">
        <v>0</v>
      </c>
      <c r="CB768">
        <v>0</v>
      </c>
      <c r="CC768" s="17">
        <v>1</v>
      </c>
      <c r="CD768">
        <v>1</v>
      </c>
      <c r="CE768">
        <v>1</v>
      </c>
      <c r="CF768">
        <v>1</v>
      </c>
      <c r="CG768">
        <v>1</v>
      </c>
      <c r="CH768">
        <v>1</v>
      </c>
      <c r="CI768">
        <v>0</v>
      </c>
      <c r="CJ768">
        <v>0</v>
      </c>
      <c r="CK768">
        <v>0</v>
      </c>
      <c r="CL768">
        <v>0</v>
      </c>
      <c r="CM768">
        <v>0</v>
      </c>
      <c r="CN768" s="17">
        <v>1</v>
      </c>
      <c r="CO768">
        <v>0.63</v>
      </c>
      <c r="CP768">
        <v>161</v>
      </c>
      <c r="CQ768">
        <v>1</v>
      </c>
      <c r="CR768">
        <v>0</v>
      </c>
      <c r="CS768">
        <v>17</v>
      </c>
      <c r="CY768" s="33" t="s">
        <v>85</v>
      </c>
    </row>
    <row r="769" spans="1:103" x14ac:dyDescent="0.25">
      <c r="A769">
        <v>768</v>
      </c>
      <c r="B769">
        <v>49</v>
      </c>
      <c r="C769" s="24" t="s">
        <v>476</v>
      </c>
      <c r="D769" s="12">
        <v>2.7</v>
      </c>
      <c r="E769" s="13">
        <v>0.2</v>
      </c>
      <c r="F769" s="7">
        <f t="shared" si="178"/>
        <v>13.5</v>
      </c>
      <c r="G769" s="7">
        <f t="shared" si="171"/>
        <v>2.5</v>
      </c>
      <c r="H769" s="15">
        <f t="shared" si="172"/>
        <v>2.9000000000000004</v>
      </c>
      <c r="I769" s="11">
        <f t="shared" si="173"/>
        <v>6.1583355408391327E-2</v>
      </c>
      <c r="J769" s="32">
        <f t="shared" si="174"/>
        <v>4.5617300302512095E-3</v>
      </c>
      <c r="K769" s="32">
        <f t="shared" si="175"/>
        <v>219.21507703622942</v>
      </c>
      <c r="L769" s="8">
        <v>0</v>
      </c>
      <c r="M769" s="9">
        <v>1</v>
      </c>
      <c r="N769" s="8">
        <v>0</v>
      </c>
      <c r="O769" s="9">
        <v>0</v>
      </c>
      <c r="P769" s="9">
        <v>0</v>
      </c>
      <c r="Q769" s="9">
        <v>1</v>
      </c>
      <c r="R769" s="9">
        <v>0</v>
      </c>
      <c r="S769" s="8">
        <v>47881</v>
      </c>
      <c r="T769" s="9">
        <v>7</v>
      </c>
      <c r="U769" s="9">
        <f t="shared" si="176"/>
        <v>47873</v>
      </c>
      <c r="V769" s="9">
        <f t="shared" si="177"/>
        <v>4</v>
      </c>
      <c r="W769" s="7">
        <f>(6*AL769+11*AM769)</f>
        <v>9.8500000000000014</v>
      </c>
      <c r="X769" s="7">
        <f t="shared" si="189"/>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87"/>
        <v>0.86519999999999997</v>
      </c>
      <c r="AX769" s="17">
        <v>0.1348</v>
      </c>
      <c r="AY769" s="17" t="s">
        <v>477</v>
      </c>
      <c r="AZ769">
        <v>1</v>
      </c>
      <c r="BA769">
        <v>0</v>
      </c>
      <c r="BB769">
        <v>0</v>
      </c>
      <c r="BC769">
        <v>0</v>
      </c>
      <c r="BD769">
        <v>0</v>
      </c>
      <c r="BE769">
        <v>0</v>
      </c>
      <c r="BF769" s="17">
        <v>0</v>
      </c>
      <c r="BG769">
        <v>1</v>
      </c>
      <c r="BH769">
        <v>0</v>
      </c>
      <c r="BI769" s="17">
        <v>0</v>
      </c>
      <c r="BJ769">
        <v>16480</v>
      </c>
      <c r="BK769">
        <v>3916</v>
      </c>
      <c r="BL769" s="24">
        <v>17</v>
      </c>
      <c r="BM769">
        <v>1</v>
      </c>
      <c r="BN769">
        <v>0</v>
      </c>
      <c r="BO769">
        <v>0</v>
      </c>
      <c r="BP769">
        <v>0</v>
      </c>
      <c r="BQ769">
        <v>0</v>
      </c>
      <c r="BR769">
        <v>0</v>
      </c>
      <c r="BS769">
        <v>0</v>
      </c>
      <c r="BT769" s="17">
        <v>0</v>
      </c>
      <c r="BU769">
        <v>0</v>
      </c>
      <c r="BV769">
        <v>1</v>
      </c>
      <c r="BW769">
        <v>0</v>
      </c>
      <c r="BX769" s="17">
        <v>0</v>
      </c>
      <c r="BY769">
        <v>0</v>
      </c>
      <c r="BZ769">
        <v>0</v>
      </c>
      <c r="CA769">
        <v>0</v>
      </c>
      <c r="CB769">
        <v>0</v>
      </c>
      <c r="CC769" s="17">
        <v>1</v>
      </c>
      <c r="CD769">
        <v>1</v>
      </c>
      <c r="CE769">
        <v>1</v>
      </c>
      <c r="CF769">
        <v>1</v>
      </c>
      <c r="CG769">
        <v>1</v>
      </c>
      <c r="CH769">
        <v>1</v>
      </c>
      <c r="CI769">
        <v>0</v>
      </c>
      <c r="CJ769">
        <v>0</v>
      </c>
      <c r="CK769">
        <v>0</v>
      </c>
      <c r="CL769">
        <v>0</v>
      </c>
      <c r="CM769">
        <v>0</v>
      </c>
      <c r="CN769" s="17">
        <v>1</v>
      </c>
      <c r="CO769">
        <v>0.63</v>
      </c>
      <c r="CP769">
        <v>161</v>
      </c>
      <c r="CQ769">
        <v>1</v>
      </c>
      <c r="CR769">
        <v>0</v>
      </c>
      <c r="CS769">
        <v>17</v>
      </c>
      <c r="CY769" s="33" t="s">
        <v>85</v>
      </c>
    </row>
    <row r="770" spans="1:103" x14ac:dyDescent="0.25">
      <c r="A770">
        <v>769</v>
      </c>
      <c r="B770">
        <v>49</v>
      </c>
      <c r="C770" s="24" t="s">
        <v>476</v>
      </c>
      <c r="D770" s="12">
        <v>2.6</v>
      </c>
      <c r="E770" s="13">
        <v>1.6</v>
      </c>
      <c r="F770" s="7">
        <f t="shared" si="178"/>
        <v>1.625</v>
      </c>
      <c r="G770" s="7">
        <f t="shared" ref="G770:G833" si="190">D770-E770</f>
        <v>1</v>
      </c>
      <c r="H770" s="15">
        <f t="shared" ref="H770:H833" si="191">D770+E770</f>
        <v>4.2</v>
      </c>
      <c r="I770" s="11">
        <f t="shared" ref="I770:I833" si="192">IFERROR(F770/SQRT(F770^2+U770), "X")</f>
        <v>7.4267031656713844E-3</v>
      </c>
      <c r="J770" s="32">
        <f t="shared" ref="J770:J833" si="193">IFERROR(SQRT((1-I770^2)/U770), "X")</f>
        <v>4.5702788711823898E-3</v>
      </c>
      <c r="K770" s="32">
        <f t="shared" ref="K770:K833" si="194">IFERROR(1/J770, "X")</f>
        <v>218.8050287927588</v>
      </c>
      <c r="L770" s="8">
        <v>0</v>
      </c>
      <c r="M770" s="9">
        <v>1</v>
      </c>
      <c r="N770" s="8">
        <v>0</v>
      </c>
      <c r="O770" s="9">
        <v>0</v>
      </c>
      <c r="P770" s="9">
        <v>0</v>
      </c>
      <c r="Q770" s="9">
        <v>1</v>
      </c>
      <c r="R770" s="9">
        <v>0</v>
      </c>
      <c r="S770" s="8">
        <v>47881</v>
      </c>
      <c r="T770" s="9">
        <v>7</v>
      </c>
      <c r="U770" s="9">
        <f t="shared" ref="U770:U833" si="195">S770-T770-1</f>
        <v>47873</v>
      </c>
      <c r="V770" s="9">
        <f t="shared" ref="V770:V833" si="196">COUNTIF(B:B,B770)</f>
        <v>4</v>
      </c>
      <c r="W770" s="7">
        <f>(6*AL770+11*AM770)</f>
        <v>9.8500000000000014</v>
      </c>
      <c r="X770" s="7">
        <f t="shared" si="189"/>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87"/>
        <v>0.86519999999999997</v>
      </c>
      <c r="AX770" s="17">
        <v>0.1348</v>
      </c>
      <c r="AY770" s="17" t="s">
        <v>477</v>
      </c>
      <c r="AZ770">
        <v>1</v>
      </c>
      <c r="BA770">
        <v>0</v>
      </c>
      <c r="BB770">
        <v>0</v>
      </c>
      <c r="BC770">
        <v>0</v>
      </c>
      <c r="BD770">
        <v>0</v>
      </c>
      <c r="BE770">
        <v>0</v>
      </c>
      <c r="BF770" s="17">
        <v>0</v>
      </c>
      <c r="BG770">
        <v>1</v>
      </c>
      <c r="BH770">
        <v>0</v>
      </c>
      <c r="BI770" s="17">
        <v>0</v>
      </c>
      <c r="BJ770">
        <v>16480</v>
      </c>
      <c r="BK770">
        <v>3916</v>
      </c>
      <c r="BL770" s="24">
        <v>17</v>
      </c>
      <c r="BM770">
        <v>0</v>
      </c>
      <c r="BN770">
        <v>0</v>
      </c>
      <c r="BO770">
        <v>0</v>
      </c>
      <c r="BP770">
        <v>0</v>
      </c>
      <c r="BQ770">
        <v>0</v>
      </c>
      <c r="BR770">
        <v>0</v>
      </c>
      <c r="BS770">
        <v>0</v>
      </c>
      <c r="BT770" s="17">
        <v>1</v>
      </c>
      <c r="BU770">
        <v>0</v>
      </c>
      <c r="BV770">
        <v>1</v>
      </c>
      <c r="BW770">
        <v>0</v>
      </c>
      <c r="BX770" s="17">
        <v>0</v>
      </c>
      <c r="BY770">
        <v>0</v>
      </c>
      <c r="BZ770">
        <v>0</v>
      </c>
      <c r="CA770">
        <v>0</v>
      </c>
      <c r="CB770">
        <v>0</v>
      </c>
      <c r="CC770" s="17">
        <v>1</v>
      </c>
      <c r="CD770">
        <v>1</v>
      </c>
      <c r="CE770">
        <v>1</v>
      </c>
      <c r="CF770">
        <v>1</v>
      </c>
      <c r="CG770">
        <v>1</v>
      </c>
      <c r="CH770">
        <v>1</v>
      </c>
      <c r="CI770">
        <v>0</v>
      </c>
      <c r="CJ770">
        <v>0</v>
      </c>
      <c r="CK770">
        <v>0</v>
      </c>
      <c r="CL770">
        <v>0</v>
      </c>
      <c r="CM770">
        <v>0</v>
      </c>
      <c r="CN770" s="17">
        <v>1</v>
      </c>
      <c r="CO770">
        <v>0.63</v>
      </c>
      <c r="CP770">
        <v>161</v>
      </c>
      <c r="CQ770">
        <v>1</v>
      </c>
      <c r="CR770">
        <v>0</v>
      </c>
      <c r="CS770">
        <v>17</v>
      </c>
      <c r="CY770" s="33" t="s">
        <v>85</v>
      </c>
    </row>
    <row r="771" spans="1:103" s="143" customFormat="1" x14ac:dyDescent="0.25">
      <c r="A771" s="143">
        <v>770</v>
      </c>
      <c r="B771" s="143">
        <v>49</v>
      </c>
      <c r="C771" s="144" t="s">
        <v>476</v>
      </c>
      <c r="D771" s="145">
        <v>4.0999999999999996</v>
      </c>
      <c r="E771" s="146">
        <v>1.8</v>
      </c>
      <c r="F771" s="147">
        <f t="shared" si="178"/>
        <v>2.2777777777777777</v>
      </c>
      <c r="G771" s="147">
        <f t="shared" si="190"/>
        <v>2.2999999999999998</v>
      </c>
      <c r="H771" s="148">
        <f t="shared" si="191"/>
        <v>5.8999999999999995</v>
      </c>
      <c r="I771" s="149">
        <f t="shared" si="192"/>
        <v>1.0409802681932152E-2</v>
      </c>
      <c r="J771" s="150">
        <f t="shared" si="193"/>
        <v>4.5701572749946035E-3</v>
      </c>
      <c r="K771" s="150">
        <f t="shared" si="194"/>
        <v>218.81085044303663</v>
      </c>
      <c r="L771" s="151">
        <v>0</v>
      </c>
      <c r="M771" s="152">
        <v>1</v>
      </c>
      <c r="N771" s="151">
        <v>0</v>
      </c>
      <c r="O771" s="152">
        <v>0</v>
      </c>
      <c r="P771" s="152">
        <v>0</v>
      </c>
      <c r="Q771" s="152">
        <v>1</v>
      </c>
      <c r="R771" s="152">
        <v>0</v>
      </c>
      <c r="S771" s="151">
        <v>47881</v>
      </c>
      <c r="T771" s="152">
        <v>7</v>
      </c>
      <c r="U771" s="152">
        <f t="shared" si="195"/>
        <v>47873</v>
      </c>
      <c r="V771" s="152">
        <f t="shared" si="196"/>
        <v>4</v>
      </c>
      <c r="W771" s="147">
        <f>(6*AL771+11*AM771)</f>
        <v>9.8500000000000014</v>
      </c>
      <c r="X771" s="147">
        <f t="shared" si="189"/>
        <v>1.1499999999999986</v>
      </c>
      <c r="Y771" s="152">
        <v>1</v>
      </c>
      <c r="Z771" s="152">
        <v>0</v>
      </c>
      <c r="AA771" s="152">
        <v>1</v>
      </c>
      <c r="AB771" s="152">
        <v>0</v>
      </c>
      <c r="AC771" s="152">
        <v>0</v>
      </c>
      <c r="AD771" s="153">
        <v>0</v>
      </c>
      <c r="AE771" s="152">
        <v>0</v>
      </c>
      <c r="AF771" s="152">
        <v>0</v>
      </c>
      <c r="AG771" s="153">
        <v>1</v>
      </c>
      <c r="AH771" s="152">
        <v>1</v>
      </c>
      <c r="AI771" s="153">
        <v>0</v>
      </c>
      <c r="AJ771" s="154">
        <v>1987</v>
      </c>
      <c r="AK771" s="150">
        <v>0</v>
      </c>
      <c r="AL771" s="150">
        <v>0.23</v>
      </c>
      <c r="AM771" s="150">
        <v>0.77</v>
      </c>
      <c r="AN771" s="155">
        <v>0</v>
      </c>
      <c r="AO771" s="156">
        <v>1</v>
      </c>
      <c r="AP771" s="157">
        <v>0</v>
      </c>
      <c r="AQ771" s="150">
        <v>1</v>
      </c>
      <c r="AR771" s="158">
        <v>0</v>
      </c>
      <c r="AS771" s="143">
        <v>1</v>
      </c>
      <c r="AT771" s="158">
        <v>0</v>
      </c>
      <c r="AU771">
        <v>1</v>
      </c>
      <c r="AV771" s="157">
        <v>0</v>
      </c>
      <c r="AW771" s="143">
        <f t="shared" si="187"/>
        <v>0.86519999999999997</v>
      </c>
      <c r="AX771" s="157">
        <v>0.1348</v>
      </c>
      <c r="AY771" s="157" t="s">
        <v>477</v>
      </c>
      <c r="AZ771">
        <v>1</v>
      </c>
      <c r="BA771">
        <v>0</v>
      </c>
      <c r="BB771">
        <v>0</v>
      </c>
      <c r="BC771">
        <v>0</v>
      </c>
      <c r="BD771">
        <v>0</v>
      </c>
      <c r="BE771">
        <v>0</v>
      </c>
      <c r="BF771" s="157">
        <v>0</v>
      </c>
      <c r="BG771">
        <v>1</v>
      </c>
      <c r="BH771">
        <v>0</v>
      </c>
      <c r="BI771" s="157">
        <v>0</v>
      </c>
      <c r="BJ771">
        <v>16480</v>
      </c>
      <c r="BK771">
        <v>3916</v>
      </c>
      <c r="BL771" s="144">
        <v>17</v>
      </c>
      <c r="BM771" s="143">
        <v>0</v>
      </c>
      <c r="BN771" s="143">
        <v>0</v>
      </c>
      <c r="BO771" s="143">
        <v>0</v>
      </c>
      <c r="BP771" s="143">
        <v>0</v>
      </c>
      <c r="BQ771" s="143">
        <v>0</v>
      </c>
      <c r="BR771" s="143">
        <v>0</v>
      </c>
      <c r="BS771" s="143">
        <v>0</v>
      </c>
      <c r="BT771" s="157">
        <v>1</v>
      </c>
      <c r="BU771" s="143">
        <v>0</v>
      </c>
      <c r="BV771" s="143">
        <v>1</v>
      </c>
      <c r="BW771" s="143">
        <v>0</v>
      </c>
      <c r="BX771" s="157">
        <v>0</v>
      </c>
      <c r="BY771" s="143">
        <v>0</v>
      </c>
      <c r="BZ771" s="143">
        <v>0</v>
      </c>
      <c r="CA771" s="143">
        <v>0</v>
      </c>
      <c r="CB771" s="143">
        <v>0</v>
      </c>
      <c r="CC771" s="157">
        <v>1</v>
      </c>
      <c r="CD771" s="143">
        <v>1</v>
      </c>
      <c r="CE771" s="143">
        <v>1</v>
      </c>
      <c r="CF771" s="143">
        <v>1</v>
      </c>
      <c r="CG771" s="143">
        <v>1</v>
      </c>
      <c r="CH771" s="143">
        <v>1</v>
      </c>
      <c r="CI771" s="143">
        <v>0</v>
      </c>
      <c r="CJ771" s="143">
        <v>0</v>
      </c>
      <c r="CK771" s="143">
        <v>0</v>
      </c>
      <c r="CL771" s="143">
        <v>0</v>
      </c>
      <c r="CM771" s="143">
        <v>0</v>
      </c>
      <c r="CN771" s="157">
        <v>1</v>
      </c>
      <c r="CO771">
        <v>0.63</v>
      </c>
      <c r="CP771">
        <v>161</v>
      </c>
      <c r="CQ771">
        <v>1</v>
      </c>
      <c r="CR771">
        <v>0</v>
      </c>
      <c r="CS771">
        <v>17</v>
      </c>
      <c r="CT771" s="159"/>
      <c r="CY771" s="33" t="s">
        <v>85</v>
      </c>
    </row>
    <row r="772" spans="1:103" x14ac:dyDescent="0.25">
      <c r="A772">
        <v>771</v>
      </c>
      <c r="B772">
        <v>50</v>
      </c>
      <c r="C772" s="24" t="s">
        <v>478</v>
      </c>
      <c r="D772" s="12">
        <v>8.6</v>
      </c>
      <c r="E772" s="13">
        <v>0.5</v>
      </c>
      <c r="F772" s="7">
        <f t="shared" si="178"/>
        <v>17.2</v>
      </c>
      <c r="G772" s="7">
        <f t="shared" si="190"/>
        <v>8.1</v>
      </c>
      <c r="H772" s="15">
        <f t="shared" si="191"/>
        <v>9.1</v>
      </c>
      <c r="I772" s="11">
        <f t="shared" si="192"/>
        <v>9.4587141279251663E-2</v>
      </c>
      <c r="J772" s="32">
        <f t="shared" si="193"/>
        <v>5.499252399956492E-3</v>
      </c>
      <c r="K772" s="32">
        <f t="shared" si="194"/>
        <v>181.8428992289773</v>
      </c>
      <c r="L772" s="8">
        <v>0</v>
      </c>
      <c r="M772" s="9">
        <v>1</v>
      </c>
      <c r="N772" s="8">
        <v>0</v>
      </c>
      <c r="O772" s="9">
        <v>0</v>
      </c>
      <c r="P772" s="9">
        <v>0</v>
      </c>
      <c r="Q772" s="9">
        <v>1</v>
      </c>
      <c r="R772" s="9">
        <v>0</v>
      </c>
      <c r="S772" s="8">
        <v>32775</v>
      </c>
      <c r="T772" s="9">
        <v>3</v>
      </c>
      <c r="U772" s="9">
        <f t="shared" si="195"/>
        <v>32771</v>
      </c>
      <c r="V772" s="9">
        <f t="shared" si="196"/>
        <v>6</v>
      </c>
      <c r="W772" s="7">
        <v>12.6</v>
      </c>
      <c r="X772" s="7">
        <f t="shared" si="189"/>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22725</v>
      </c>
      <c r="BL772" s="24">
        <v>44.5</v>
      </c>
      <c r="BM772">
        <v>1</v>
      </c>
      <c r="BN772">
        <v>0</v>
      </c>
      <c r="BO772">
        <v>0</v>
      </c>
      <c r="BP772">
        <v>0</v>
      </c>
      <c r="BQ772">
        <v>0</v>
      </c>
      <c r="BR772">
        <v>0</v>
      </c>
      <c r="BS772">
        <v>0</v>
      </c>
      <c r="BT772" s="17">
        <v>0</v>
      </c>
      <c r="BU772">
        <v>0</v>
      </c>
      <c r="BV772">
        <v>0</v>
      </c>
      <c r="BW772">
        <v>0</v>
      </c>
      <c r="BX772" s="17">
        <v>1</v>
      </c>
      <c r="BY772">
        <v>0</v>
      </c>
      <c r="BZ772">
        <v>0</v>
      </c>
      <c r="CA772">
        <v>0</v>
      </c>
      <c r="CB772">
        <v>0</v>
      </c>
      <c r="CC772" s="17">
        <v>0</v>
      </c>
      <c r="CD772">
        <v>0</v>
      </c>
      <c r="CE772">
        <v>0</v>
      </c>
      <c r="CF772">
        <v>1</v>
      </c>
      <c r="CG772">
        <v>1</v>
      </c>
      <c r="CH772">
        <v>0</v>
      </c>
      <c r="CI772">
        <v>0</v>
      </c>
      <c r="CJ772">
        <v>0</v>
      </c>
      <c r="CK772">
        <v>0</v>
      </c>
      <c r="CL772">
        <v>0</v>
      </c>
      <c r="CM772">
        <v>0</v>
      </c>
      <c r="CN772" s="17">
        <v>0</v>
      </c>
      <c r="CO772">
        <v>0.21149999999999999</v>
      </c>
      <c r="CP772">
        <v>7</v>
      </c>
      <c r="CQ772">
        <v>0</v>
      </c>
      <c r="CR772">
        <v>1</v>
      </c>
      <c r="CS772">
        <v>26</v>
      </c>
      <c r="CY772" s="33" t="s">
        <v>85</v>
      </c>
    </row>
    <row r="773" spans="1:103" x14ac:dyDescent="0.25">
      <c r="A773">
        <v>772</v>
      </c>
      <c r="B773">
        <v>50</v>
      </c>
      <c r="C773" s="24" t="s">
        <v>478</v>
      </c>
      <c r="D773" s="12">
        <v>9</v>
      </c>
      <c r="E773" s="13">
        <v>0.7</v>
      </c>
      <c r="F773" s="7">
        <f t="shared" si="178"/>
        <v>12.857142857142858</v>
      </c>
      <c r="G773" s="7">
        <f t="shared" si="190"/>
        <v>8.3000000000000007</v>
      </c>
      <c r="H773" s="15">
        <f t="shared" si="191"/>
        <v>9.6999999999999993</v>
      </c>
      <c r="I773" s="11">
        <f t="shared" si="192"/>
        <v>7.0813475985194219E-2</v>
      </c>
      <c r="J773" s="32">
        <f t="shared" si="193"/>
        <v>5.5077147988484383E-3</v>
      </c>
      <c r="K773" s="32">
        <f t="shared" si="194"/>
        <v>181.5635043791813</v>
      </c>
      <c r="L773" s="8">
        <v>0</v>
      </c>
      <c r="M773" s="9">
        <v>1</v>
      </c>
      <c r="N773" s="8">
        <v>0</v>
      </c>
      <c r="O773" s="9">
        <v>0</v>
      </c>
      <c r="P773" s="9">
        <v>0</v>
      </c>
      <c r="Q773" s="9">
        <v>1</v>
      </c>
      <c r="R773" s="9">
        <v>0</v>
      </c>
      <c r="S773" s="8">
        <v>32804</v>
      </c>
      <c r="T773" s="9">
        <v>3</v>
      </c>
      <c r="U773" s="9">
        <f t="shared" si="195"/>
        <v>32800</v>
      </c>
      <c r="V773" s="9">
        <f t="shared" si="196"/>
        <v>6</v>
      </c>
      <c r="W773" s="7">
        <v>12.6</v>
      </c>
      <c r="X773" s="7">
        <f t="shared" si="189"/>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22725</v>
      </c>
      <c r="BL773" s="24">
        <v>44.5</v>
      </c>
      <c r="BM773">
        <v>1</v>
      </c>
      <c r="BN773">
        <v>0</v>
      </c>
      <c r="BO773">
        <v>0</v>
      </c>
      <c r="BP773">
        <v>0</v>
      </c>
      <c r="BQ773">
        <v>0</v>
      </c>
      <c r="BR773">
        <v>0</v>
      </c>
      <c r="BS773">
        <v>0</v>
      </c>
      <c r="BT773" s="17">
        <v>0</v>
      </c>
      <c r="BU773">
        <v>0</v>
      </c>
      <c r="BV773">
        <v>0</v>
      </c>
      <c r="BW773">
        <v>0</v>
      </c>
      <c r="BX773" s="17">
        <v>1</v>
      </c>
      <c r="BY773">
        <v>0</v>
      </c>
      <c r="BZ773">
        <v>0</v>
      </c>
      <c r="CA773">
        <v>0</v>
      </c>
      <c r="CB773">
        <v>0</v>
      </c>
      <c r="CC773" s="17">
        <v>0</v>
      </c>
      <c r="CD773">
        <v>0</v>
      </c>
      <c r="CE773">
        <v>0</v>
      </c>
      <c r="CF773">
        <v>1</v>
      </c>
      <c r="CG773">
        <v>1</v>
      </c>
      <c r="CH773">
        <v>0</v>
      </c>
      <c r="CI773">
        <v>0</v>
      </c>
      <c r="CJ773">
        <v>0</v>
      </c>
      <c r="CK773">
        <v>0</v>
      </c>
      <c r="CL773">
        <v>0</v>
      </c>
      <c r="CM773">
        <v>0</v>
      </c>
      <c r="CN773" s="17">
        <v>0</v>
      </c>
      <c r="CO773">
        <v>0.21149999999999999</v>
      </c>
      <c r="CP773">
        <v>7</v>
      </c>
      <c r="CQ773">
        <v>0</v>
      </c>
      <c r="CR773">
        <v>1</v>
      </c>
      <c r="CS773">
        <v>26</v>
      </c>
      <c r="CY773" s="33" t="s">
        <v>85</v>
      </c>
    </row>
    <row r="774" spans="1:103" x14ac:dyDescent="0.25">
      <c r="A774">
        <v>773</v>
      </c>
      <c r="B774">
        <v>50</v>
      </c>
      <c r="C774" s="24" t="s">
        <v>478</v>
      </c>
      <c r="D774" s="12">
        <v>10.3</v>
      </c>
      <c r="E774" s="13">
        <v>0.7</v>
      </c>
      <c r="F774" s="7">
        <f t="shared" si="178"/>
        <v>14.714285714285717</v>
      </c>
      <c r="G774" s="7">
        <f t="shared" si="190"/>
        <v>9.6000000000000014</v>
      </c>
      <c r="H774" s="15">
        <f t="shared" si="191"/>
        <v>11</v>
      </c>
      <c r="I774" s="11">
        <f t="shared" si="192"/>
        <v>8.0004977370878347E-2</v>
      </c>
      <c r="J774" s="32">
        <f t="shared" si="193"/>
        <v>5.4372314718072658E-3</v>
      </c>
      <c r="K774" s="32">
        <f t="shared" si="194"/>
        <v>183.91712863157045</v>
      </c>
      <c r="L774" s="8">
        <v>0</v>
      </c>
      <c r="M774" s="9">
        <v>1</v>
      </c>
      <c r="N774" s="8">
        <v>0</v>
      </c>
      <c r="O774" s="9">
        <v>0</v>
      </c>
      <c r="P774" s="9">
        <v>0</v>
      </c>
      <c r="Q774" s="9">
        <v>1</v>
      </c>
      <c r="R774" s="9">
        <v>0</v>
      </c>
      <c r="S774" s="8">
        <v>33613</v>
      </c>
      <c r="T774" s="9">
        <v>3</v>
      </c>
      <c r="U774" s="9">
        <f t="shared" si="195"/>
        <v>33609</v>
      </c>
      <c r="V774" s="9">
        <f t="shared" si="196"/>
        <v>6</v>
      </c>
      <c r="W774" s="7">
        <v>12.6</v>
      </c>
      <c r="X774" s="7">
        <f t="shared" si="189"/>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22725</v>
      </c>
      <c r="BL774" s="24">
        <v>44.5</v>
      </c>
      <c r="BM774">
        <v>1</v>
      </c>
      <c r="BN774">
        <v>0</v>
      </c>
      <c r="BO774">
        <v>0</v>
      </c>
      <c r="BP774">
        <v>0</v>
      </c>
      <c r="BQ774">
        <v>0</v>
      </c>
      <c r="BR774">
        <v>0</v>
      </c>
      <c r="BS774">
        <v>0</v>
      </c>
      <c r="BT774" s="17">
        <v>0</v>
      </c>
      <c r="BU774">
        <v>0</v>
      </c>
      <c r="BV774">
        <v>0</v>
      </c>
      <c r="BW774">
        <v>0</v>
      </c>
      <c r="BX774" s="17">
        <v>1</v>
      </c>
      <c r="BY774">
        <v>0</v>
      </c>
      <c r="BZ774">
        <v>0</v>
      </c>
      <c r="CA774">
        <v>0</v>
      </c>
      <c r="CB774">
        <v>0</v>
      </c>
      <c r="CC774" s="17">
        <v>0</v>
      </c>
      <c r="CD774">
        <v>0</v>
      </c>
      <c r="CE774">
        <v>0</v>
      </c>
      <c r="CF774">
        <v>1</v>
      </c>
      <c r="CG774">
        <v>1</v>
      </c>
      <c r="CH774">
        <v>0</v>
      </c>
      <c r="CI774">
        <v>0</v>
      </c>
      <c r="CJ774">
        <v>0</v>
      </c>
      <c r="CK774">
        <v>0</v>
      </c>
      <c r="CL774">
        <v>0</v>
      </c>
      <c r="CM774">
        <v>0</v>
      </c>
      <c r="CN774" s="17">
        <v>0</v>
      </c>
      <c r="CO774">
        <v>0.21149999999999999</v>
      </c>
      <c r="CP774">
        <v>7</v>
      </c>
      <c r="CQ774">
        <v>0</v>
      </c>
      <c r="CR774">
        <v>1</v>
      </c>
      <c r="CS774">
        <v>26</v>
      </c>
      <c r="CY774" s="33" t="s">
        <v>85</v>
      </c>
    </row>
    <row r="775" spans="1:103" x14ac:dyDescent="0.25">
      <c r="A775">
        <v>774</v>
      </c>
      <c r="B775">
        <v>50</v>
      </c>
      <c r="C775" s="24" t="s">
        <v>478</v>
      </c>
      <c r="D775" s="12">
        <v>7.6</v>
      </c>
      <c r="E775" s="13">
        <v>0.3</v>
      </c>
      <c r="F775" s="7">
        <f t="shared" si="178"/>
        <v>25.333333333333332</v>
      </c>
      <c r="G775" s="7">
        <f t="shared" si="190"/>
        <v>7.3</v>
      </c>
      <c r="H775" s="15">
        <f t="shared" si="191"/>
        <v>7.8999999999999995</v>
      </c>
      <c r="I775" s="11">
        <f t="shared" si="192"/>
        <v>0.13855815394052531</v>
      </c>
      <c r="J775" s="32">
        <f t="shared" si="193"/>
        <v>5.4694008134417889E-3</v>
      </c>
      <c r="K775" s="32">
        <f t="shared" si="194"/>
        <v>182.83538437014258</v>
      </c>
      <c r="L775" s="8">
        <v>0</v>
      </c>
      <c r="M775" s="9">
        <v>1</v>
      </c>
      <c r="N775" s="8">
        <v>0</v>
      </c>
      <c r="O775" s="9">
        <v>0</v>
      </c>
      <c r="P775" s="9">
        <v>0</v>
      </c>
      <c r="Q775" s="9">
        <v>1</v>
      </c>
      <c r="R775" s="9">
        <v>0</v>
      </c>
      <c r="S775" s="8">
        <v>32791</v>
      </c>
      <c r="T775" s="9">
        <v>3</v>
      </c>
      <c r="U775" s="9">
        <f t="shared" si="195"/>
        <v>32787</v>
      </c>
      <c r="V775" s="9">
        <f t="shared" si="196"/>
        <v>6</v>
      </c>
      <c r="W775" s="7">
        <v>12.8</v>
      </c>
      <c r="X775" s="7">
        <f t="shared" si="189"/>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22725</v>
      </c>
      <c r="BL775" s="24">
        <v>44.5</v>
      </c>
      <c r="BM775">
        <v>1</v>
      </c>
      <c r="BN775">
        <v>0</v>
      </c>
      <c r="BO775">
        <v>0</v>
      </c>
      <c r="BP775">
        <v>0</v>
      </c>
      <c r="BQ775">
        <v>0</v>
      </c>
      <c r="BR775">
        <v>0</v>
      </c>
      <c r="BS775">
        <v>0</v>
      </c>
      <c r="BT775" s="17">
        <v>0</v>
      </c>
      <c r="BU775">
        <v>0</v>
      </c>
      <c r="BV775">
        <v>0</v>
      </c>
      <c r="BW775">
        <v>0</v>
      </c>
      <c r="BX775" s="17">
        <v>1</v>
      </c>
      <c r="BY775">
        <v>0</v>
      </c>
      <c r="BZ775">
        <v>0</v>
      </c>
      <c r="CA775">
        <v>0</v>
      </c>
      <c r="CB775">
        <v>0</v>
      </c>
      <c r="CC775" s="17">
        <v>0</v>
      </c>
      <c r="CD775">
        <v>0</v>
      </c>
      <c r="CE775">
        <v>0</v>
      </c>
      <c r="CF775">
        <v>1</v>
      </c>
      <c r="CG775">
        <v>1</v>
      </c>
      <c r="CH775">
        <v>0</v>
      </c>
      <c r="CI775">
        <v>0</v>
      </c>
      <c r="CJ775">
        <v>0</v>
      </c>
      <c r="CK775">
        <v>0</v>
      </c>
      <c r="CL775">
        <v>0</v>
      </c>
      <c r="CM775">
        <v>0</v>
      </c>
      <c r="CN775" s="17">
        <v>0</v>
      </c>
      <c r="CO775">
        <v>0.21149999999999999</v>
      </c>
      <c r="CP775">
        <v>7</v>
      </c>
      <c r="CQ775">
        <v>0</v>
      </c>
      <c r="CR775">
        <v>1</v>
      </c>
      <c r="CS775">
        <v>26</v>
      </c>
      <c r="CY775" s="33" t="s">
        <v>85</v>
      </c>
    </row>
    <row r="776" spans="1:103" x14ac:dyDescent="0.25">
      <c r="A776">
        <v>775</v>
      </c>
      <c r="B776">
        <v>50</v>
      </c>
      <c r="C776" s="24" t="s">
        <v>478</v>
      </c>
      <c r="D776" s="12">
        <v>11.2</v>
      </c>
      <c r="E776" s="13">
        <v>0.5</v>
      </c>
      <c r="F776" s="7">
        <f t="shared" si="178"/>
        <v>22.4</v>
      </c>
      <c r="G776" s="7">
        <f t="shared" si="190"/>
        <v>10.7</v>
      </c>
      <c r="H776" s="15">
        <f t="shared" si="191"/>
        <v>11.7</v>
      </c>
      <c r="I776" s="11">
        <f t="shared" si="192"/>
        <v>0.12271852327728827</v>
      </c>
      <c r="J776" s="32">
        <f t="shared" si="193"/>
        <v>5.4785055034503698E-3</v>
      </c>
      <c r="K776" s="32">
        <f t="shared" si="194"/>
        <v>182.53153152263857</v>
      </c>
      <c r="L776" s="8">
        <v>0</v>
      </c>
      <c r="M776" s="9">
        <v>1</v>
      </c>
      <c r="N776" s="8">
        <v>0</v>
      </c>
      <c r="O776" s="9">
        <v>0</v>
      </c>
      <c r="P776" s="9">
        <v>0</v>
      </c>
      <c r="Q776" s="9">
        <v>1</v>
      </c>
      <c r="R776" s="9">
        <v>0</v>
      </c>
      <c r="S776" s="8">
        <v>32820</v>
      </c>
      <c r="T776" s="9">
        <v>3</v>
      </c>
      <c r="U776" s="9">
        <f t="shared" si="195"/>
        <v>32816</v>
      </c>
      <c r="V776" s="9">
        <f t="shared" si="196"/>
        <v>6</v>
      </c>
      <c r="W776" s="7">
        <v>12.8</v>
      </c>
      <c r="X776" s="7">
        <f t="shared" si="189"/>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22725</v>
      </c>
      <c r="BL776" s="24">
        <v>44.5</v>
      </c>
      <c r="BM776">
        <v>1</v>
      </c>
      <c r="BN776">
        <v>0</v>
      </c>
      <c r="BO776">
        <v>0</v>
      </c>
      <c r="BP776">
        <v>0</v>
      </c>
      <c r="BQ776">
        <v>0</v>
      </c>
      <c r="BR776">
        <v>0</v>
      </c>
      <c r="BS776">
        <v>0</v>
      </c>
      <c r="BT776" s="17">
        <v>0</v>
      </c>
      <c r="BU776">
        <v>0</v>
      </c>
      <c r="BV776">
        <v>0</v>
      </c>
      <c r="BW776">
        <v>0</v>
      </c>
      <c r="BX776" s="17">
        <v>1</v>
      </c>
      <c r="BY776">
        <v>0</v>
      </c>
      <c r="BZ776">
        <v>0</v>
      </c>
      <c r="CA776">
        <v>0</v>
      </c>
      <c r="CB776">
        <v>0</v>
      </c>
      <c r="CC776" s="17">
        <v>0</v>
      </c>
      <c r="CD776">
        <v>0</v>
      </c>
      <c r="CE776">
        <v>0</v>
      </c>
      <c r="CF776">
        <v>1</v>
      </c>
      <c r="CG776">
        <v>1</v>
      </c>
      <c r="CH776">
        <v>0</v>
      </c>
      <c r="CI776">
        <v>0</v>
      </c>
      <c r="CJ776">
        <v>0</v>
      </c>
      <c r="CK776">
        <v>0</v>
      </c>
      <c r="CL776">
        <v>0</v>
      </c>
      <c r="CM776">
        <v>0</v>
      </c>
      <c r="CN776" s="17">
        <v>0</v>
      </c>
      <c r="CO776">
        <v>0.21149999999999999</v>
      </c>
      <c r="CP776">
        <v>7</v>
      </c>
      <c r="CQ776">
        <v>0</v>
      </c>
      <c r="CR776">
        <v>1</v>
      </c>
      <c r="CS776">
        <v>26</v>
      </c>
      <c r="CY776" s="33" t="s">
        <v>85</v>
      </c>
    </row>
    <row r="777" spans="1:103" s="143" customFormat="1" x14ac:dyDescent="0.25">
      <c r="A777" s="143">
        <v>776</v>
      </c>
      <c r="B777" s="143">
        <v>50</v>
      </c>
      <c r="C777" s="144" t="s">
        <v>478</v>
      </c>
      <c r="D777" s="145">
        <v>11.4</v>
      </c>
      <c r="E777" s="146">
        <v>0.5</v>
      </c>
      <c r="F777" s="147">
        <f t="shared" si="178"/>
        <v>22.8</v>
      </c>
      <c r="G777" s="147">
        <f t="shared" si="190"/>
        <v>10.9</v>
      </c>
      <c r="H777" s="148">
        <f t="shared" si="191"/>
        <v>11.9</v>
      </c>
      <c r="I777" s="149">
        <f t="shared" si="192"/>
        <v>0.12474327691742701</v>
      </c>
      <c r="J777" s="150">
        <f t="shared" si="193"/>
        <v>5.4711963560275002E-3</v>
      </c>
      <c r="K777" s="150">
        <f t="shared" si="194"/>
        <v>182.77538127439374</v>
      </c>
      <c r="L777" s="151">
        <v>0</v>
      </c>
      <c r="M777" s="152">
        <v>1</v>
      </c>
      <c r="N777" s="151">
        <v>0</v>
      </c>
      <c r="O777" s="152">
        <v>0</v>
      </c>
      <c r="P777" s="152">
        <v>0</v>
      </c>
      <c r="Q777" s="152">
        <v>1</v>
      </c>
      <c r="R777" s="152">
        <v>0</v>
      </c>
      <c r="S777" s="151">
        <v>32891</v>
      </c>
      <c r="T777" s="152">
        <v>3</v>
      </c>
      <c r="U777" s="152">
        <f t="shared" si="195"/>
        <v>32887</v>
      </c>
      <c r="V777" s="152">
        <f t="shared" si="196"/>
        <v>6</v>
      </c>
      <c r="W777" s="147">
        <v>12.8</v>
      </c>
      <c r="X777" s="147">
        <f t="shared" si="189"/>
        <v>25.7</v>
      </c>
      <c r="Y777" s="152">
        <v>1</v>
      </c>
      <c r="Z777" s="152">
        <v>0</v>
      </c>
      <c r="AA777" s="152">
        <v>0</v>
      </c>
      <c r="AB777" s="152">
        <v>0</v>
      </c>
      <c r="AC777" s="152">
        <v>0</v>
      </c>
      <c r="AD777" s="153">
        <v>1</v>
      </c>
      <c r="AE777" s="152">
        <v>0</v>
      </c>
      <c r="AF777" s="152">
        <v>1</v>
      </c>
      <c r="AG777" s="153">
        <v>0</v>
      </c>
      <c r="AH777" s="152">
        <v>0</v>
      </c>
      <c r="AI777" s="153">
        <v>1</v>
      </c>
      <c r="AJ777" s="154">
        <v>2008</v>
      </c>
      <c r="AK777" s="150">
        <v>0</v>
      </c>
      <c r="AL777" s="150">
        <v>0</v>
      </c>
      <c r="AM777" s="150">
        <v>0</v>
      </c>
      <c r="AN777" s="155">
        <v>1</v>
      </c>
      <c r="AO777" s="156" t="s">
        <v>98</v>
      </c>
      <c r="AP777" s="157" t="s">
        <v>98</v>
      </c>
      <c r="AQ777" s="143">
        <v>0</v>
      </c>
      <c r="AR777" s="158">
        <v>1</v>
      </c>
      <c r="AS777" s="143" t="s">
        <v>98</v>
      </c>
      <c r="AT777" s="158" t="s">
        <v>98</v>
      </c>
      <c r="AU777">
        <v>0</v>
      </c>
      <c r="AV777" s="157">
        <v>1</v>
      </c>
      <c r="AW777" s="143" t="s">
        <v>98</v>
      </c>
      <c r="AX777" s="157" t="s">
        <v>98</v>
      </c>
      <c r="AY777" s="157" t="s">
        <v>2</v>
      </c>
      <c r="AZ777">
        <v>1</v>
      </c>
      <c r="BA777">
        <v>0</v>
      </c>
      <c r="BB777">
        <v>0</v>
      </c>
      <c r="BC777">
        <v>0</v>
      </c>
      <c r="BD777">
        <v>0</v>
      </c>
      <c r="BE777">
        <v>0</v>
      </c>
      <c r="BF777" s="157">
        <v>0</v>
      </c>
      <c r="BG777">
        <v>1</v>
      </c>
      <c r="BH777">
        <v>0</v>
      </c>
      <c r="BI777" s="157">
        <v>0</v>
      </c>
      <c r="BJ777">
        <v>30085</v>
      </c>
      <c r="BK777">
        <v>22725</v>
      </c>
      <c r="BL777" s="144">
        <v>44.5</v>
      </c>
      <c r="BM777" s="143">
        <v>1</v>
      </c>
      <c r="BN777" s="143">
        <v>0</v>
      </c>
      <c r="BO777" s="143">
        <v>0</v>
      </c>
      <c r="BP777" s="143">
        <v>0</v>
      </c>
      <c r="BQ777" s="143">
        <v>0</v>
      </c>
      <c r="BR777" s="143">
        <v>0</v>
      </c>
      <c r="BS777" s="143">
        <v>0</v>
      </c>
      <c r="BT777" s="157">
        <v>0</v>
      </c>
      <c r="BU777" s="143">
        <v>0</v>
      </c>
      <c r="BV777" s="143">
        <v>0</v>
      </c>
      <c r="BW777" s="143">
        <v>0</v>
      </c>
      <c r="BX777" s="157">
        <v>1</v>
      </c>
      <c r="BY777" s="143">
        <v>0</v>
      </c>
      <c r="BZ777" s="143">
        <v>0</v>
      </c>
      <c r="CA777" s="143">
        <v>0</v>
      </c>
      <c r="CB777" s="143">
        <v>0</v>
      </c>
      <c r="CC777" s="157">
        <v>0</v>
      </c>
      <c r="CD777" s="143">
        <v>0</v>
      </c>
      <c r="CE777" s="143">
        <v>0</v>
      </c>
      <c r="CF777" s="143">
        <v>1</v>
      </c>
      <c r="CG777" s="143">
        <v>1</v>
      </c>
      <c r="CH777" s="143">
        <v>0</v>
      </c>
      <c r="CI777" s="143">
        <v>0</v>
      </c>
      <c r="CJ777" s="143">
        <v>0</v>
      </c>
      <c r="CK777" s="143">
        <v>0</v>
      </c>
      <c r="CL777" s="143">
        <v>0</v>
      </c>
      <c r="CM777" s="143">
        <v>0</v>
      </c>
      <c r="CN777" s="157">
        <v>0</v>
      </c>
      <c r="CO777">
        <v>0.21149999999999999</v>
      </c>
      <c r="CP777">
        <v>7</v>
      </c>
      <c r="CQ777">
        <v>0</v>
      </c>
      <c r="CR777">
        <v>1</v>
      </c>
      <c r="CS777">
        <v>26</v>
      </c>
      <c r="CT777" s="159"/>
      <c r="CY777" s="33" t="s">
        <v>85</v>
      </c>
    </row>
    <row r="778" spans="1:103" s="126" customFormat="1" x14ac:dyDescent="0.25">
      <c r="A778" s="126">
        <v>777</v>
      </c>
      <c r="B778" s="126">
        <v>51</v>
      </c>
      <c r="C778" s="127" t="s">
        <v>480</v>
      </c>
      <c r="D778" s="128">
        <v>6.9290000000000003</v>
      </c>
      <c r="E778" s="129">
        <v>0.35099999999999998</v>
      </c>
      <c r="F778" s="130">
        <f t="shared" si="178"/>
        <v>19.740740740740744</v>
      </c>
      <c r="G778" s="130">
        <f t="shared" si="190"/>
        <v>6.5780000000000003</v>
      </c>
      <c r="H778" s="131">
        <f t="shared" si="191"/>
        <v>7.28</v>
      </c>
      <c r="I778" s="132">
        <f t="shared" si="192"/>
        <v>0.27982908448508376</v>
      </c>
      <c r="J778" s="133">
        <f t="shared" si="193"/>
        <v>1.4175206906373847E-2</v>
      </c>
      <c r="K778" s="133">
        <f t="shared" si="194"/>
        <v>70.545707488075706</v>
      </c>
      <c r="L778" s="134">
        <v>1</v>
      </c>
      <c r="M778" s="135">
        <v>0</v>
      </c>
      <c r="N778" s="134">
        <v>0</v>
      </c>
      <c r="O778" s="135">
        <v>0</v>
      </c>
      <c r="P778" s="135">
        <v>1</v>
      </c>
      <c r="Q778" s="135">
        <v>0</v>
      </c>
      <c r="R778" s="135">
        <v>0</v>
      </c>
      <c r="S778" s="134">
        <v>4596</v>
      </c>
      <c r="T778" s="135">
        <v>8</v>
      </c>
      <c r="U778" s="135">
        <f t="shared" si="195"/>
        <v>4587</v>
      </c>
      <c r="V778" s="135">
        <f t="shared" si="196"/>
        <v>1</v>
      </c>
      <c r="W778" s="130">
        <v>10.683</v>
      </c>
      <c r="X778" s="130">
        <v>7.8520000000000003</v>
      </c>
      <c r="Y778" s="135">
        <v>1</v>
      </c>
      <c r="Z778" s="135">
        <v>0</v>
      </c>
      <c r="AA778" s="135">
        <v>0</v>
      </c>
      <c r="AB778" s="135">
        <v>0</v>
      </c>
      <c r="AC778" s="135">
        <v>1</v>
      </c>
      <c r="AD778" s="136">
        <v>0</v>
      </c>
      <c r="AE778" s="135">
        <v>0</v>
      </c>
      <c r="AF778" s="135">
        <v>1</v>
      </c>
      <c r="AG778" s="136">
        <v>0</v>
      </c>
      <c r="AH778" s="135">
        <v>1</v>
      </c>
      <c r="AI778" s="136">
        <v>0</v>
      </c>
      <c r="AJ778" s="137">
        <v>2008</v>
      </c>
      <c r="AK778" s="133" t="s">
        <v>98</v>
      </c>
      <c r="AL778" s="133" t="s">
        <v>98</v>
      </c>
      <c r="AM778" s="133" t="s">
        <v>98</v>
      </c>
      <c r="AN778" s="138" t="s">
        <v>98</v>
      </c>
      <c r="AO778" s="139" t="s">
        <v>98</v>
      </c>
      <c r="AP778" s="140" t="s">
        <v>98</v>
      </c>
      <c r="AQ778" s="126">
        <v>0.66700000000000004</v>
      </c>
      <c r="AR778" s="141">
        <v>0.33300000000000002</v>
      </c>
      <c r="AS778" s="126" t="s">
        <v>98</v>
      </c>
      <c r="AT778" s="141" t="s">
        <v>98</v>
      </c>
      <c r="AU778">
        <v>0</v>
      </c>
      <c r="AV778" s="140">
        <v>1</v>
      </c>
      <c r="AW778" s="126">
        <v>0.32400000000000001</v>
      </c>
      <c r="AX778" s="140">
        <v>0.67600000000000005</v>
      </c>
      <c r="AY778" s="140" t="s">
        <v>13</v>
      </c>
      <c r="AZ778">
        <v>0</v>
      </c>
      <c r="BA778">
        <v>1</v>
      </c>
      <c r="BB778">
        <v>0</v>
      </c>
      <c r="BC778">
        <v>0</v>
      </c>
      <c r="BD778">
        <v>0</v>
      </c>
      <c r="BE778">
        <v>0</v>
      </c>
      <c r="BF778" s="140">
        <v>0</v>
      </c>
      <c r="BG778">
        <v>0</v>
      </c>
      <c r="BH778">
        <v>1</v>
      </c>
      <c r="BI778" s="140">
        <v>0</v>
      </c>
      <c r="BJ778">
        <v>1466</v>
      </c>
      <c r="BK778">
        <v>97</v>
      </c>
      <c r="BL778" s="127">
        <v>35.192</v>
      </c>
      <c r="BM778" s="126">
        <v>1</v>
      </c>
      <c r="BN778" s="126">
        <v>0</v>
      </c>
      <c r="BO778" s="126">
        <v>0</v>
      </c>
      <c r="BP778" s="126">
        <v>0</v>
      </c>
      <c r="BQ778" s="126">
        <v>0</v>
      </c>
      <c r="BR778" s="126">
        <v>0</v>
      </c>
      <c r="BS778" s="126">
        <v>0</v>
      </c>
      <c r="BT778" s="140">
        <v>0</v>
      </c>
      <c r="BU778" s="126">
        <v>0</v>
      </c>
      <c r="BV778" s="126">
        <v>0</v>
      </c>
      <c r="BW778" s="126">
        <v>0</v>
      </c>
      <c r="BX778" s="140">
        <v>1</v>
      </c>
      <c r="BY778" s="126">
        <v>0</v>
      </c>
      <c r="BZ778" s="126">
        <v>0</v>
      </c>
      <c r="CA778" s="126">
        <v>0</v>
      </c>
      <c r="CB778" s="126">
        <v>0</v>
      </c>
      <c r="CC778" s="140">
        <v>0</v>
      </c>
      <c r="CD778" s="126">
        <v>0</v>
      </c>
      <c r="CE778" s="126">
        <v>0</v>
      </c>
      <c r="CF778" s="126">
        <v>1</v>
      </c>
      <c r="CG778" s="126">
        <v>1</v>
      </c>
      <c r="CH778" s="126">
        <v>0</v>
      </c>
      <c r="CI778" s="126">
        <v>0</v>
      </c>
      <c r="CJ778" s="126">
        <v>0</v>
      </c>
      <c r="CK778" s="126">
        <v>0</v>
      </c>
      <c r="CL778" s="126">
        <v>0</v>
      </c>
      <c r="CM778" s="126">
        <v>0</v>
      </c>
      <c r="CN778" s="140">
        <v>0</v>
      </c>
      <c r="CO778">
        <v>0.20599999999999999</v>
      </c>
      <c r="CP778">
        <v>0</v>
      </c>
      <c r="CQ778">
        <v>1</v>
      </c>
      <c r="CR778">
        <v>0</v>
      </c>
      <c r="CS778">
        <v>22</v>
      </c>
      <c r="CT778" s="142"/>
      <c r="CY778" s="33" t="s">
        <v>85</v>
      </c>
    </row>
    <row r="779" spans="1:103" x14ac:dyDescent="0.25">
      <c r="A779">
        <v>778</v>
      </c>
      <c r="B779">
        <v>52</v>
      </c>
      <c r="C779" s="24" t="s">
        <v>481</v>
      </c>
      <c r="D779" s="12">
        <v>6.55</v>
      </c>
      <c r="E779" s="13">
        <v>0.03</v>
      </c>
      <c r="F779" s="7">
        <f t="shared" si="178"/>
        <v>218.33333333333334</v>
      </c>
      <c r="G779" s="7">
        <f t="shared" si="190"/>
        <v>6.52</v>
      </c>
      <c r="H779" s="15">
        <f t="shared" si="191"/>
        <v>6.58</v>
      </c>
      <c r="I779" s="11">
        <f t="shared" si="192"/>
        <v>0.38170020583238862</v>
      </c>
      <c r="J779" s="32">
        <f t="shared" si="193"/>
        <v>1.7482452175529249E-3</v>
      </c>
      <c r="K779" s="32">
        <f t="shared" si="194"/>
        <v>572.00213674814574</v>
      </c>
      <c r="L779" s="8">
        <v>1</v>
      </c>
      <c r="M779" s="9">
        <v>0</v>
      </c>
      <c r="N779" s="8">
        <v>0</v>
      </c>
      <c r="O779" s="9">
        <v>0</v>
      </c>
      <c r="P779" s="9">
        <v>0</v>
      </c>
      <c r="Q779" s="9">
        <v>1</v>
      </c>
      <c r="R779" s="9">
        <v>0</v>
      </c>
      <c r="S779" s="8">
        <v>279522</v>
      </c>
      <c r="T779" s="9">
        <v>4</v>
      </c>
      <c r="U779" s="9">
        <f t="shared" si="195"/>
        <v>279517</v>
      </c>
      <c r="V779" s="9">
        <f t="shared" si="196"/>
        <v>8</v>
      </c>
      <c r="W779" s="7">
        <v>13.04</v>
      </c>
      <c r="X779" s="7">
        <f t="shared" ref="X779:X786" si="197">BL779-W779-6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21201</v>
      </c>
      <c r="BL779" s="24">
        <v>41.44</v>
      </c>
      <c r="BM779">
        <v>1</v>
      </c>
      <c r="BN779">
        <v>0</v>
      </c>
      <c r="BO779">
        <v>0</v>
      </c>
      <c r="BP779">
        <v>0</v>
      </c>
      <c r="BQ779">
        <v>0</v>
      </c>
      <c r="BR779">
        <v>0</v>
      </c>
      <c r="BS779">
        <v>0</v>
      </c>
      <c r="BT779" s="17">
        <v>0</v>
      </c>
      <c r="BU779">
        <v>0</v>
      </c>
      <c r="BV779">
        <v>0</v>
      </c>
      <c r="BW779">
        <v>1</v>
      </c>
      <c r="BX779" s="17">
        <v>0</v>
      </c>
      <c r="BY779">
        <v>0</v>
      </c>
      <c r="BZ779">
        <v>0</v>
      </c>
      <c r="CA779">
        <v>0</v>
      </c>
      <c r="CB779">
        <v>0</v>
      </c>
      <c r="CC779" s="17">
        <v>0</v>
      </c>
      <c r="CD779">
        <v>0</v>
      </c>
      <c r="CE779">
        <v>0</v>
      </c>
      <c r="CF779">
        <v>0</v>
      </c>
      <c r="CG779">
        <v>0</v>
      </c>
      <c r="CH779">
        <v>0</v>
      </c>
      <c r="CI779">
        <v>0</v>
      </c>
      <c r="CJ779">
        <v>0</v>
      </c>
      <c r="CK779">
        <v>0</v>
      </c>
      <c r="CL779">
        <v>0</v>
      </c>
      <c r="CM779">
        <v>0</v>
      </c>
      <c r="CN779" s="17">
        <v>1</v>
      </c>
      <c r="CO779">
        <v>6.9000000000000006E-2</v>
      </c>
      <c r="CP779">
        <v>47</v>
      </c>
      <c r="CQ779">
        <v>1</v>
      </c>
      <c r="CR779">
        <v>0</v>
      </c>
      <c r="CS779">
        <v>19</v>
      </c>
      <c r="CY779" s="33" t="s">
        <v>85</v>
      </c>
    </row>
    <row r="780" spans="1:103" x14ac:dyDescent="0.25">
      <c r="A780">
        <v>779</v>
      </c>
      <c r="B780">
        <v>52</v>
      </c>
      <c r="C780" s="24" t="s">
        <v>481</v>
      </c>
      <c r="D780" s="12">
        <v>9.6</v>
      </c>
      <c r="E780" s="13">
        <v>4.4000000000000004</v>
      </c>
      <c r="F780" s="7">
        <f t="shared" si="178"/>
        <v>2.1818181818181817</v>
      </c>
      <c r="G780" s="7">
        <f t="shared" si="190"/>
        <v>5.1999999999999993</v>
      </c>
      <c r="H780" s="15">
        <f t="shared" si="191"/>
        <v>14</v>
      </c>
      <c r="I780" s="11">
        <f t="shared" si="192"/>
        <v>4.1267745656530536E-3</v>
      </c>
      <c r="J780" s="32">
        <f t="shared" si="193"/>
        <v>1.891438342590983E-3</v>
      </c>
      <c r="K780" s="32">
        <f t="shared" si="194"/>
        <v>528.69817507778339</v>
      </c>
      <c r="L780" s="8">
        <v>1</v>
      </c>
      <c r="M780" s="9">
        <v>0</v>
      </c>
      <c r="N780" s="8">
        <v>0</v>
      </c>
      <c r="O780" s="9">
        <v>0</v>
      </c>
      <c r="P780" s="9">
        <v>0</v>
      </c>
      <c r="Q780" s="9">
        <v>1</v>
      </c>
      <c r="R780" s="9">
        <v>0</v>
      </c>
      <c r="S780" s="8">
        <v>279522</v>
      </c>
      <c r="T780" s="9">
        <v>4</v>
      </c>
      <c r="U780" s="9">
        <f t="shared" si="195"/>
        <v>279517</v>
      </c>
      <c r="V780" s="9">
        <f t="shared" si="196"/>
        <v>8</v>
      </c>
      <c r="W780" s="7">
        <v>13.04</v>
      </c>
      <c r="X780" s="7">
        <f t="shared" si="197"/>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21201</v>
      </c>
      <c r="BL780" s="24">
        <v>41.44</v>
      </c>
      <c r="BM780">
        <v>0</v>
      </c>
      <c r="BN780">
        <v>0</v>
      </c>
      <c r="BO780">
        <v>0</v>
      </c>
      <c r="BP780">
        <v>0</v>
      </c>
      <c r="BQ780">
        <v>1</v>
      </c>
      <c r="BR780">
        <v>0</v>
      </c>
      <c r="BS780">
        <v>0</v>
      </c>
      <c r="BT780" s="17">
        <v>0</v>
      </c>
      <c r="BU780">
        <v>0</v>
      </c>
      <c r="BV780">
        <v>1</v>
      </c>
      <c r="BW780">
        <v>0</v>
      </c>
      <c r="BX780" s="17">
        <v>0</v>
      </c>
      <c r="BY780">
        <v>0</v>
      </c>
      <c r="BZ780">
        <v>0</v>
      </c>
      <c r="CA780">
        <v>0</v>
      </c>
      <c r="CB780">
        <v>0</v>
      </c>
      <c r="CC780" s="17">
        <v>0</v>
      </c>
      <c r="CD780">
        <v>0</v>
      </c>
      <c r="CE780">
        <v>0</v>
      </c>
      <c r="CF780">
        <v>0</v>
      </c>
      <c r="CG780">
        <v>0</v>
      </c>
      <c r="CH780">
        <v>0</v>
      </c>
      <c r="CI780">
        <v>0</v>
      </c>
      <c r="CJ780">
        <v>0</v>
      </c>
      <c r="CK780">
        <v>0</v>
      </c>
      <c r="CL780">
        <v>0</v>
      </c>
      <c r="CM780">
        <v>0</v>
      </c>
      <c r="CN780" s="17">
        <v>1</v>
      </c>
      <c r="CO780">
        <v>6.9000000000000006E-2</v>
      </c>
      <c r="CP780">
        <v>47</v>
      </c>
      <c r="CQ780">
        <v>1</v>
      </c>
      <c r="CR780">
        <v>0</v>
      </c>
      <c r="CS780">
        <v>19</v>
      </c>
      <c r="CY780" s="33" t="s">
        <v>85</v>
      </c>
    </row>
    <row r="781" spans="1:103" x14ac:dyDescent="0.25">
      <c r="A781">
        <v>780</v>
      </c>
      <c r="B781">
        <v>52</v>
      </c>
      <c r="C781" s="24" t="s">
        <v>481</v>
      </c>
      <c r="D781" s="12">
        <v>9.8000000000000007</v>
      </c>
      <c r="E781" s="13">
        <v>2</v>
      </c>
      <c r="F781" s="7">
        <f t="shared" si="178"/>
        <v>4.9000000000000004</v>
      </c>
      <c r="G781" s="7">
        <f t="shared" si="190"/>
        <v>7.8000000000000007</v>
      </c>
      <c r="H781" s="15">
        <f t="shared" si="191"/>
        <v>11.8</v>
      </c>
      <c r="I781" s="11">
        <f t="shared" si="192"/>
        <v>9.2677287664315669E-3</v>
      </c>
      <c r="J781" s="32">
        <f t="shared" si="193"/>
        <v>1.8913732176390956E-3</v>
      </c>
      <c r="K781" s="32">
        <f t="shared" si="194"/>
        <v>528.7163795457825</v>
      </c>
      <c r="L781" s="8">
        <v>1</v>
      </c>
      <c r="M781" s="9">
        <v>0</v>
      </c>
      <c r="N781" s="8">
        <v>0</v>
      </c>
      <c r="O781" s="9">
        <v>0</v>
      </c>
      <c r="P781" s="9">
        <v>0</v>
      </c>
      <c r="Q781" s="9">
        <v>1</v>
      </c>
      <c r="R781" s="9">
        <v>0</v>
      </c>
      <c r="S781" s="8">
        <v>279522</v>
      </c>
      <c r="T781" s="9">
        <v>4</v>
      </c>
      <c r="U781" s="9">
        <f t="shared" si="195"/>
        <v>279517</v>
      </c>
      <c r="V781" s="9">
        <f t="shared" si="196"/>
        <v>8</v>
      </c>
      <c r="W781" s="7">
        <v>13.04</v>
      </c>
      <c r="X781" s="7">
        <f t="shared" si="197"/>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21201</v>
      </c>
      <c r="BL781" s="24">
        <v>41.44</v>
      </c>
      <c r="BM781">
        <v>0</v>
      </c>
      <c r="BN781">
        <v>0</v>
      </c>
      <c r="BO781">
        <v>0</v>
      </c>
      <c r="BP781">
        <v>0</v>
      </c>
      <c r="BQ781">
        <v>1</v>
      </c>
      <c r="BR781">
        <v>0</v>
      </c>
      <c r="BS781">
        <v>0</v>
      </c>
      <c r="BT781" s="17">
        <v>0</v>
      </c>
      <c r="BU781">
        <v>0</v>
      </c>
      <c r="BV781">
        <v>1</v>
      </c>
      <c r="BW781">
        <v>0</v>
      </c>
      <c r="BX781" s="17">
        <v>0</v>
      </c>
      <c r="BY781">
        <v>0</v>
      </c>
      <c r="BZ781">
        <v>0</v>
      </c>
      <c r="CA781">
        <v>0</v>
      </c>
      <c r="CB781">
        <v>0</v>
      </c>
      <c r="CC781" s="17">
        <v>0</v>
      </c>
      <c r="CD781">
        <v>0</v>
      </c>
      <c r="CE781">
        <v>0</v>
      </c>
      <c r="CF781">
        <v>0</v>
      </c>
      <c r="CG781">
        <v>0</v>
      </c>
      <c r="CH781">
        <v>0</v>
      </c>
      <c r="CI781">
        <v>0</v>
      </c>
      <c r="CJ781">
        <v>0</v>
      </c>
      <c r="CK781">
        <v>0</v>
      </c>
      <c r="CL781">
        <v>0</v>
      </c>
      <c r="CM781">
        <v>0</v>
      </c>
      <c r="CN781" s="17">
        <v>1</v>
      </c>
      <c r="CO781">
        <v>6.9000000000000006E-2</v>
      </c>
      <c r="CP781">
        <v>47</v>
      </c>
      <c r="CQ781">
        <v>1</v>
      </c>
      <c r="CR781">
        <v>0</v>
      </c>
      <c r="CS781">
        <v>19</v>
      </c>
      <c r="CY781" s="33" t="s">
        <v>85</v>
      </c>
    </row>
    <row r="782" spans="1:103" x14ac:dyDescent="0.25">
      <c r="A782">
        <v>781</v>
      </c>
      <c r="B782">
        <v>52</v>
      </c>
      <c r="C782" s="24" t="s">
        <v>481</v>
      </c>
      <c r="D782" s="12">
        <v>9.8000000000000007</v>
      </c>
      <c r="E782" s="13">
        <v>1.8</v>
      </c>
      <c r="F782" s="7">
        <f t="shared" si="178"/>
        <v>5.4444444444444446</v>
      </c>
      <c r="G782" s="7">
        <f t="shared" si="190"/>
        <v>8</v>
      </c>
      <c r="H782" s="15">
        <f t="shared" si="191"/>
        <v>11.600000000000001</v>
      </c>
      <c r="I782" s="11">
        <f t="shared" si="192"/>
        <v>1.0297372675932382E-2</v>
      </c>
      <c r="J782" s="32">
        <f t="shared" si="193"/>
        <v>1.8913541649671723E-3</v>
      </c>
      <c r="K782" s="32">
        <f t="shared" si="194"/>
        <v>528.72170560258701</v>
      </c>
      <c r="L782" s="8">
        <v>1</v>
      </c>
      <c r="M782" s="9">
        <v>0</v>
      </c>
      <c r="N782" s="8">
        <v>0</v>
      </c>
      <c r="O782" s="9">
        <v>0</v>
      </c>
      <c r="P782" s="9">
        <v>0</v>
      </c>
      <c r="Q782" s="9">
        <v>1</v>
      </c>
      <c r="R782" s="9">
        <v>0</v>
      </c>
      <c r="S782" s="8">
        <v>279522</v>
      </c>
      <c r="T782" s="9">
        <v>4</v>
      </c>
      <c r="U782" s="9">
        <f t="shared" si="195"/>
        <v>279517</v>
      </c>
      <c r="V782" s="9">
        <f t="shared" si="196"/>
        <v>8</v>
      </c>
      <c r="W782" s="7">
        <v>13.04</v>
      </c>
      <c r="X782" s="7">
        <f t="shared" si="197"/>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21201</v>
      </c>
      <c r="BL782" s="24">
        <v>41.44</v>
      </c>
      <c r="BM782">
        <v>0</v>
      </c>
      <c r="BN782">
        <v>0</v>
      </c>
      <c r="BO782">
        <v>0</v>
      </c>
      <c r="BP782">
        <v>0</v>
      </c>
      <c r="BQ782">
        <v>1</v>
      </c>
      <c r="BR782">
        <v>0</v>
      </c>
      <c r="BS782">
        <v>0</v>
      </c>
      <c r="BT782" s="17">
        <v>0</v>
      </c>
      <c r="BU782">
        <v>0</v>
      </c>
      <c r="BV782">
        <v>1</v>
      </c>
      <c r="BW782">
        <v>0</v>
      </c>
      <c r="BX782" s="17">
        <v>0</v>
      </c>
      <c r="BY782">
        <v>0</v>
      </c>
      <c r="BZ782">
        <v>0</v>
      </c>
      <c r="CA782">
        <v>0</v>
      </c>
      <c r="CB782">
        <v>0</v>
      </c>
      <c r="CC782" s="17">
        <v>0</v>
      </c>
      <c r="CD782">
        <v>0</v>
      </c>
      <c r="CE782">
        <v>0</v>
      </c>
      <c r="CF782">
        <v>0</v>
      </c>
      <c r="CG782">
        <v>0</v>
      </c>
      <c r="CH782">
        <v>0</v>
      </c>
      <c r="CI782">
        <v>0</v>
      </c>
      <c r="CJ782">
        <v>0</v>
      </c>
      <c r="CK782">
        <v>0</v>
      </c>
      <c r="CL782">
        <v>0</v>
      </c>
      <c r="CM782">
        <v>0</v>
      </c>
      <c r="CN782" s="17">
        <v>1</v>
      </c>
      <c r="CO782">
        <v>6.9000000000000006E-2</v>
      </c>
      <c r="CP782">
        <v>47</v>
      </c>
      <c r="CQ782">
        <v>1</v>
      </c>
      <c r="CR782">
        <v>0</v>
      </c>
      <c r="CS782">
        <v>19</v>
      </c>
      <c r="CY782" s="33" t="s">
        <v>85</v>
      </c>
    </row>
    <row r="783" spans="1:103" x14ac:dyDescent="0.25">
      <c r="A783">
        <v>782</v>
      </c>
      <c r="B783">
        <v>52</v>
      </c>
      <c r="C783" s="24" t="s">
        <v>481</v>
      </c>
      <c r="D783" s="12">
        <v>7.43</v>
      </c>
      <c r="E783" s="13">
        <v>0.04</v>
      </c>
      <c r="F783" s="7">
        <f t="shared" si="178"/>
        <v>185.75</v>
      </c>
      <c r="G783" s="7">
        <f t="shared" si="190"/>
        <v>7.39</v>
      </c>
      <c r="H783" s="15">
        <f t="shared" si="191"/>
        <v>7.47</v>
      </c>
      <c r="I783" s="11">
        <f t="shared" si="192"/>
        <v>0.33147450030132436</v>
      </c>
      <c r="J783" s="32">
        <f t="shared" si="193"/>
        <v>1.7845195170999963E-3</v>
      </c>
      <c r="K783" s="32">
        <f t="shared" si="194"/>
        <v>560.37493029221071</v>
      </c>
      <c r="L783" s="8">
        <v>1</v>
      </c>
      <c r="M783" s="9">
        <v>0</v>
      </c>
      <c r="N783" s="8">
        <v>0</v>
      </c>
      <c r="O783" s="9">
        <v>0</v>
      </c>
      <c r="P783" s="9">
        <v>0</v>
      </c>
      <c r="Q783" s="9">
        <v>1</v>
      </c>
      <c r="R783" s="9">
        <v>0</v>
      </c>
      <c r="S783" s="8">
        <v>279522</v>
      </c>
      <c r="T783" s="9">
        <v>4</v>
      </c>
      <c r="U783" s="9">
        <f t="shared" si="195"/>
        <v>279517</v>
      </c>
      <c r="V783" s="9">
        <f t="shared" si="196"/>
        <v>8</v>
      </c>
      <c r="W783" s="7">
        <v>13.04</v>
      </c>
      <c r="X783" s="7">
        <f t="shared" si="197"/>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21201</v>
      </c>
      <c r="BL783" s="24">
        <v>41.44</v>
      </c>
      <c r="BM783">
        <v>1</v>
      </c>
      <c r="BN783">
        <v>0</v>
      </c>
      <c r="BO783">
        <v>0</v>
      </c>
      <c r="BP783">
        <v>0</v>
      </c>
      <c r="BQ783">
        <v>0</v>
      </c>
      <c r="BR783">
        <v>0</v>
      </c>
      <c r="BS783">
        <v>0</v>
      </c>
      <c r="BT783" s="17">
        <v>0</v>
      </c>
      <c r="BU783">
        <v>0</v>
      </c>
      <c r="BV783">
        <v>0</v>
      </c>
      <c r="BW783">
        <v>1</v>
      </c>
      <c r="BX783" s="17">
        <v>0</v>
      </c>
      <c r="BY783">
        <v>0</v>
      </c>
      <c r="BZ783">
        <v>0</v>
      </c>
      <c r="CA783">
        <v>0</v>
      </c>
      <c r="CB783">
        <v>0</v>
      </c>
      <c r="CC783" s="17">
        <v>0</v>
      </c>
      <c r="CD783">
        <v>0</v>
      </c>
      <c r="CE783">
        <v>0</v>
      </c>
      <c r="CF783">
        <v>0</v>
      </c>
      <c r="CG783">
        <v>0</v>
      </c>
      <c r="CH783">
        <v>0</v>
      </c>
      <c r="CI783">
        <v>0</v>
      </c>
      <c r="CJ783">
        <v>0</v>
      </c>
      <c r="CK783">
        <v>0</v>
      </c>
      <c r="CL783">
        <v>0</v>
      </c>
      <c r="CM783">
        <v>0</v>
      </c>
      <c r="CN783" s="17">
        <v>1</v>
      </c>
      <c r="CO783">
        <v>6.9000000000000006E-2</v>
      </c>
      <c r="CP783">
        <v>47</v>
      </c>
      <c r="CQ783">
        <v>1</v>
      </c>
      <c r="CR783">
        <v>0</v>
      </c>
      <c r="CS783">
        <v>19</v>
      </c>
      <c r="CY783" s="33" t="s">
        <v>85</v>
      </c>
    </row>
    <row r="784" spans="1:103" x14ac:dyDescent="0.25">
      <c r="A784">
        <v>783</v>
      </c>
      <c r="B784">
        <v>52</v>
      </c>
      <c r="C784" s="24" t="s">
        <v>481</v>
      </c>
      <c r="D784" s="12">
        <v>11.8</v>
      </c>
      <c r="E784" s="13">
        <v>5.6</v>
      </c>
      <c r="F784" s="7">
        <f t="shared" si="178"/>
        <v>2.1071428571428572</v>
      </c>
      <c r="G784" s="7">
        <f t="shared" si="190"/>
        <v>6.2000000000000011</v>
      </c>
      <c r="H784" s="15">
        <f t="shared" si="191"/>
        <v>17.399999999999999</v>
      </c>
      <c r="I784" s="11">
        <f t="shared" si="192"/>
        <v>3.9855330766543993E-3</v>
      </c>
      <c r="J784" s="32">
        <f t="shared" si="193"/>
        <v>1.8914394262088674E-3</v>
      </c>
      <c r="K784" s="32">
        <f t="shared" si="194"/>
        <v>528.69787218317833</v>
      </c>
      <c r="L784" s="8">
        <v>1</v>
      </c>
      <c r="M784" s="9">
        <v>0</v>
      </c>
      <c r="N784" s="8">
        <v>0</v>
      </c>
      <c r="O784" s="9">
        <v>0</v>
      </c>
      <c r="P784" s="9">
        <v>0</v>
      </c>
      <c r="Q784" s="9">
        <v>1</v>
      </c>
      <c r="R784" s="9">
        <v>0</v>
      </c>
      <c r="S784" s="8">
        <v>279522</v>
      </c>
      <c r="T784" s="9">
        <v>4</v>
      </c>
      <c r="U784" s="9">
        <f t="shared" si="195"/>
        <v>279517</v>
      </c>
      <c r="V784" s="9">
        <f t="shared" si="196"/>
        <v>8</v>
      </c>
      <c r="W784" s="7">
        <v>13.04</v>
      </c>
      <c r="X784" s="7">
        <f t="shared" si="197"/>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21201</v>
      </c>
      <c r="BL784" s="24">
        <v>41.44</v>
      </c>
      <c r="BM784">
        <v>0</v>
      </c>
      <c r="BN784">
        <v>0</v>
      </c>
      <c r="BO784">
        <v>0</v>
      </c>
      <c r="BP784">
        <v>0</v>
      </c>
      <c r="BQ784">
        <v>1</v>
      </c>
      <c r="BR784">
        <v>0</v>
      </c>
      <c r="BS784">
        <v>0</v>
      </c>
      <c r="BT784" s="17">
        <v>0</v>
      </c>
      <c r="BU784">
        <v>0</v>
      </c>
      <c r="BV784">
        <v>1</v>
      </c>
      <c r="BW784">
        <v>0</v>
      </c>
      <c r="BX784" s="17">
        <v>0</v>
      </c>
      <c r="BY784">
        <v>0</v>
      </c>
      <c r="BZ784">
        <v>0</v>
      </c>
      <c r="CA784">
        <v>0</v>
      </c>
      <c r="CB784">
        <v>0</v>
      </c>
      <c r="CC784" s="17">
        <v>0</v>
      </c>
      <c r="CD784">
        <v>0</v>
      </c>
      <c r="CE784">
        <v>0</v>
      </c>
      <c r="CF784">
        <v>0</v>
      </c>
      <c r="CG784">
        <v>0</v>
      </c>
      <c r="CH784">
        <v>0</v>
      </c>
      <c r="CI784">
        <v>0</v>
      </c>
      <c r="CJ784">
        <v>0</v>
      </c>
      <c r="CK784">
        <v>0</v>
      </c>
      <c r="CL784">
        <v>0</v>
      </c>
      <c r="CM784">
        <v>0</v>
      </c>
      <c r="CN784" s="17">
        <v>1</v>
      </c>
      <c r="CO784">
        <v>6.9000000000000006E-2</v>
      </c>
      <c r="CP784">
        <v>47</v>
      </c>
      <c r="CQ784">
        <v>1</v>
      </c>
      <c r="CR784">
        <v>0</v>
      </c>
      <c r="CS784">
        <v>19</v>
      </c>
      <c r="CY784" s="33" t="s">
        <v>85</v>
      </c>
    </row>
    <row r="785" spans="1:103" x14ac:dyDescent="0.25">
      <c r="A785">
        <v>784</v>
      </c>
      <c r="B785">
        <v>52</v>
      </c>
      <c r="C785" s="24" t="s">
        <v>481</v>
      </c>
      <c r="D785" s="12">
        <v>11.3</v>
      </c>
      <c r="E785" s="13">
        <v>2.2999999999999998</v>
      </c>
      <c r="F785" s="7">
        <f t="shared" si="178"/>
        <v>4.9130434782608701</v>
      </c>
      <c r="G785" s="7">
        <f t="shared" si="190"/>
        <v>9</v>
      </c>
      <c r="H785" s="15">
        <f t="shared" si="191"/>
        <v>13.600000000000001</v>
      </c>
      <c r="I785" s="11">
        <f t="shared" si="192"/>
        <v>9.2923967244782774E-3</v>
      </c>
      <c r="J785" s="32">
        <f t="shared" si="193"/>
        <v>1.8913727846283218E-3</v>
      </c>
      <c r="K785" s="32">
        <f t="shared" si="194"/>
        <v>528.71650059007925</v>
      </c>
      <c r="L785" s="8">
        <v>1</v>
      </c>
      <c r="M785" s="9">
        <v>0</v>
      </c>
      <c r="N785" s="8">
        <v>0</v>
      </c>
      <c r="O785" s="9">
        <v>0</v>
      </c>
      <c r="P785" s="9">
        <v>0</v>
      </c>
      <c r="Q785" s="9">
        <v>1</v>
      </c>
      <c r="R785" s="9">
        <v>0</v>
      </c>
      <c r="S785" s="8">
        <v>279522</v>
      </c>
      <c r="T785" s="9">
        <v>4</v>
      </c>
      <c r="U785" s="9">
        <f t="shared" si="195"/>
        <v>279517</v>
      </c>
      <c r="V785" s="9">
        <f t="shared" si="196"/>
        <v>8</v>
      </c>
      <c r="W785" s="7">
        <v>13.04</v>
      </c>
      <c r="X785" s="7">
        <f t="shared" si="197"/>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21201</v>
      </c>
      <c r="BL785" s="24">
        <v>41.44</v>
      </c>
      <c r="BM785">
        <v>0</v>
      </c>
      <c r="BN785">
        <v>0</v>
      </c>
      <c r="BO785">
        <v>0</v>
      </c>
      <c r="BP785">
        <v>0</v>
      </c>
      <c r="BQ785">
        <v>1</v>
      </c>
      <c r="BR785">
        <v>0</v>
      </c>
      <c r="BS785">
        <v>0</v>
      </c>
      <c r="BT785" s="17">
        <v>0</v>
      </c>
      <c r="BU785">
        <v>0</v>
      </c>
      <c r="BV785">
        <v>1</v>
      </c>
      <c r="BW785">
        <v>0</v>
      </c>
      <c r="BX785" s="17">
        <v>0</v>
      </c>
      <c r="BY785">
        <v>0</v>
      </c>
      <c r="BZ785">
        <v>0</v>
      </c>
      <c r="CA785">
        <v>0</v>
      </c>
      <c r="CB785">
        <v>0</v>
      </c>
      <c r="CC785" s="17">
        <v>0</v>
      </c>
      <c r="CD785">
        <v>0</v>
      </c>
      <c r="CE785">
        <v>0</v>
      </c>
      <c r="CF785">
        <v>0</v>
      </c>
      <c r="CG785">
        <v>0</v>
      </c>
      <c r="CH785">
        <v>0</v>
      </c>
      <c r="CI785">
        <v>0</v>
      </c>
      <c r="CJ785">
        <v>0</v>
      </c>
      <c r="CK785">
        <v>0</v>
      </c>
      <c r="CL785">
        <v>0</v>
      </c>
      <c r="CM785">
        <v>0</v>
      </c>
      <c r="CN785" s="17">
        <v>1</v>
      </c>
      <c r="CO785">
        <v>6.9000000000000006E-2</v>
      </c>
      <c r="CP785">
        <v>47</v>
      </c>
      <c r="CQ785">
        <v>1</v>
      </c>
      <c r="CR785">
        <v>0</v>
      </c>
      <c r="CS785">
        <v>19</v>
      </c>
      <c r="CY785" s="33" t="s">
        <v>85</v>
      </c>
    </row>
    <row r="786" spans="1:103" x14ac:dyDescent="0.25">
      <c r="A786">
        <v>785</v>
      </c>
      <c r="B786">
        <v>52</v>
      </c>
      <c r="C786" s="24" t="s">
        <v>481</v>
      </c>
      <c r="D786" s="12">
        <v>11.2</v>
      </c>
      <c r="E786" s="13">
        <v>2.1</v>
      </c>
      <c r="F786" s="7">
        <f t="shared" si="178"/>
        <v>5.333333333333333</v>
      </c>
      <c r="G786" s="7">
        <f t="shared" si="190"/>
        <v>9.1</v>
      </c>
      <c r="H786" s="15">
        <f t="shared" si="191"/>
        <v>13.299999999999999</v>
      </c>
      <c r="I786" s="11">
        <f t="shared" si="192"/>
        <v>1.0087243819210572E-2</v>
      </c>
      <c r="J786" s="32">
        <f t="shared" si="193"/>
        <v>1.8913582161019823E-3</v>
      </c>
      <c r="K786" s="32">
        <f t="shared" si="194"/>
        <v>528.72057312388029</v>
      </c>
      <c r="L786" s="8">
        <v>1</v>
      </c>
      <c r="M786" s="9">
        <v>0</v>
      </c>
      <c r="N786" s="8">
        <v>0</v>
      </c>
      <c r="O786" s="9">
        <v>0</v>
      </c>
      <c r="P786" s="9">
        <v>0</v>
      </c>
      <c r="Q786" s="9">
        <v>1</v>
      </c>
      <c r="R786" s="9">
        <v>0</v>
      </c>
      <c r="S786" s="8">
        <v>279522</v>
      </c>
      <c r="T786" s="9">
        <v>4</v>
      </c>
      <c r="U786" s="9">
        <f t="shared" si="195"/>
        <v>279517</v>
      </c>
      <c r="V786" s="9">
        <f t="shared" si="196"/>
        <v>8</v>
      </c>
      <c r="W786" s="7">
        <v>13.04</v>
      </c>
      <c r="X786" s="7">
        <f t="shared" si="197"/>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21201</v>
      </c>
      <c r="BL786" s="24">
        <v>41.44</v>
      </c>
      <c r="BM786">
        <v>0</v>
      </c>
      <c r="BN786">
        <v>0</v>
      </c>
      <c r="BO786">
        <v>0</v>
      </c>
      <c r="BP786">
        <v>0</v>
      </c>
      <c r="BQ786">
        <v>1</v>
      </c>
      <c r="BR786">
        <v>0</v>
      </c>
      <c r="BS786">
        <v>0</v>
      </c>
      <c r="BT786" s="17">
        <v>0</v>
      </c>
      <c r="BU786">
        <v>0</v>
      </c>
      <c r="BV786">
        <v>1</v>
      </c>
      <c r="BW786">
        <v>0</v>
      </c>
      <c r="BX786" s="17">
        <v>0</v>
      </c>
      <c r="BY786">
        <v>0</v>
      </c>
      <c r="BZ786">
        <v>0</v>
      </c>
      <c r="CA786">
        <v>0</v>
      </c>
      <c r="CB786">
        <v>0</v>
      </c>
      <c r="CC786" s="17">
        <v>0</v>
      </c>
      <c r="CD786">
        <v>0</v>
      </c>
      <c r="CE786">
        <v>0</v>
      </c>
      <c r="CF786">
        <v>0</v>
      </c>
      <c r="CG786">
        <v>0</v>
      </c>
      <c r="CH786">
        <v>0</v>
      </c>
      <c r="CI786">
        <v>0</v>
      </c>
      <c r="CJ786">
        <v>0</v>
      </c>
      <c r="CK786">
        <v>0</v>
      </c>
      <c r="CL786">
        <v>0</v>
      </c>
      <c r="CM786">
        <v>0</v>
      </c>
      <c r="CN786" s="17">
        <v>1</v>
      </c>
      <c r="CO786">
        <v>6.9000000000000006E-2</v>
      </c>
      <c r="CP786">
        <v>47</v>
      </c>
      <c r="CQ786">
        <v>1</v>
      </c>
      <c r="CR786">
        <v>0</v>
      </c>
      <c r="CS786">
        <v>19</v>
      </c>
      <c r="CY786" s="33" t="s">
        <v>85</v>
      </c>
    </row>
    <row r="787" spans="1:103" x14ac:dyDescent="0.25">
      <c r="A787">
        <v>786</v>
      </c>
      <c r="B787">
        <v>53</v>
      </c>
      <c r="C787" s="24" t="s">
        <v>4020</v>
      </c>
      <c r="D787" s="12">
        <v>8.5299999999999994</v>
      </c>
      <c r="E787" s="13">
        <f t="shared" ref="E787:E797" si="198">D787/F787</f>
        <v>0.92818280739934711</v>
      </c>
      <c r="F787" s="7">
        <v>9.19</v>
      </c>
      <c r="G787" s="7">
        <f t="shared" si="190"/>
        <v>7.6018171926006524</v>
      </c>
      <c r="H787" s="15">
        <f t="shared" si="191"/>
        <v>9.4581828073993464</v>
      </c>
      <c r="I787" s="11">
        <f t="shared" si="192"/>
        <v>0.4255103448500257</v>
      </c>
      <c r="J787" s="32">
        <f t="shared" si="193"/>
        <v>4.630145210555231E-2</v>
      </c>
      <c r="K787" s="32">
        <f t="shared" si="194"/>
        <v>21.59759477349272</v>
      </c>
      <c r="L787" s="8">
        <v>1</v>
      </c>
      <c r="M787" s="9">
        <v>0</v>
      </c>
      <c r="N787" s="8">
        <v>0</v>
      </c>
      <c r="O787" s="9">
        <v>1</v>
      </c>
      <c r="P787" s="9">
        <v>0</v>
      </c>
      <c r="Q787" s="9">
        <v>0</v>
      </c>
      <c r="R787" s="9">
        <v>0</v>
      </c>
      <c r="S787" s="8">
        <v>389</v>
      </c>
      <c r="T787" s="9">
        <v>6</v>
      </c>
      <c r="U787" s="9">
        <f t="shared" si="195"/>
        <v>382</v>
      </c>
      <c r="V787" s="9">
        <f t="shared" si="196"/>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2">
        <f t="shared" ref="BL787:BL797" si="199">W787+X787+6</f>
        <v>33.92</v>
      </c>
      <c r="BM787">
        <v>1</v>
      </c>
      <c r="BN787">
        <v>0</v>
      </c>
      <c r="BO787">
        <v>0</v>
      </c>
      <c r="BP787">
        <v>0</v>
      </c>
      <c r="BQ787">
        <v>0</v>
      </c>
      <c r="BR787">
        <v>0</v>
      </c>
      <c r="BS787">
        <v>0</v>
      </c>
      <c r="BT787" s="17">
        <v>0</v>
      </c>
      <c r="BU787">
        <v>0</v>
      </c>
      <c r="BV787">
        <v>0</v>
      </c>
      <c r="BW787">
        <v>1</v>
      </c>
      <c r="BX787" s="17">
        <v>0</v>
      </c>
      <c r="BY787">
        <v>0</v>
      </c>
      <c r="BZ787">
        <v>0</v>
      </c>
      <c r="CA787">
        <v>0</v>
      </c>
      <c r="CB787">
        <v>0</v>
      </c>
      <c r="CC787" s="17">
        <v>0</v>
      </c>
      <c r="CD787">
        <v>0</v>
      </c>
      <c r="CE787">
        <v>0</v>
      </c>
      <c r="CF787">
        <v>1</v>
      </c>
      <c r="CG787">
        <v>0</v>
      </c>
      <c r="CH787">
        <v>0</v>
      </c>
      <c r="CI787">
        <v>0</v>
      </c>
      <c r="CJ787">
        <v>1</v>
      </c>
      <c r="CK787">
        <v>0</v>
      </c>
      <c r="CL787">
        <v>0</v>
      </c>
      <c r="CM787">
        <v>1</v>
      </c>
      <c r="CN787" s="17">
        <v>0</v>
      </c>
      <c r="CO787">
        <v>0.76700000000000002</v>
      </c>
      <c r="CP787">
        <v>347</v>
      </c>
      <c r="CQ787">
        <v>1</v>
      </c>
      <c r="CR787">
        <v>0</v>
      </c>
      <c r="CS787">
        <v>5</v>
      </c>
      <c r="CY787" s="33" t="s">
        <v>85</v>
      </c>
    </row>
    <row r="788" spans="1:103" x14ac:dyDescent="0.25">
      <c r="A788">
        <v>787</v>
      </c>
      <c r="B788">
        <v>53</v>
      </c>
      <c r="C788" s="24" t="s">
        <v>4020</v>
      </c>
      <c r="D788" s="12">
        <v>7.51</v>
      </c>
      <c r="E788" s="13">
        <f t="shared" si="198"/>
        <v>1.0080536912751676</v>
      </c>
      <c r="F788" s="7">
        <v>7.45</v>
      </c>
      <c r="G788" s="7">
        <f t="shared" si="190"/>
        <v>6.5019463087248326</v>
      </c>
      <c r="H788" s="15">
        <f t="shared" si="191"/>
        <v>8.518053691275167</v>
      </c>
      <c r="I788" s="11">
        <f t="shared" si="192"/>
        <v>0.4409113869173576</v>
      </c>
      <c r="J788" s="32">
        <f t="shared" si="193"/>
        <v>5.9182736498974167E-2</v>
      </c>
      <c r="K788" s="32">
        <f t="shared" si="194"/>
        <v>16.896819227298376</v>
      </c>
      <c r="L788" s="8">
        <v>1</v>
      </c>
      <c r="M788" s="9">
        <v>0</v>
      </c>
      <c r="N788" s="8">
        <v>0</v>
      </c>
      <c r="O788" s="9">
        <v>1</v>
      </c>
      <c r="P788" s="9">
        <v>0</v>
      </c>
      <c r="Q788" s="9">
        <v>0</v>
      </c>
      <c r="R788" s="9">
        <v>0</v>
      </c>
      <c r="S788" s="8">
        <v>237</v>
      </c>
      <c r="T788" s="9">
        <v>6</v>
      </c>
      <c r="U788" s="9">
        <f t="shared" si="195"/>
        <v>230</v>
      </c>
      <c r="V788" s="9">
        <f t="shared" si="196"/>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2">
        <f t="shared" si="199"/>
        <v>33.92</v>
      </c>
      <c r="BM788">
        <v>1</v>
      </c>
      <c r="BN788">
        <v>0</v>
      </c>
      <c r="BO788">
        <v>0</v>
      </c>
      <c r="BP788">
        <v>0</v>
      </c>
      <c r="BQ788">
        <v>0</v>
      </c>
      <c r="BR788">
        <v>0</v>
      </c>
      <c r="BS788">
        <v>0</v>
      </c>
      <c r="BT788" s="17">
        <v>0</v>
      </c>
      <c r="BU788">
        <v>0</v>
      </c>
      <c r="BV788">
        <v>0</v>
      </c>
      <c r="BW788">
        <v>1</v>
      </c>
      <c r="BX788" s="17">
        <v>0</v>
      </c>
      <c r="BY788">
        <v>0</v>
      </c>
      <c r="BZ788">
        <v>0</v>
      </c>
      <c r="CA788">
        <v>0</v>
      </c>
      <c r="CB788">
        <v>0</v>
      </c>
      <c r="CC788" s="17">
        <v>0</v>
      </c>
      <c r="CD788">
        <v>0</v>
      </c>
      <c r="CE788">
        <v>0</v>
      </c>
      <c r="CF788">
        <v>1</v>
      </c>
      <c r="CG788">
        <v>0</v>
      </c>
      <c r="CH788">
        <v>0</v>
      </c>
      <c r="CI788">
        <v>0</v>
      </c>
      <c r="CJ788">
        <v>1</v>
      </c>
      <c r="CK788">
        <v>0</v>
      </c>
      <c r="CL788">
        <v>0</v>
      </c>
      <c r="CM788">
        <v>1</v>
      </c>
      <c r="CN788" s="17">
        <v>0</v>
      </c>
      <c r="CO788">
        <v>0.76700000000000002</v>
      </c>
      <c r="CP788">
        <v>347</v>
      </c>
      <c r="CQ788">
        <v>1</v>
      </c>
      <c r="CR788">
        <v>0</v>
      </c>
      <c r="CS788">
        <v>5</v>
      </c>
      <c r="CY788" s="33" t="s">
        <v>85</v>
      </c>
    </row>
    <row r="789" spans="1:103" x14ac:dyDescent="0.25">
      <c r="A789">
        <v>788</v>
      </c>
      <c r="B789">
        <v>53</v>
      </c>
      <c r="C789" s="24" t="s">
        <v>4020</v>
      </c>
      <c r="D789" s="12">
        <v>6.04</v>
      </c>
      <c r="E789" s="13">
        <f t="shared" si="198"/>
        <v>1.6547945205479453</v>
      </c>
      <c r="F789" s="7">
        <v>3.65</v>
      </c>
      <c r="G789" s="7">
        <f t="shared" si="190"/>
        <v>4.385205479452055</v>
      </c>
      <c r="H789" s="15">
        <f t="shared" si="191"/>
        <v>7.6947945205479451</v>
      </c>
      <c r="I789" s="11">
        <f t="shared" si="192"/>
        <v>0.23447470277510901</v>
      </c>
      <c r="J789" s="32">
        <f t="shared" si="193"/>
        <v>6.4239644595920284E-2</v>
      </c>
      <c r="K789" s="32">
        <f t="shared" si="194"/>
        <v>15.566711277594891</v>
      </c>
      <c r="L789" s="8">
        <v>1</v>
      </c>
      <c r="M789" s="9">
        <v>0</v>
      </c>
      <c r="N789" s="8">
        <v>0</v>
      </c>
      <c r="O789" s="9">
        <v>1</v>
      </c>
      <c r="P789" s="9">
        <v>0</v>
      </c>
      <c r="Q789" s="9">
        <v>0</v>
      </c>
      <c r="R789" s="9">
        <v>0</v>
      </c>
      <c r="S789" s="8">
        <v>237</v>
      </c>
      <c r="T789" s="9">
        <v>7</v>
      </c>
      <c r="U789" s="9">
        <f t="shared" si="195"/>
        <v>229</v>
      </c>
      <c r="V789" s="9">
        <f t="shared" si="196"/>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2">
        <f t="shared" si="199"/>
        <v>33.92</v>
      </c>
      <c r="BM789">
        <v>0</v>
      </c>
      <c r="BN789">
        <v>0</v>
      </c>
      <c r="BO789">
        <v>0</v>
      </c>
      <c r="BP789">
        <v>0</v>
      </c>
      <c r="BQ789">
        <v>1</v>
      </c>
      <c r="BR789">
        <v>0</v>
      </c>
      <c r="BS789">
        <v>0</v>
      </c>
      <c r="BT789" s="17">
        <v>0</v>
      </c>
      <c r="BU789">
        <v>0</v>
      </c>
      <c r="BV789">
        <v>0</v>
      </c>
      <c r="BW789">
        <v>1</v>
      </c>
      <c r="BX789" s="17">
        <v>0</v>
      </c>
      <c r="BY789">
        <v>0</v>
      </c>
      <c r="BZ789">
        <v>0</v>
      </c>
      <c r="CA789">
        <v>0</v>
      </c>
      <c r="CB789">
        <v>0</v>
      </c>
      <c r="CC789" s="17">
        <v>0</v>
      </c>
      <c r="CD789">
        <v>0</v>
      </c>
      <c r="CE789">
        <v>0</v>
      </c>
      <c r="CF789">
        <v>1</v>
      </c>
      <c r="CG789">
        <v>0</v>
      </c>
      <c r="CH789">
        <v>0</v>
      </c>
      <c r="CI789">
        <v>0</v>
      </c>
      <c r="CJ789">
        <v>1</v>
      </c>
      <c r="CK789">
        <v>0</v>
      </c>
      <c r="CL789">
        <v>0</v>
      </c>
      <c r="CM789">
        <v>1</v>
      </c>
      <c r="CN789" s="17">
        <v>0</v>
      </c>
      <c r="CO789">
        <v>0.76700000000000002</v>
      </c>
      <c r="CP789">
        <v>347</v>
      </c>
      <c r="CQ789">
        <v>1</v>
      </c>
      <c r="CR789">
        <v>0</v>
      </c>
      <c r="CS789">
        <v>5</v>
      </c>
      <c r="CY789" s="33" t="s">
        <v>85</v>
      </c>
    </row>
    <row r="790" spans="1:103" x14ac:dyDescent="0.25">
      <c r="A790">
        <v>789</v>
      </c>
      <c r="B790">
        <v>53</v>
      </c>
      <c r="C790" s="24" t="s">
        <v>4020</v>
      </c>
      <c r="D790" s="12">
        <v>3.87</v>
      </c>
      <c r="E790" s="13">
        <f t="shared" si="198"/>
        <v>1.3253424657534247</v>
      </c>
      <c r="F790" s="7">
        <v>2.92</v>
      </c>
      <c r="G790" s="7">
        <f t="shared" si="190"/>
        <v>2.5446575342465754</v>
      </c>
      <c r="H790" s="15">
        <f t="shared" si="191"/>
        <v>5.1953424657534253</v>
      </c>
      <c r="I790" s="11">
        <f t="shared" si="192"/>
        <v>0.18946408995865949</v>
      </c>
      <c r="J790" s="32">
        <f t="shared" si="193"/>
        <v>6.4884962314609412E-2</v>
      </c>
      <c r="K790" s="32">
        <f t="shared" si="194"/>
        <v>15.411891512724841</v>
      </c>
      <c r="L790" s="8">
        <v>1</v>
      </c>
      <c r="M790" s="9">
        <v>0</v>
      </c>
      <c r="N790" s="8">
        <v>0</v>
      </c>
      <c r="O790" s="9">
        <v>1</v>
      </c>
      <c r="P790" s="9">
        <v>0</v>
      </c>
      <c r="Q790" s="9">
        <v>0</v>
      </c>
      <c r="R790" s="9">
        <v>0</v>
      </c>
      <c r="S790" s="8">
        <v>237</v>
      </c>
      <c r="T790" s="9">
        <v>7</v>
      </c>
      <c r="U790" s="9">
        <f t="shared" si="195"/>
        <v>229</v>
      </c>
      <c r="V790" s="9">
        <f t="shared" si="196"/>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2">
        <f t="shared" si="199"/>
        <v>33.92</v>
      </c>
      <c r="BM790">
        <v>0</v>
      </c>
      <c r="BN790">
        <v>0</v>
      </c>
      <c r="BO790">
        <v>0</v>
      </c>
      <c r="BP790">
        <v>0</v>
      </c>
      <c r="BQ790">
        <v>1</v>
      </c>
      <c r="BR790">
        <v>0</v>
      </c>
      <c r="BS790">
        <v>0</v>
      </c>
      <c r="BT790" s="17">
        <v>0</v>
      </c>
      <c r="BU790">
        <v>0</v>
      </c>
      <c r="BV790">
        <v>0</v>
      </c>
      <c r="BW790">
        <v>1</v>
      </c>
      <c r="BX790" s="17">
        <v>0</v>
      </c>
      <c r="BY790">
        <v>0</v>
      </c>
      <c r="BZ790">
        <v>0</v>
      </c>
      <c r="CA790">
        <v>0</v>
      </c>
      <c r="CB790">
        <v>0</v>
      </c>
      <c r="CC790" s="17">
        <v>0</v>
      </c>
      <c r="CD790">
        <v>0</v>
      </c>
      <c r="CE790">
        <v>0</v>
      </c>
      <c r="CF790">
        <v>1</v>
      </c>
      <c r="CG790">
        <v>0</v>
      </c>
      <c r="CH790">
        <v>0</v>
      </c>
      <c r="CI790">
        <v>0</v>
      </c>
      <c r="CJ790">
        <v>1</v>
      </c>
      <c r="CK790">
        <v>0</v>
      </c>
      <c r="CL790">
        <v>0</v>
      </c>
      <c r="CM790">
        <v>1</v>
      </c>
      <c r="CN790" s="17">
        <v>0</v>
      </c>
      <c r="CO790">
        <v>0.76700000000000002</v>
      </c>
      <c r="CP790">
        <v>347</v>
      </c>
      <c r="CQ790">
        <v>1</v>
      </c>
      <c r="CR790">
        <v>0</v>
      </c>
      <c r="CS790">
        <v>5</v>
      </c>
      <c r="CY790" s="33" t="s">
        <v>85</v>
      </c>
    </row>
    <row r="791" spans="1:103" x14ac:dyDescent="0.25">
      <c r="A791">
        <v>790</v>
      </c>
      <c r="B791">
        <v>53</v>
      </c>
      <c r="C791" s="24" t="s">
        <v>4020</v>
      </c>
      <c r="D791" s="12">
        <v>7.28</v>
      </c>
      <c r="E791" s="13">
        <f t="shared" si="198"/>
        <v>2.1927710843373496</v>
      </c>
      <c r="F791" s="7">
        <v>3.32</v>
      </c>
      <c r="G791" s="7">
        <f t="shared" si="190"/>
        <v>5.0872289156626511</v>
      </c>
      <c r="H791" s="15">
        <f t="shared" si="191"/>
        <v>9.4727710843373494</v>
      </c>
      <c r="I791" s="11">
        <f t="shared" si="192"/>
        <v>0.26579365338014427</v>
      </c>
      <c r="J791" s="32">
        <f t="shared" si="193"/>
        <v>8.0058329331368777E-2</v>
      </c>
      <c r="K791" s="32">
        <f t="shared" si="194"/>
        <v>12.49089268227055</v>
      </c>
      <c r="L791" s="8">
        <v>1</v>
      </c>
      <c r="M791" s="9">
        <v>0</v>
      </c>
      <c r="N791" s="8">
        <v>0</v>
      </c>
      <c r="O791" s="9">
        <v>1</v>
      </c>
      <c r="P791" s="9">
        <v>0</v>
      </c>
      <c r="Q791" s="9">
        <v>0</v>
      </c>
      <c r="R791" s="9">
        <v>0</v>
      </c>
      <c r="S791" s="8">
        <v>152</v>
      </c>
      <c r="T791" s="9">
        <v>6</v>
      </c>
      <c r="U791" s="9">
        <f t="shared" si="195"/>
        <v>145</v>
      </c>
      <c r="V791" s="9">
        <f t="shared" si="196"/>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2">
        <f t="shared" si="199"/>
        <v>33.92</v>
      </c>
      <c r="BM791">
        <v>1</v>
      </c>
      <c r="BN791">
        <v>0</v>
      </c>
      <c r="BO791">
        <v>0</v>
      </c>
      <c r="BP791">
        <v>0</v>
      </c>
      <c r="BQ791">
        <v>0</v>
      </c>
      <c r="BR791">
        <v>0</v>
      </c>
      <c r="BS791">
        <v>0</v>
      </c>
      <c r="BT791" s="17">
        <v>0</v>
      </c>
      <c r="BU791">
        <v>0</v>
      </c>
      <c r="BV791">
        <v>0</v>
      </c>
      <c r="BW791">
        <v>1</v>
      </c>
      <c r="BX791" s="17">
        <v>0</v>
      </c>
      <c r="BY791">
        <v>0</v>
      </c>
      <c r="BZ791">
        <v>0</v>
      </c>
      <c r="CA791">
        <v>0</v>
      </c>
      <c r="CB791">
        <v>0</v>
      </c>
      <c r="CC791" s="17">
        <v>0</v>
      </c>
      <c r="CD791">
        <v>0</v>
      </c>
      <c r="CE791">
        <v>0</v>
      </c>
      <c r="CF791">
        <v>1</v>
      </c>
      <c r="CG791">
        <v>0</v>
      </c>
      <c r="CH791">
        <v>0</v>
      </c>
      <c r="CI791">
        <v>0</v>
      </c>
      <c r="CJ791">
        <v>1</v>
      </c>
      <c r="CK791">
        <v>0</v>
      </c>
      <c r="CL791">
        <v>0</v>
      </c>
      <c r="CM791">
        <v>1</v>
      </c>
      <c r="CN791" s="17">
        <v>0</v>
      </c>
      <c r="CO791">
        <v>0.76700000000000002</v>
      </c>
      <c r="CP791">
        <v>347</v>
      </c>
      <c r="CQ791">
        <v>1</v>
      </c>
      <c r="CR791">
        <v>0</v>
      </c>
      <c r="CS791">
        <v>5</v>
      </c>
      <c r="CY791" s="33" t="s">
        <v>85</v>
      </c>
    </row>
    <row r="792" spans="1:103" x14ac:dyDescent="0.25">
      <c r="A792">
        <v>791</v>
      </c>
      <c r="B792">
        <v>53</v>
      </c>
      <c r="C792" s="24" t="s">
        <v>4020</v>
      </c>
      <c r="D792" s="12">
        <v>0.32</v>
      </c>
      <c r="E792" s="13">
        <f t="shared" si="198"/>
        <v>4</v>
      </c>
      <c r="F792" s="7">
        <v>0.08</v>
      </c>
      <c r="G792" s="7">
        <f t="shared" si="190"/>
        <v>-3.68</v>
      </c>
      <c r="H792" s="15">
        <f t="shared" si="191"/>
        <v>4.32</v>
      </c>
      <c r="I792" s="11">
        <f t="shared" si="192"/>
        <v>6.6665185234566068E-3</v>
      </c>
      <c r="J792" s="32">
        <f t="shared" si="193"/>
        <v>8.3331481543207589E-2</v>
      </c>
      <c r="K792" s="32">
        <f t="shared" si="194"/>
        <v>12.000266663703769</v>
      </c>
      <c r="L792" s="8">
        <v>1</v>
      </c>
      <c r="M792" s="9">
        <v>0</v>
      </c>
      <c r="N792" s="8">
        <v>0</v>
      </c>
      <c r="O792" s="9">
        <v>1</v>
      </c>
      <c r="P792" s="9">
        <v>0</v>
      </c>
      <c r="Q792" s="9">
        <v>0</v>
      </c>
      <c r="R792" s="9">
        <v>0</v>
      </c>
      <c r="S792" s="8">
        <v>152</v>
      </c>
      <c r="T792" s="9">
        <v>7</v>
      </c>
      <c r="U792" s="9">
        <f t="shared" si="195"/>
        <v>144</v>
      </c>
      <c r="V792" s="9">
        <f t="shared" si="196"/>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2">
        <f t="shared" si="199"/>
        <v>33.92</v>
      </c>
      <c r="BM792">
        <v>0</v>
      </c>
      <c r="BN792">
        <v>0</v>
      </c>
      <c r="BO792">
        <v>0</v>
      </c>
      <c r="BP792">
        <v>0</v>
      </c>
      <c r="BQ792">
        <v>1</v>
      </c>
      <c r="BR792">
        <v>0</v>
      </c>
      <c r="BS792">
        <v>0</v>
      </c>
      <c r="BT792" s="17">
        <v>0</v>
      </c>
      <c r="BU792">
        <v>0</v>
      </c>
      <c r="BV792">
        <v>0</v>
      </c>
      <c r="BW792">
        <v>1</v>
      </c>
      <c r="BX792" s="17">
        <v>0</v>
      </c>
      <c r="BY792">
        <v>0</v>
      </c>
      <c r="BZ792">
        <v>0</v>
      </c>
      <c r="CA792">
        <v>0</v>
      </c>
      <c r="CB792">
        <v>0</v>
      </c>
      <c r="CC792" s="17">
        <v>0</v>
      </c>
      <c r="CD792">
        <v>0</v>
      </c>
      <c r="CE792">
        <v>0</v>
      </c>
      <c r="CF792">
        <v>1</v>
      </c>
      <c r="CG792">
        <v>0</v>
      </c>
      <c r="CH792">
        <v>0</v>
      </c>
      <c r="CI792">
        <v>0</v>
      </c>
      <c r="CJ792">
        <v>1</v>
      </c>
      <c r="CK792">
        <v>0</v>
      </c>
      <c r="CL792">
        <v>0</v>
      </c>
      <c r="CM792">
        <v>1</v>
      </c>
      <c r="CN792" s="17">
        <v>0</v>
      </c>
      <c r="CO792">
        <v>0.76700000000000002</v>
      </c>
      <c r="CP792">
        <v>347</v>
      </c>
      <c r="CQ792">
        <v>1</v>
      </c>
      <c r="CR792">
        <v>0</v>
      </c>
      <c r="CS792">
        <v>5</v>
      </c>
      <c r="CY792" s="33" t="s">
        <v>85</v>
      </c>
    </row>
    <row r="793" spans="1:103" x14ac:dyDescent="0.25">
      <c r="A793">
        <v>792</v>
      </c>
      <c r="B793">
        <v>53</v>
      </c>
      <c r="C793" s="24" t="s">
        <v>4020</v>
      </c>
      <c r="D793" s="12">
        <v>-0.45</v>
      </c>
      <c r="E793" s="13">
        <f t="shared" si="198"/>
        <v>10</v>
      </c>
      <c r="F793" s="7">
        <v>-4.4999999999999998E-2</v>
      </c>
      <c r="G793" s="7">
        <f t="shared" si="190"/>
        <v>-10.45</v>
      </c>
      <c r="H793" s="15">
        <f t="shared" si="191"/>
        <v>9.5500000000000007</v>
      </c>
      <c r="I793" s="11">
        <f t="shared" si="192"/>
        <v>-3.749973633090588E-3</v>
      </c>
      <c r="J793" s="32">
        <f t="shared" si="193"/>
        <v>8.3332747402013074E-2</v>
      </c>
      <c r="K793" s="32">
        <f t="shared" si="194"/>
        <v>12.00008437470337</v>
      </c>
      <c r="L793" s="8">
        <v>1</v>
      </c>
      <c r="M793" s="9">
        <v>0</v>
      </c>
      <c r="N793" s="8">
        <v>0</v>
      </c>
      <c r="O793" s="9">
        <v>1</v>
      </c>
      <c r="P793" s="9">
        <v>0</v>
      </c>
      <c r="Q793" s="9">
        <v>0</v>
      </c>
      <c r="R793" s="9">
        <v>0</v>
      </c>
      <c r="S793" s="8">
        <v>152</v>
      </c>
      <c r="T793" s="9">
        <v>7</v>
      </c>
      <c r="U793" s="9">
        <f t="shared" si="195"/>
        <v>144</v>
      </c>
      <c r="V793" s="9">
        <f t="shared" si="196"/>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2">
        <f t="shared" si="199"/>
        <v>33.92</v>
      </c>
      <c r="BM793">
        <v>0</v>
      </c>
      <c r="BN793">
        <v>0</v>
      </c>
      <c r="BO793">
        <v>0</v>
      </c>
      <c r="BP793">
        <v>0</v>
      </c>
      <c r="BQ793">
        <v>1</v>
      </c>
      <c r="BR793">
        <v>0</v>
      </c>
      <c r="BS793">
        <v>0</v>
      </c>
      <c r="BT793" s="17">
        <v>0</v>
      </c>
      <c r="BU793">
        <v>0</v>
      </c>
      <c r="BV793">
        <v>0</v>
      </c>
      <c r="BW793">
        <v>1</v>
      </c>
      <c r="BX793" s="17">
        <v>0</v>
      </c>
      <c r="BY793">
        <v>0</v>
      </c>
      <c r="BZ793">
        <v>0</v>
      </c>
      <c r="CA793">
        <v>0</v>
      </c>
      <c r="CB793">
        <v>0</v>
      </c>
      <c r="CC793" s="17">
        <v>0</v>
      </c>
      <c r="CD793">
        <v>0</v>
      </c>
      <c r="CE793">
        <v>0</v>
      </c>
      <c r="CF793">
        <v>1</v>
      </c>
      <c r="CG793">
        <v>0</v>
      </c>
      <c r="CH793">
        <v>0</v>
      </c>
      <c r="CI793">
        <v>0</v>
      </c>
      <c r="CJ793">
        <v>1</v>
      </c>
      <c r="CK793">
        <v>0</v>
      </c>
      <c r="CL793">
        <v>0</v>
      </c>
      <c r="CM793">
        <v>1</v>
      </c>
      <c r="CN793" s="17">
        <v>0</v>
      </c>
      <c r="CO793">
        <v>0.76700000000000002</v>
      </c>
      <c r="CP793">
        <v>347</v>
      </c>
      <c r="CQ793">
        <v>1</v>
      </c>
      <c r="CR793">
        <v>0</v>
      </c>
      <c r="CS793">
        <v>5</v>
      </c>
      <c r="CY793" s="33" t="s">
        <v>85</v>
      </c>
    </row>
    <row r="794" spans="1:103" x14ac:dyDescent="0.25">
      <c r="A794">
        <v>793</v>
      </c>
      <c r="B794">
        <v>53</v>
      </c>
      <c r="C794" s="24" t="s">
        <v>4020</v>
      </c>
      <c r="D794" s="12">
        <v>2.2200000000000002</v>
      </c>
      <c r="E794" s="13">
        <f t="shared" si="198"/>
        <v>2.3368421052631581</v>
      </c>
      <c r="F794" s="7">
        <v>0.95</v>
      </c>
      <c r="G794" s="7">
        <f t="shared" si="190"/>
        <v>-0.11684210526315786</v>
      </c>
      <c r="H794" s="15">
        <f t="shared" si="191"/>
        <v>4.5568421052631578</v>
      </c>
      <c r="I794" s="11">
        <f t="shared" si="192"/>
        <v>6.3918016547565334E-2</v>
      </c>
      <c r="J794" s="32">
        <f t="shared" si="193"/>
        <v>6.7282122681647724E-2</v>
      </c>
      <c r="K794" s="32">
        <f t="shared" si="194"/>
        <v>14.86278910568269</v>
      </c>
      <c r="L794" s="8">
        <v>1</v>
      </c>
      <c r="M794" s="9">
        <v>0</v>
      </c>
      <c r="N794" s="8">
        <v>0</v>
      </c>
      <c r="O794" s="9">
        <v>1</v>
      </c>
      <c r="P794" s="9">
        <v>0</v>
      </c>
      <c r="Q794" s="9">
        <v>0</v>
      </c>
      <c r="R794" s="9">
        <v>0</v>
      </c>
      <c r="S794" s="8">
        <v>237</v>
      </c>
      <c r="T794" s="9">
        <v>16</v>
      </c>
      <c r="U794" s="9">
        <f t="shared" si="195"/>
        <v>220</v>
      </c>
      <c r="V794" s="9">
        <f t="shared" si="196"/>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2">
        <f t="shared" si="199"/>
        <v>33.92</v>
      </c>
      <c r="BM794">
        <v>1</v>
      </c>
      <c r="BN794">
        <v>0</v>
      </c>
      <c r="BO794">
        <v>0</v>
      </c>
      <c r="BP794">
        <v>0</v>
      </c>
      <c r="BQ794">
        <v>0</v>
      </c>
      <c r="BR794">
        <v>0</v>
      </c>
      <c r="BS794">
        <v>0</v>
      </c>
      <c r="BT794" s="17">
        <v>0</v>
      </c>
      <c r="BU794">
        <v>1</v>
      </c>
      <c r="BV794">
        <v>0</v>
      </c>
      <c r="BW794">
        <v>0</v>
      </c>
      <c r="BX794" s="17">
        <v>0</v>
      </c>
      <c r="BY794">
        <v>0</v>
      </c>
      <c r="BZ794">
        <v>0</v>
      </c>
      <c r="CA794">
        <v>0</v>
      </c>
      <c r="CB794">
        <v>0</v>
      </c>
      <c r="CC794" s="17">
        <v>0</v>
      </c>
      <c r="CD794">
        <v>1</v>
      </c>
      <c r="CE794">
        <v>1</v>
      </c>
      <c r="CF794">
        <v>0</v>
      </c>
      <c r="CG794">
        <v>0</v>
      </c>
      <c r="CH794">
        <v>0</v>
      </c>
      <c r="CI794">
        <v>0</v>
      </c>
      <c r="CJ794">
        <v>1</v>
      </c>
      <c r="CK794">
        <v>0</v>
      </c>
      <c r="CL794">
        <v>0</v>
      </c>
      <c r="CM794">
        <v>1</v>
      </c>
      <c r="CN794" s="17">
        <v>0</v>
      </c>
      <c r="CO794">
        <v>0.76700000000000002</v>
      </c>
      <c r="CP794">
        <v>347</v>
      </c>
      <c r="CQ794">
        <v>1</v>
      </c>
      <c r="CR794">
        <v>0</v>
      </c>
      <c r="CS794">
        <v>5</v>
      </c>
      <c r="CY794" s="33" t="s">
        <v>85</v>
      </c>
    </row>
    <row r="795" spans="1:103" x14ac:dyDescent="0.25">
      <c r="A795">
        <v>794</v>
      </c>
      <c r="B795">
        <v>53</v>
      </c>
      <c r="C795" s="24" t="s">
        <v>4020</v>
      </c>
      <c r="D795" s="12">
        <v>4.82</v>
      </c>
      <c r="E795" s="13">
        <f t="shared" si="198"/>
        <v>2.9036144578313254</v>
      </c>
      <c r="F795" s="7">
        <v>1.66</v>
      </c>
      <c r="G795" s="7">
        <f t="shared" si="190"/>
        <v>1.9163855421686748</v>
      </c>
      <c r="H795" s="15">
        <f t="shared" si="191"/>
        <v>7.7236144578313262</v>
      </c>
      <c r="I795" s="11">
        <f t="shared" si="192"/>
        <v>0.1112227868108151</v>
      </c>
      <c r="J795" s="32">
        <f t="shared" si="193"/>
        <v>6.7001678801695844E-2</v>
      </c>
      <c r="K795" s="32">
        <f t="shared" si="194"/>
        <v>14.924999162479038</v>
      </c>
      <c r="L795" s="8">
        <v>1</v>
      </c>
      <c r="M795" s="9">
        <v>0</v>
      </c>
      <c r="N795" s="8">
        <v>0</v>
      </c>
      <c r="O795" s="9">
        <v>1</v>
      </c>
      <c r="P795" s="9">
        <v>0</v>
      </c>
      <c r="Q795" s="9">
        <v>0</v>
      </c>
      <c r="R795" s="9">
        <v>0</v>
      </c>
      <c r="S795" s="8">
        <v>237</v>
      </c>
      <c r="T795" s="9">
        <v>16</v>
      </c>
      <c r="U795" s="9">
        <f t="shared" si="195"/>
        <v>220</v>
      </c>
      <c r="V795" s="9">
        <f t="shared" si="196"/>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2">
        <f t="shared" si="199"/>
        <v>33.92</v>
      </c>
      <c r="BM795">
        <v>1</v>
      </c>
      <c r="BN795">
        <v>0</v>
      </c>
      <c r="BO795">
        <v>0</v>
      </c>
      <c r="BP795">
        <v>0</v>
      </c>
      <c r="BQ795">
        <v>0</v>
      </c>
      <c r="BR795">
        <v>0</v>
      </c>
      <c r="BS795">
        <v>0</v>
      </c>
      <c r="BT795" s="17">
        <v>0</v>
      </c>
      <c r="BU795">
        <v>1</v>
      </c>
      <c r="BV795">
        <v>0</v>
      </c>
      <c r="BW795">
        <v>0</v>
      </c>
      <c r="BX795" s="17">
        <v>0</v>
      </c>
      <c r="BY795">
        <v>0</v>
      </c>
      <c r="BZ795">
        <v>0</v>
      </c>
      <c r="CA795">
        <v>0</v>
      </c>
      <c r="CB795">
        <v>0</v>
      </c>
      <c r="CC795" s="17">
        <v>0</v>
      </c>
      <c r="CD795">
        <v>1</v>
      </c>
      <c r="CE795">
        <v>1</v>
      </c>
      <c r="CF795">
        <v>0</v>
      </c>
      <c r="CG795">
        <v>0</v>
      </c>
      <c r="CH795">
        <v>0</v>
      </c>
      <c r="CI795">
        <v>0</v>
      </c>
      <c r="CJ795">
        <v>1</v>
      </c>
      <c r="CK795">
        <v>0</v>
      </c>
      <c r="CL795">
        <v>0</v>
      </c>
      <c r="CM795">
        <v>1</v>
      </c>
      <c r="CN795" s="17">
        <v>0</v>
      </c>
      <c r="CO795">
        <v>0.76700000000000002</v>
      </c>
      <c r="CP795">
        <v>347</v>
      </c>
      <c r="CQ795">
        <v>1</v>
      </c>
      <c r="CR795">
        <v>0</v>
      </c>
      <c r="CS795">
        <v>5</v>
      </c>
      <c r="CY795" s="33" t="s">
        <v>85</v>
      </c>
    </row>
    <row r="796" spans="1:103" x14ac:dyDescent="0.25">
      <c r="A796">
        <v>795</v>
      </c>
      <c r="B796">
        <v>53</v>
      </c>
      <c r="C796" s="24" t="s">
        <v>4020</v>
      </c>
      <c r="D796" s="12">
        <v>9.76</v>
      </c>
      <c r="E796" s="13">
        <f t="shared" si="198"/>
        <v>2.8208092485549132</v>
      </c>
      <c r="F796" s="7">
        <v>3.46</v>
      </c>
      <c r="G796" s="7">
        <f t="shared" si="190"/>
        <v>6.9391907514450866</v>
      </c>
      <c r="H796" s="15">
        <f t="shared" si="191"/>
        <v>12.580809248554914</v>
      </c>
      <c r="I796" s="11">
        <f t="shared" si="192"/>
        <v>0.17611584209363634</v>
      </c>
      <c r="J796" s="32">
        <f t="shared" si="193"/>
        <v>5.0900532397004726E-2</v>
      </c>
      <c r="K796" s="32">
        <f t="shared" si="194"/>
        <v>19.646159930123748</v>
      </c>
      <c r="L796" s="8">
        <v>1</v>
      </c>
      <c r="M796" s="9">
        <v>0</v>
      </c>
      <c r="N796" s="8">
        <v>0</v>
      </c>
      <c r="O796" s="9">
        <v>1</v>
      </c>
      <c r="P796" s="9">
        <v>0</v>
      </c>
      <c r="Q796" s="9">
        <v>0</v>
      </c>
      <c r="R796" s="9">
        <v>0</v>
      </c>
      <c r="S796" s="8">
        <v>389</v>
      </c>
      <c r="T796" s="9">
        <v>14</v>
      </c>
      <c r="U796" s="9">
        <f t="shared" si="195"/>
        <v>374</v>
      </c>
      <c r="V796" s="9">
        <f t="shared" si="196"/>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2">
        <f t="shared" si="199"/>
        <v>33.92</v>
      </c>
      <c r="BM796">
        <v>0</v>
      </c>
      <c r="BN796">
        <v>0</v>
      </c>
      <c r="BO796">
        <v>0</v>
      </c>
      <c r="BP796">
        <v>0</v>
      </c>
      <c r="BQ796">
        <v>1</v>
      </c>
      <c r="BR796">
        <v>0</v>
      </c>
      <c r="BS796">
        <v>0</v>
      </c>
      <c r="BT796" s="17">
        <v>0</v>
      </c>
      <c r="BU796">
        <v>1</v>
      </c>
      <c r="BV796">
        <v>0</v>
      </c>
      <c r="BW796">
        <v>0</v>
      </c>
      <c r="BX796" s="17">
        <v>0</v>
      </c>
      <c r="BY796">
        <v>0</v>
      </c>
      <c r="BZ796">
        <v>0</v>
      </c>
      <c r="CA796">
        <v>0</v>
      </c>
      <c r="CB796">
        <v>0</v>
      </c>
      <c r="CC796" s="17">
        <v>0</v>
      </c>
      <c r="CD796">
        <v>0</v>
      </c>
      <c r="CE796">
        <v>0</v>
      </c>
      <c r="CF796">
        <v>1</v>
      </c>
      <c r="CG796">
        <v>1</v>
      </c>
      <c r="CH796">
        <v>0</v>
      </c>
      <c r="CI796">
        <v>0</v>
      </c>
      <c r="CJ796">
        <v>1</v>
      </c>
      <c r="CK796">
        <v>0</v>
      </c>
      <c r="CL796">
        <v>0</v>
      </c>
      <c r="CM796">
        <v>1</v>
      </c>
      <c r="CN796" s="17">
        <v>0</v>
      </c>
      <c r="CO796">
        <v>0.76700000000000002</v>
      </c>
      <c r="CP796">
        <v>347</v>
      </c>
      <c r="CQ796">
        <v>1</v>
      </c>
      <c r="CR796">
        <v>0</v>
      </c>
      <c r="CS796">
        <v>5</v>
      </c>
      <c r="CY796" s="33" t="s">
        <v>85</v>
      </c>
    </row>
    <row r="797" spans="1:103" x14ac:dyDescent="0.25">
      <c r="A797">
        <v>796</v>
      </c>
      <c r="B797">
        <v>53</v>
      </c>
      <c r="C797" s="24" t="s">
        <v>4020</v>
      </c>
      <c r="D797" s="12">
        <v>12.12</v>
      </c>
      <c r="E797" s="13">
        <f t="shared" si="198"/>
        <v>3.8113207547169807</v>
      </c>
      <c r="F797" s="7">
        <v>3.18</v>
      </c>
      <c r="G797" s="7">
        <f t="shared" si="190"/>
        <v>8.3086792452830185</v>
      </c>
      <c r="H797" s="15">
        <f t="shared" si="191"/>
        <v>15.93132075471698</v>
      </c>
      <c r="I797" s="11">
        <f t="shared" si="192"/>
        <v>6.4694677588783278E-2</v>
      </c>
      <c r="J797" s="32">
        <f t="shared" si="193"/>
        <v>2.0344238235466439E-2</v>
      </c>
      <c r="K797" s="32">
        <f t="shared" si="194"/>
        <v>49.153966269264579</v>
      </c>
      <c r="L797" s="8">
        <v>1</v>
      </c>
      <c r="M797" s="9">
        <v>0</v>
      </c>
      <c r="N797" s="8">
        <v>0</v>
      </c>
      <c r="O797" s="9">
        <v>1</v>
      </c>
      <c r="P797" s="9">
        <v>0</v>
      </c>
      <c r="Q797" s="9">
        <v>0</v>
      </c>
      <c r="R797" s="9">
        <v>0</v>
      </c>
      <c r="S797" s="8">
        <v>2421</v>
      </c>
      <c r="T797" s="9">
        <v>14</v>
      </c>
      <c r="U797" s="9">
        <f t="shared" si="195"/>
        <v>2406</v>
      </c>
      <c r="V797" s="9">
        <f t="shared" si="196"/>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2">
        <f t="shared" si="199"/>
        <v>33.92</v>
      </c>
      <c r="BM797">
        <v>0</v>
      </c>
      <c r="BN797">
        <v>0</v>
      </c>
      <c r="BO797">
        <v>0</v>
      </c>
      <c r="BP797">
        <v>0</v>
      </c>
      <c r="BQ797">
        <v>1</v>
      </c>
      <c r="BR797">
        <v>0</v>
      </c>
      <c r="BS797">
        <v>0</v>
      </c>
      <c r="BT797" s="17">
        <v>0</v>
      </c>
      <c r="BU797">
        <v>1</v>
      </c>
      <c r="BV797">
        <v>0</v>
      </c>
      <c r="BW797">
        <v>0</v>
      </c>
      <c r="BX797" s="17">
        <v>0</v>
      </c>
      <c r="BY797">
        <v>0</v>
      </c>
      <c r="BZ797">
        <v>0</v>
      </c>
      <c r="CA797">
        <v>0</v>
      </c>
      <c r="CB797">
        <v>0</v>
      </c>
      <c r="CC797" s="17">
        <v>0</v>
      </c>
      <c r="CD797">
        <v>0</v>
      </c>
      <c r="CE797">
        <v>0</v>
      </c>
      <c r="CF797">
        <v>1</v>
      </c>
      <c r="CG797">
        <v>1</v>
      </c>
      <c r="CH797">
        <v>0</v>
      </c>
      <c r="CI797">
        <v>0</v>
      </c>
      <c r="CJ797">
        <v>1</v>
      </c>
      <c r="CK797">
        <v>0</v>
      </c>
      <c r="CL797">
        <v>0</v>
      </c>
      <c r="CM797">
        <v>1</v>
      </c>
      <c r="CN797" s="17">
        <v>0</v>
      </c>
      <c r="CO797">
        <v>0.76700000000000002</v>
      </c>
      <c r="CP797">
        <v>347</v>
      </c>
      <c r="CQ797">
        <v>1</v>
      </c>
      <c r="CR797">
        <v>0</v>
      </c>
      <c r="CS797">
        <v>5</v>
      </c>
      <c r="CY797" s="33" t="s">
        <v>85</v>
      </c>
    </row>
    <row r="798" spans="1:103" x14ac:dyDescent="0.25">
      <c r="A798">
        <v>797</v>
      </c>
      <c r="B798">
        <v>54</v>
      </c>
      <c r="C798" s="24" t="s">
        <v>483</v>
      </c>
      <c r="D798" s="12">
        <v>1.580170904221512</v>
      </c>
      <c r="E798" s="13">
        <v>0.1374061655844793</v>
      </c>
      <c r="F798" s="7">
        <v>11.5</v>
      </c>
      <c r="G798" s="7">
        <f t="shared" si="190"/>
        <v>1.4427647386370326</v>
      </c>
      <c r="H798" s="15">
        <f t="shared" si="191"/>
        <v>1.7175770698059913</v>
      </c>
      <c r="I798" s="11">
        <f t="shared" si="192"/>
        <v>0.18736377137981769</v>
      </c>
      <c r="J798" s="32">
        <f t="shared" si="193"/>
        <v>1.6292501859114582E-2</v>
      </c>
      <c r="K798" s="32">
        <f t="shared" si="194"/>
        <v>61.377927628749404</v>
      </c>
      <c r="L798" s="8">
        <v>1</v>
      </c>
      <c r="M798" s="9">
        <v>0</v>
      </c>
      <c r="N798" s="8">
        <v>0</v>
      </c>
      <c r="O798" s="9">
        <v>0</v>
      </c>
      <c r="P798" s="9">
        <v>1</v>
      </c>
      <c r="Q798" s="9">
        <v>0</v>
      </c>
      <c r="R798" s="9">
        <v>0</v>
      </c>
      <c r="S798" s="8">
        <v>3639</v>
      </c>
      <c r="T798" s="9">
        <v>3</v>
      </c>
      <c r="U798" s="9">
        <f t="shared" si="195"/>
        <v>3635</v>
      </c>
      <c r="V798" s="9">
        <f t="shared" si="196"/>
        <v>15</v>
      </c>
      <c r="W798" s="7">
        <f t="shared" ref="W798:W812" si="200">AM798*13+AN798*16</f>
        <v>13.849</v>
      </c>
      <c r="X798" s="7">
        <f t="shared" ref="X798:X824" si="201">BL798-W798-6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33</v>
      </c>
      <c r="BM798">
        <v>1</v>
      </c>
      <c r="BN798">
        <v>0</v>
      </c>
      <c r="BO798">
        <v>0</v>
      </c>
      <c r="BP798">
        <v>0</v>
      </c>
      <c r="BQ798">
        <v>0</v>
      </c>
      <c r="BR798">
        <v>0</v>
      </c>
      <c r="BS798">
        <v>0</v>
      </c>
      <c r="BT798" s="17">
        <v>0</v>
      </c>
      <c r="BU798">
        <v>0</v>
      </c>
      <c r="BV798">
        <v>1</v>
      </c>
      <c r="BW798">
        <v>0</v>
      </c>
      <c r="BX798" s="17">
        <v>0</v>
      </c>
      <c r="BY798">
        <v>0</v>
      </c>
      <c r="BZ798">
        <v>0</v>
      </c>
      <c r="CA798">
        <v>0</v>
      </c>
      <c r="CB798">
        <v>0</v>
      </c>
      <c r="CC798" s="17">
        <v>0</v>
      </c>
      <c r="CD798">
        <v>0</v>
      </c>
      <c r="CE798">
        <v>0</v>
      </c>
      <c r="CF798">
        <v>0</v>
      </c>
      <c r="CG798">
        <v>0</v>
      </c>
      <c r="CH798">
        <v>1</v>
      </c>
      <c r="CI798">
        <v>0</v>
      </c>
      <c r="CJ798">
        <v>0</v>
      </c>
      <c r="CK798">
        <v>0</v>
      </c>
      <c r="CL798">
        <v>0</v>
      </c>
      <c r="CM798">
        <v>1</v>
      </c>
      <c r="CN798" s="17">
        <v>0</v>
      </c>
      <c r="CO798">
        <v>0</v>
      </c>
      <c r="CP798">
        <v>125</v>
      </c>
      <c r="CQ798">
        <v>0</v>
      </c>
      <c r="CR798">
        <v>1</v>
      </c>
      <c r="CS798">
        <v>10</v>
      </c>
      <c r="CY798" s="33" t="s">
        <v>85</v>
      </c>
    </row>
    <row r="799" spans="1:103" x14ac:dyDescent="0.25">
      <c r="A799">
        <v>798</v>
      </c>
      <c r="B799">
        <v>54</v>
      </c>
      <c r="C799" s="24" t="s">
        <v>483</v>
      </c>
      <c r="D799" s="12">
        <v>0.64378274412375536</v>
      </c>
      <c r="E799" s="13">
        <v>0.1095800415529796</v>
      </c>
      <c r="F799" s="7">
        <v>5.875</v>
      </c>
      <c r="G799" s="7">
        <f t="shared" si="190"/>
        <v>0.53420270257077573</v>
      </c>
      <c r="H799" s="15">
        <f t="shared" si="191"/>
        <v>0.75336278567673498</v>
      </c>
      <c r="I799" s="11">
        <f t="shared" si="192"/>
        <v>9.6984761089135257E-2</v>
      </c>
      <c r="J799" s="32">
        <f t="shared" si="193"/>
        <v>1.6508044440703872E-2</v>
      </c>
      <c r="K799" s="32">
        <f t="shared" si="194"/>
        <v>60.576527013357243</v>
      </c>
      <c r="L799" s="8">
        <v>1</v>
      </c>
      <c r="M799" s="9">
        <v>0</v>
      </c>
      <c r="N799" s="8">
        <v>0</v>
      </c>
      <c r="O799" s="9">
        <v>0</v>
      </c>
      <c r="P799" s="9">
        <v>1</v>
      </c>
      <c r="Q799" s="9">
        <v>0</v>
      </c>
      <c r="R799" s="9">
        <v>0</v>
      </c>
      <c r="S799" s="8">
        <v>3639</v>
      </c>
      <c r="T799" s="9">
        <v>3</v>
      </c>
      <c r="U799" s="9">
        <f t="shared" si="195"/>
        <v>3635</v>
      </c>
      <c r="V799" s="9">
        <f t="shared" si="196"/>
        <v>15</v>
      </c>
      <c r="W799" s="7">
        <f t="shared" si="200"/>
        <v>13.849</v>
      </c>
      <c r="X799" s="7">
        <f t="shared" si="201"/>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33</v>
      </c>
      <c r="BM799">
        <v>1</v>
      </c>
      <c r="BN799">
        <v>0</v>
      </c>
      <c r="BO799">
        <v>0</v>
      </c>
      <c r="BP799">
        <v>0</v>
      </c>
      <c r="BQ799">
        <v>0</v>
      </c>
      <c r="BR799">
        <v>0</v>
      </c>
      <c r="BS799">
        <v>0</v>
      </c>
      <c r="BT799" s="17">
        <v>0</v>
      </c>
      <c r="BU799">
        <v>0</v>
      </c>
      <c r="BV799">
        <v>1</v>
      </c>
      <c r="BW799">
        <v>0</v>
      </c>
      <c r="BX799" s="17">
        <v>0</v>
      </c>
      <c r="BY799">
        <v>0</v>
      </c>
      <c r="BZ799">
        <v>0</v>
      </c>
      <c r="CA799">
        <v>0</v>
      </c>
      <c r="CB799">
        <v>0</v>
      </c>
      <c r="CC799" s="17">
        <v>0</v>
      </c>
      <c r="CD799">
        <v>0</v>
      </c>
      <c r="CE799">
        <v>0</v>
      </c>
      <c r="CF799">
        <v>0</v>
      </c>
      <c r="CG799">
        <v>0</v>
      </c>
      <c r="CH799">
        <v>1</v>
      </c>
      <c r="CI799">
        <v>0</v>
      </c>
      <c r="CJ799">
        <v>0</v>
      </c>
      <c r="CK799">
        <v>0</v>
      </c>
      <c r="CL799">
        <v>0</v>
      </c>
      <c r="CM799">
        <v>1</v>
      </c>
      <c r="CN799" s="17">
        <v>0</v>
      </c>
      <c r="CO799">
        <v>0</v>
      </c>
      <c r="CP799">
        <v>125</v>
      </c>
      <c r="CQ799">
        <v>0</v>
      </c>
      <c r="CR799">
        <v>1</v>
      </c>
      <c r="CS799">
        <v>10</v>
      </c>
      <c r="CY799" s="33" t="s">
        <v>85</v>
      </c>
    </row>
    <row r="800" spans="1:103" x14ac:dyDescent="0.25">
      <c r="A800">
        <v>799</v>
      </c>
      <c r="B800">
        <v>54</v>
      </c>
      <c r="C800" s="24" t="s">
        <v>483</v>
      </c>
      <c r="D800" s="12">
        <v>1.6435133671292901</v>
      </c>
      <c r="E800" s="13">
        <v>8.8242328436471951E-2</v>
      </c>
      <c r="F800" s="7">
        <v>18.625</v>
      </c>
      <c r="G800" s="7">
        <f t="shared" si="190"/>
        <v>1.5552710386928181</v>
      </c>
      <c r="H800" s="15">
        <f t="shared" si="191"/>
        <v>1.731755695565762</v>
      </c>
      <c r="I800" s="11">
        <f t="shared" si="192"/>
        <v>0.29515600137965536</v>
      </c>
      <c r="J800" s="32">
        <f t="shared" si="193"/>
        <v>1.5847302087498277E-2</v>
      </c>
      <c r="K800" s="32">
        <f t="shared" si="194"/>
        <v>63.102223613752308</v>
      </c>
      <c r="L800" s="8">
        <v>1</v>
      </c>
      <c r="M800" s="9">
        <v>0</v>
      </c>
      <c r="N800" s="8">
        <v>0</v>
      </c>
      <c r="O800" s="9">
        <v>0</v>
      </c>
      <c r="P800" s="9">
        <v>1</v>
      </c>
      <c r="Q800" s="9">
        <v>0</v>
      </c>
      <c r="R800" s="9">
        <v>0</v>
      </c>
      <c r="S800" s="8">
        <v>3639</v>
      </c>
      <c r="T800" s="9">
        <v>3</v>
      </c>
      <c r="U800" s="9">
        <f t="shared" si="195"/>
        <v>3635</v>
      </c>
      <c r="V800" s="9">
        <f t="shared" si="196"/>
        <v>15</v>
      </c>
      <c r="W800" s="7">
        <f t="shared" si="200"/>
        <v>13.849</v>
      </c>
      <c r="X800" s="7">
        <f t="shared" si="201"/>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33</v>
      </c>
      <c r="BM800">
        <v>1</v>
      </c>
      <c r="BN800">
        <v>0</v>
      </c>
      <c r="BO800">
        <v>0</v>
      </c>
      <c r="BP800">
        <v>0</v>
      </c>
      <c r="BQ800">
        <v>0</v>
      </c>
      <c r="BR800">
        <v>0</v>
      </c>
      <c r="BS800">
        <v>0</v>
      </c>
      <c r="BT800" s="17">
        <v>0</v>
      </c>
      <c r="BU800">
        <v>0</v>
      </c>
      <c r="BV800">
        <v>1</v>
      </c>
      <c r="BW800">
        <v>0</v>
      </c>
      <c r="BX800" s="17">
        <v>0</v>
      </c>
      <c r="BY800">
        <v>0</v>
      </c>
      <c r="BZ800">
        <v>0</v>
      </c>
      <c r="CA800">
        <v>0</v>
      </c>
      <c r="CB800">
        <v>0</v>
      </c>
      <c r="CC800" s="17">
        <v>0</v>
      </c>
      <c r="CD800">
        <v>0</v>
      </c>
      <c r="CE800">
        <v>0</v>
      </c>
      <c r="CF800">
        <v>0</v>
      </c>
      <c r="CG800">
        <v>0</v>
      </c>
      <c r="CH800">
        <v>1</v>
      </c>
      <c r="CI800">
        <v>0</v>
      </c>
      <c r="CJ800">
        <v>0</v>
      </c>
      <c r="CK800">
        <v>0</v>
      </c>
      <c r="CL800">
        <v>0</v>
      </c>
      <c r="CM800">
        <v>1</v>
      </c>
      <c r="CN800" s="17">
        <v>0</v>
      </c>
      <c r="CO800">
        <v>0</v>
      </c>
      <c r="CP800">
        <v>125</v>
      </c>
      <c r="CQ800">
        <v>0</v>
      </c>
      <c r="CR800">
        <v>1</v>
      </c>
      <c r="CS800">
        <v>10</v>
      </c>
      <c r="CY800" s="33" t="s">
        <v>85</v>
      </c>
    </row>
    <row r="801" spans="1:103" x14ac:dyDescent="0.25">
      <c r="A801">
        <v>800</v>
      </c>
      <c r="B801">
        <v>54</v>
      </c>
      <c r="C801" s="24" t="s">
        <v>483</v>
      </c>
      <c r="D801" s="12">
        <v>1.288050552599951</v>
      </c>
      <c r="E801" s="13">
        <v>0.1396681322096332</v>
      </c>
      <c r="F801" s="7">
        <v>9.2222222222222232</v>
      </c>
      <c r="G801" s="7">
        <f t="shared" si="190"/>
        <v>1.1483824203903179</v>
      </c>
      <c r="H801" s="15">
        <f t="shared" si="191"/>
        <v>1.4277186848095842</v>
      </c>
      <c r="I801" s="11">
        <f t="shared" si="192"/>
        <v>0.15120328631414434</v>
      </c>
      <c r="J801" s="32">
        <f t="shared" si="193"/>
        <v>1.6395537070208421E-2</v>
      </c>
      <c r="K801" s="32">
        <f t="shared" si="194"/>
        <v>60.992207557326935</v>
      </c>
      <c r="L801" s="8">
        <v>1</v>
      </c>
      <c r="M801" s="9">
        <v>0</v>
      </c>
      <c r="N801" s="8">
        <v>0</v>
      </c>
      <c r="O801" s="9">
        <v>0</v>
      </c>
      <c r="P801" s="9">
        <v>1</v>
      </c>
      <c r="Q801" s="9">
        <v>0</v>
      </c>
      <c r="R801" s="9">
        <v>0</v>
      </c>
      <c r="S801" s="8">
        <v>3639</v>
      </c>
      <c r="T801" s="9">
        <v>3</v>
      </c>
      <c r="U801" s="9">
        <f t="shared" si="195"/>
        <v>3635</v>
      </c>
      <c r="V801" s="9">
        <f t="shared" si="196"/>
        <v>15</v>
      </c>
      <c r="W801" s="7">
        <f t="shared" si="200"/>
        <v>13.849</v>
      </c>
      <c r="X801" s="7">
        <f t="shared" si="201"/>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33</v>
      </c>
      <c r="BM801">
        <v>1</v>
      </c>
      <c r="BN801">
        <v>0</v>
      </c>
      <c r="BO801">
        <v>0</v>
      </c>
      <c r="BP801">
        <v>0</v>
      </c>
      <c r="BQ801">
        <v>0</v>
      </c>
      <c r="BR801">
        <v>0</v>
      </c>
      <c r="BS801">
        <v>0</v>
      </c>
      <c r="BT801" s="17">
        <v>0</v>
      </c>
      <c r="BU801">
        <v>0</v>
      </c>
      <c r="BV801">
        <v>1</v>
      </c>
      <c r="BW801">
        <v>0</v>
      </c>
      <c r="BX801" s="17">
        <v>0</v>
      </c>
      <c r="BY801">
        <v>0</v>
      </c>
      <c r="BZ801">
        <v>0</v>
      </c>
      <c r="CA801">
        <v>0</v>
      </c>
      <c r="CB801">
        <v>0</v>
      </c>
      <c r="CC801" s="17">
        <v>0</v>
      </c>
      <c r="CD801">
        <v>0</v>
      </c>
      <c r="CE801">
        <v>0</v>
      </c>
      <c r="CF801">
        <v>0</v>
      </c>
      <c r="CG801">
        <v>0</v>
      </c>
      <c r="CH801">
        <v>1</v>
      </c>
      <c r="CI801">
        <v>0</v>
      </c>
      <c r="CJ801">
        <v>0</v>
      </c>
      <c r="CK801">
        <v>0</v>
      </c>
      <c r="CL801">
        <v>0</v>
      </c>
      <c r="CM801">
        <v>1</v>
      </c>
      <c r="CN801" s="17">
        <v>0</v>
      </c>
      <c r="CO801">
        <v>0</v>
      </c>
      <c r="CP801">
        <v>125</v>
      </c>
      <c r="CQ801">
        <v>0</v>
      </c>
      <c r="CR801">
        <v>1</v>
      </c>
      <c r="CS801">
        <v>10</v>
      </c>
      <c r="CY801" s="33" t="s">
        <v>85</v>
      </c>
    </row>
    <row r="802" spans="1:103" x14ac:dyDescent="0.25">
      <c r="A802">
        <v>801</v>
      </c>
      <c r="B802">
        <v>54</v>
      </c>
      <c r="C802" s="24" t="s">
        <v>483</v>
      </c>
      <c r="D802" s="12">
        <v>0.53125904678845703</v>
      </c>
      <c r="E802" s="13">
        <v>0.1103914902417573</v>
      </c>
      <c r="F802" s="7">
        <v>4.8125</v>
      </c>
      <c r="G802" s="7">
        <f t="shared" si="190"/>
        <v>0.42086755654669972</v>
      </c>
      <c r="H802" s="15">
        <f t="shared" si="191"/>
        <v>0.64165053703021435</v>
      </c>
      <c r="I802" s="11">
        <f t="shared" si="192"/>
        <v>7.9568172773817836E-2</v>
      </c>
      <c r="J802" s="32">
        <f t="shared" si="193"/>
        <v>1.6533646290663447E-2</v>
      </c>
      <c r="K802" s="32">
        <f t="shared" si="194"/>
        <v>60.482726098035627</v>
      </c>
      <c r="L802" s="8">
        <v>1</v>
      </c>
      <c r="M802" s="9">
        <v>0</v>
      </c>
      <c r="N802" s="8">
        <v>0</v>
      </c>
      <c r="O802" s="9">
        <v>0</v>
      </c>
      <c r="P802" s="9">
        <v>1</v>
      </c>
      <c r="Q802" s="9">
        <v>0</v>
      </c>
      <c r="R802" s="9">
        <v>0</v>
      </c>
      <c r="S802" s="8">
        <v>3639</v>
      </c>
      <c r="T802" s="9">
        <v>3</v>
      </c>
      <c r="U802" s="9">
        <f t="shared" si="195"/>
        <v>3635</v>
      </c>
      <c r="V802" s="9">
        <f t="shared" si="196"/>
        <v>15</v>
      </c>
      <c r="W802" s="7">
        <f t="shared" si="200"/>
        <v>13.849</v>
      </c>
      <c r="X802" s="7">
        <f t="shared" si="201"/>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33</v>
      </c>
      <c r="BM802">
        <v>1</v>
      </c>
      <c r="BN802">
        <v>0</v>
      </c>
      <c r="BO802">
        <v>0</v>
      </c>
      <c r="BP802">
        <v>0</v>
      </c>
      <c r="BQ802">
        <v>0</v>
      </c>
      <c r="BR802">
        <v>0</v>
      </c>
      <c r="BS802">
        <v>0</v>
      </c>
      <c r="BT802" s="17">
        <v>0</v>
      </c>
      <c r="BU802">
        <v>0</v>
      </c>
      <c r="BV802">
        <v>1</v>
      </c>
      <c r="BW802">
        <v>0</v>
      </c>
      <c r="BX802" s="17">
        <v>0</v>
      </c>
      <c r="BY802">
        <v>0</v>
      </c>
      <c r="BZ802">
        <v>0</v>
      </c>
      <c r="CA802">
        <v>0</v>
      </c>
      <c r="CB802">
        <v>0</v>
      </c>
      <c r="CC802" s="17">
        <v>0</v>
      </c>
      <c r="CD802">
        <v>0</v>
      </c>
      <c r="CE802">
        <v>0</v>
      </c>
      <c r="CF802">
        <v>0</v>
      </c>
      <c r="CG802">
        <v>0</v>
      </c>
      <c r="CH802">
        <v>1</v>
      </c>
      <c r="CI802">
        <v>0</v>
      </c>
      <c r="CJ802">
        <v>0</v>
      </c>
      <c r="CK802">
        <v>0</v>
      </c>
      <c r="CL802">
        <v>0</v>
      </c>
      <c r="CM802">
        <v>1</v>
      </c>
      <c r="CN802" s="17">
        <v>0</v>
      </c>
      <c r="CO802">
        <v>0</v>
      </c>
      <c r="CP802">
        <v>125</v>
      </c>
      <c r="CQ802">
        <v>0</v>
      </c>
      <c r="CR802">
        <v>1</v>
      </c>
      <c r="CS802">
        <v>10</v>
      </c>
      <c r="CY802" s="33" t="s">
        <v>85</v>
      </c>
    </row>
    <row r="803" spans="1:103" x14ac:dyDescent="0.25">
      <c r="A803">
        <v>802</v>
      </c>
      <c r="B803">
        <v>54</v>
      </c>
      <c r="C803" s="24" t="s">
        <v>483</v>
      </c>
      <c r="D803" s="12">
        <v>1.3993456453471831</v>
      </c>
      <c r="E803" s="13">
        <v>8.9917792472108155E-2</v>
      </c>
      <c r="F803" s="7">
        <v>15.5625</v>
      </c>
      <c r="G803" s="7">
        <f t="shared" si="190"/>
        <v>1.3094278528750749</v>
      </c>
      <c r="H803" s="15">
        <f t="shared" si="191"/>
        <v>1.4892634378192913</v>
      </c>
      <c r="I803" s="11">
        <f t="shared" si="192"/>
        <v>0.24993135499564653</v>
      </c>
      <c r="J803" s="32">
        <f t="shared" si="193"/>
        <v>1.605984610413793E-2</v>
      </c>
      <c r="K803" s="32">
        <f t="shared" si="194"/>
        <v>62.267097300661128</v>
      </c>
      <c r="L803" s="8">
        <v>1</v>
      </c>
      <c r="M803" s="9">
        <v>0</v>
      </c>
      <c r="N803" s="8">
        <v>0</v>
      </c>
      <c r="O803" s="9">
        <v>0</v>
      </c>
      <c r="P803" s="9">
        <v>1</v>
      </c>
      <c r="Q803" s="9">
        <v>0</v>
      </c>
      <c r="R803" s="9">
        <v>0</v>
      </c>
      <c r="S803" s="8">
        <v>3639</v>
      </c>
      <c r="T803" s="9">
        <v>3</v>
      </c>
      <c r="U803" s="9">
        <f t="shared" si="195"/>
        <v>3635</v>
      </c>
      <c r="V803" s="9">
        <f t="shared" si="196"/>
        <v>15</v>
      </c>
      <c r="W803" s="7">
        <f t="shared" si="200"/>
        <v>13.849</v>
      </c>
      <c r="X803" s="7">
        <f t="shared" si="201"/>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33</v>
      </c>
      <c r="BM803">
        <v>1</v>
      </c>
      <c r="BN803">
        <v>0</v>
      </c>
      <c r="BO803">
        <v>0</v>
      </c>
      <c r="BP803">
        <v>0</v>
      </c>
      <c r="BQ803">
        <v>0</v>
      </c>
      <c r="BR803">
        <v>0</v>
      </c>
      <c r="BS803">
        <v>0</v>
      </c>
      <c r="BT803" s="17">
        <v>0</v>
      </c>
      <c r="BU803">
        <v>0</v>
      </c>
      <c r="BV803">
        <v>1</v>
      </c>
      <c r="BW803">
        <v>0</v>
      </c>
      <c r="BX803" s="17">
        <v>0</v>
      </c>
      <c r="BY803">
        <v>0</v>
      </c>
      <c r="BZ803">
        <v>0</v>
      </c>
      <c r="CA803">
        <v>0</v>
      </c>
      <c r="CB803">
        <v>0</v>
      </c>
      <c r="CC803" s="17">
        <v>0</v>
      </c>
      <c r="CD803">
        <v>0</v>
      </c>
      <c r="CE803">
        <v>0</v>
      </c>
      <c r="CF803">
        <v>0</v>
      </c>
      <c r="CG803">
        <v>0</v>
      </c>
      <c r="CH803">
        <v>1</v>
      </c>
      <c r="CI803">
        <v>0</v>
      </c>
      <c r="CJ803">
        <v>0</v>
      </c>
      <c r="CK803">
        <v>0</v>
      </c>
      <c r="CL803">
        <v>0</v>
      </c>
      <c r="CM803">
        <v>1</v>
      </c>
      <c r="CN803" s="17">
        <v>0</v>
      </c>
      <c r="CO803">
        <v>0</v>
      </c>
      <c r="CP803">
        <v>125</v>
      </c>
      <c r="CQ803">
        <v>0</v>
      </c>
      <c r="CR803">
        <v>1</v>
      </c>
      <c r="CS803">
        <v>10</v>
      </c>
      <c r="CY803" s="33" t="s">
        <v>85</v>
      </c>
    </row>
    <row r="804" spans="1:103" x14ac:dyDescent="0.25">
      <c r="A804">
        <v>803</v>
      </c>
      <c r="B804">
        <v>54</v>
      </c>
      <c r="C804" s="24" t="s">
        <v>483</v>
      </c>
      <c r="D804" s="12">
        <v>2.3082083868108949</v>
      </c>
      <c r="E804" s="13">
        <v>0.38836522063802359</v>
      </c>
      <c r="F804" s="7">
        <v>5.9433962264150946</v>
      </c>
      <c r="G804" s="7">
        <f t="shared" si="190"/>
        <v>1.9198431661728712</v>
      </c>
      <c r="H804" s="15">
        <f t="shared" si="191"/>
        <v>2.6965736074489186</v>
      </c>
      <c r="I804" s="11">
        <f t="shared" si="192"/>
        <v>9.8103044388919494E-2</v>
      </c>
      <c r="J804" s="32">
        <f t="shared" si="193"/>
        <v>1.6506226516230897E-2</v>
      </c>
      <c r="K804" s="32">
        <f t="shared" si="194"/>
        <v>60.583198650320249</v>
      </c>
      <c r="L804" s="8">
        <v>1</v>
      </c>
      <c r="M804" s="9">
        <v>0</v>
      </c>
      <c r="N804" s="8">
        <v>0</v>
      </c>
      <c r="O804" s="9">
        <v>0</v>
      </c>
      <c r="P804" s="9">
        <v>1</v>
      </c>
      <c r="Q804" s="9">
        <v>0</v>
      </c>
      <c r="R804" s="9">
        <v>0</v>
      </c>
      <c r="S804" s="8">
        <v>3639</v>
      </c>
      <c r="T804" s="9">
        <v>3</v>
      </c>
      <c r="U804" s="9">
        <f t="shared" si="195"/>
        <v>3635</v>
      </c>
      <c r="V804" s="9">
        <f t="shared" si="196"/>
        <v>15</v>
      </c>
      <c r="W804" s="7">
        <f t="shared" si="200"/>
        <v>13.849</v>
      </c>
      <c r="X804" s="7">
        <f t="shared" si="201"/>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33</v>
      </c>
      <c r="BM804">
        <v>0</v>
      </c>
      <c r="BN804">
        <v>0</v>
      </c>
      <c r="BO804">
        <v>0</v>
      </c>
      <c r="BP804">
        <v>0</v>
      </c>
      <c r="BQ804">
        <v>0</v>
      </c>
      <c r="BR804">
        <v>0</v>
      </c>
      <c r="BS804">
        <v>0</v>
      </c>
      <c r="BT804" s="17">
        <v>1</v>
      </c>
      <c r="BU804">
        <v>0</v>
      </c>
      <c r="BV804">
        <v>1</v>
      </c>
      <c r="BW804">
        <v>0</v>
      </c>
      <c r="BX804" s="17">
        <v>0</v>
      </c>
      <c r="BY804">
        <v>0</v>
      </c>
      <c r="BZ804">
        <v>0</v>
      </c>
      <c r="CA804">
        <v>0</v>
      </c>
      <c r="CB804">
        <v>0</v>
      </c>
      <c r="CC804" s="17">
        <v>0</v>
      </c>
      <c r="CD804">
        <v>0</v>
      </c>
      <c r="CE804">
        <v>0</v>
      </c>
      <c r="CF804">
        <v>0</v>
      </c>
      <c r="CG804">
        <v>0</v>
      </c>
      <c r="CH804">
        <v>1</v>
      </c>
      <c r="CI804">
        <v>0</v>
      </c>
      <c r="CJ804">
        <v>0</v>
      </c>
      <c r="CK804">
        <v>0</v>
      </c>
      <c r="CL804">
        <v>0</v>
      </c>
      <c r="CM804">
        <v>1</v>
      </c>
      <c r="CN804" s="17">
        <v>0</v>
      </c>
      <c r="CO804">
        <v>0</v>
      </c>
      <c r="CP804">
        <v>125</v>
      </c>
      <c r="CQ804">
        <v>0</v>
      </c>
      <c r="CR804">
        <v>1</v>
      </c>
      <c r="CS804">
        <v>10</v>
      </c>
      <c r="CY804" s="33" t="s">
        <v>85</v>
      </c>
    </row>
    <row r="805" spans="1:103" x14ac:dyDescent="0.25">
      <c r="A805">
        <v>804</v>
      </c>
      <c r="B805">
        <v>54</v>
      </c>
      <c r="C805" s="24" t="s">
        <v>483</v>
      </c>
      <c r="D805" s="12">
        <v>1.1277672320530781</v>
      </c>
      <c r="E805" s="13">
        <v>0.2321873713050456</v>
      </c>
      <c r="F805" s="7">
        <v>4.8571428571428568</v>
      </c>
      <c r="G805" s="7">
        <f t="shared" si="190"/>
        <v>0.89557986074803242</v>
      </c>
      <c r="H805" s="15">
        <f t="shared" si="191"/>
        <v>1.3599546033581236</v>
      </c>
      <c r="I805" s="11">
        <f t="shared" si="192"/>
        <v>8.0301544138865227E-2</v>
      </c>
      <c r="J805" s="32">
        <f t="shared" si="193"/>
        <v>1.6532670852119312E-2</v>
      </c>
      <c r="K805" s="32">
        <f t="shared" si="194"/>
        <v>60.486294618985333</v>
      </c>
      <c r="L805" s="8">
        <v>1</v>
      </c>
      <c r="M805" s="9">
        <v>0</v>
      </c>
      <c r="N805" s="8">
        <v>0</v>
      </c>
      <c r="O805" s="9">
        <v>0</v>
      </c>
      <c r="P805" s="9">
        <v>1</v>
      </c>
      <c r="Q805" s="9">
        <v>0</v>
      </c>
      <c r="R805" s="9">
        <v>0</v>
      </c>
      <c r="S805" s="8">
        <v>3639</v>
      </c>
      <c r="T805" s="9">
        <v>3</v>
      </c>
      <c r="U805" s="9">
        <f t="shared" si="195"/>
        <v>3635</v>
      </c>
      <c r="V805" s="9">
        <f t="shared" si="196"/>
        <v>15</v>
      </c>
      <c r="W805" s="7">
        <f t="shared" si="200"/>
        <v>13.849</v>
      </c>
      <c r="X805" s="7">
        <f t="shared" si="201"/>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33</v>
      </c>
      <c r="BM805">
        <v>0</v>
      </c>
      <c r="BN805">
        <v>0</v>
      </c>
      <c r="BO805">
        <v>0</v>
      </c>
      <c r="BP805">
        <v>0</v>
      </c>
      <c r="BQ805">
        <v>0</v>
      </c>
      <c r="BR805">
        <v>0</v>
      </c>
      <c r="BS805">
        <v>0</v>
      </c>
      <c r="BT805" s="17">
        <v>1</v>
      </c>
      <c r="BU805">
        <v>0</v>
      </c>
      <c r="BV805">
        <v>1</v>
      </c>
      <c r="BW805">
        <v>0</v>
      </c>
      <c r="BX805" s="17">
        <v>0</v>
      </c>
      <c r="BY805">
        <v>0</v>
      </c>
      <c r="BZ805">
        <v>0</v>
      </c>
      <c r="CA805">
        <v>0</v>
      </c>
      <c r="CB805">
        <v>0</v>
      </c>
      <c r="CC805" s="17">
        <v>0</v>
      </c>
      <c r="CD805">
        <v>0</v>
      </c>
      <c r="CE805">
        <v>0</v>
      </c>
      <c r="CF805">
        <v>0</v>
      </c>
      <c r="CG805">
        <v>0</v>
      </c>
      <c r="CH805">
        <v>1</v>
      </c>
      <c r="CI805">
        <v>0</v>
      </c>
      <c r="CJ805">
        <v>0</v>
      </c>
      <c r="CK805">
        <v>0</v>
      </c>
      <c r="CL805">
        <v>0</v>
      </c>
      <c r="CM805">
        <v>1</v>
      </c>
      <c r="CN805" s="17">
        <v>0</v>
      </c>
      <c r="CO805">
        <v>0</v>
      </c>
      <c r="CP805">
        <v>125</v>
      </c>
      <c r="CQ805">
        <v>0</v>
      </c>
      <c r="CR805">
        <v>1</v>
      </c>
      <c r="CS805">
        <v>10</v>
      </c>
      <c r="CY805" s="33" t="s">
        <v>85</v>
      </c>
    </row>
    <row r="806" spans="1:103" x14ac:dyDescent="0.25">
      <c r="A806">
        <v>805</v>
      </c>
      <c r="B806">
        <v>54</v>
      </c>
      <c r="C806" s="24" t="s">
        <v>483</v>
      </c>
      <c r="D806" s="12">
        <v>2.093230151342373</v>
      </c>
      <c r="E806" s="13">
        <v>0.15446227579880109</v>
      </c>
      <c r="F806" s="7">
        <v>13.55172413793103</v>
      </c>
      <c r="G806" s="7">
        <f t="shared" si="190"/>
        <v>1.938767875543572</v>
      </c>
      <c r="H806" s="15">
        <f t="shared" si="191"/>
        <v>2.2476924271411742</v>
      </c>
      <c r="I806" s="11">
        <f t="shared" si="192"/>
        <v>0.21930052382972096</v>
      </c>
      <c r="J806" s="32">
        <f t="shared" si="193"/>
        <v>1.6182481402193156E-2</v>
      </c>
      <c r="K806" s="32">
        <f t="shared" si="194"/>
        <v>61.795220099216273</v>
      </c>
      <c r="L806" s="8">
        <v>1</v>
      </c>
      <c r="M806" s="9">
        <v>0</v>
      </c>
      <c r="N806" s="8">
        <v>0</v>
      </c>
      <c r="O806" s="9">
        <v>0</v>
      </c>
      <c r="P806" s="9">
        <v>1</v>
      </c>
      <c r="Q806" s="9">
        <v>0</v>
      </c>
      <c r="R806" s="9">
        <v>0</v>
      </c>
      <c r="S806" s="8">
        <v>3639</v>
      </c>
      <c r="T806" s="9">
        <v>3</v>
      </c>
      <c r="U806" s="9">
        <f t="shared" si="195"/>
        <v>3635</v>
      </c>
      <c r="V806" s="9">
        <f t="shared" si="196"/>
        <v>15</v>
      </c>
      <c r="W806" s="7">
        <f t="shared" si="200"/>
        <v>13.849</v>
      </c>
      <c r="X806" s="7">
        <f t="shared" si="201"/>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33</v>
      </c>
      <c r="BM806">
        <v>0</v>
      </c>
      <c r="BN806">
        <v>0</v>
      </c>
      <c r="BO806">
        <v>0</v>
      </c>
      <c r="BP806">
        <v>0</v>
      </c>
      <c r="BQ806">
        <v>0</v>
      </c>
      <c r="BR806">
        <v>0</v>
      </c>
      <c r="BS806">
        <v>0</v>
      </c>
      <c r="BT806" s="17">
        <v>1</v>
      </c>
      <c r="BU806">
        <v>0</v>
      </c>
      <c r="BV806">
        <v>1</v>
      </c>
      <c r="BW806">
        <v>0</v>
      </c>
      <c r="BX806" s="17">
        <v>0</v>
      </c>
      <c r="BY806">
        <v>0</v>
      </c>
      <c r="BZ806">
        <v>0</v>
      </c>
      <c r="CA806">
        <v>0</v>
      </c>
      <c r="CB806">
        <v>0</v>
      </c>
      <c r="CC806" s="17">
        <v>0</v>
      </c>
      <c r="CD806">
        <v>0</v>
      </c>
      <c r="CE806">
        <v>0</v>
      </c>
      <c r="CF806">
        <v>0</v>
      </c>
      <c r="CG806">
        <v>0</v>
      </c>
      <c r="CH806">
        <v>1</v>
      </c>
      <c r="CI806">
        <v>0</v>
      </c>
      <c r="CJ806">
        <v>0</v>
      </c>
      <c r="CK806">
        <v>0</v>
      </c>
      <c r="CL806">
        <v>0</v>
      </c>
      <c r="CM806">
        <v>1</v>
      </c>
      <c r="CN806" s="17">
        <v>0</v>
      </c>
      <c r="CO806">
        <v>0</v>
      </c>
      <c r="CP806">
        <v>125</v>
      </c>
      <c r="CQ806">
        <v>0</v>
      </c>
      <c r="CR806">
        <v>1</v>
      </c>
      <c r="CS806">
        <v>10</v>
      </c>
      <c r="CY806" s="33" t="s">
        <v>85</v>
      </c>
    </row>
    <row r="807" spans="1:103" x14ac:dyDescent="0.25">
      <c r="A807">
        <v>806</v>
      </c>
      <c r="B807">
        <v>54</v>
      </c>
      <c r="C807" s="24" t="s">
        <v>483</v>
      </c>
      <c r="D807" s="12">
        <v>2.1380925633558872</v>
      </c>
      <c r="E807" s="13">
        <v>7.3982441638612007E-2</v>
      </c>
      <c r="F807" s="7">
        <v>28.9</v>
      </c>
      <c r="G807" s="7">
        <f t="shared" si="190"/>
        <v>2.0641101217172753</v>
      </c>
      <c r="H807" s="15">
        <f t="shared" si="191"/>
        <v>2.2120750049944991</v>
      </c>
      <c r="I807" s="11">
        <f t="shared" si="192"/>
        <v>0.4322488832196768</v>
      </c>
      <c r="J807" s="32">
        <f t="shared" si="193"/>
        <v>1.4956708761926535E-2</v>
      </c>
      <c r="K807" s="32">
        <f t="shared" si="194"/>
        <v>66.859629074651622</v>
      </c>
      <c r="L807" s="8">
        <v>1</v>
      </c>
      <c r="M807" s="9">
        <v>0</v>
      </c>
      <c r="N807" s="8">
        <v>0</v>
      </c>
      <c r="O807" s="9">
        <v>0</v>
      </c>
      <c r="P807" s="9">
        <v>1</v>
      </c>
      <c r="Q807" s="9">
        <v>0</v>
      </c>
      <c r="R807" s="9">
        <v>0</v>
      </c>
      <c r="S807" s="8">
        <v>3639</v>
      </c>
      <c r="T807" s="9">
        <v>3</v>
      </c>
      <c r="U807" s="9">
        <f t="shared" si="195"/>
        <v>3635</v>
      </c>
      <c r="V807" s="9">
        <f t="shared" si="196"/>
        <v>15</v>
      </c>
      <c r="W807" s="7">
        <f t="shared" si="200"/>
        <v>13.849</v>
      </c>
      <c r="X807" s="7">
        <f t="shared" si="201"/>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33</v>
      </c>
      <c r="BM807">
        <v>0</v>
      </c>
      <c r="BN807">
        <v>0</v>
      </c>
      <c r="BO807">
        <v>0</v>
      </c>
      <c r="BP807">
        <v>0</v>
      </c>
      <c r="BQ807">
        <v>0</v>
      </c>
      <c r="BR807">
        <v>0</v>
      </c>
      <c r="BS807">
        <v>0</v>
      </c>
      <c r="BT807" s="17">
        <v>1</v>
      </c>
      <c r="BU807">
        <v>0</v>
      </c>
      <c r="BV807">
        <v>1</v>
      </c>
      <c r="BW807">
        <v>0</v>
      </c>
      <c r="BX807" s="17">
        <v>0</v>
      </c>
      <c r="BY807">
        <v>0</v>
      </c>
      <c r="BZ807">
        <v>0</v>
      </c>
      <c r="CA807">
        <v>0</v>
      </c>
      <c r="CB807">
        <v>0</v>
      </c>
      <c r="CC807" s="17">
        <v>0</v>
      </c>
      <c r="CD807">
        <v>0</v>
      </c>
      <c r="CE807">
        <v>0</v>
      </c>
      <c r="CF807">
        <v>0</v>
      </c>
      <c r="CG807">
        <v>0</v>
      </c>
      <c r="CH807">
        <v>1</v>
      </c>
      <c r="CI807">
        <v>0</v>
      </c>
      <c r="CJ807">
        <v>0</v>
      </c>
      <c r="CK807">
        <v>0</v>
      </c>
      <c r="CL807">
        <v>0</v>
      </c>
      <c r="CM807">
        <v>1</v>
      </c>
      <c r="CN807" s="17">
        <v>0</v>
      </c>
      <c r="CO807">
        <v>0</v>
      </c>
      <c r="CP807">
        <v>125</v>
      </c>
      <c r="CQ807">
        <v>0</v>
      </c>
      <c r="CR807">
        <v>1</v>
      </c>
      <c r="CS807">
        <v>10</v>
      </c>
      <c r="CY807" s="33" t="s">
        <v>85</v>
      </c>
    </row>
    <row r="808" spans="1:103" x14ac:dyDescent="0.25">
      <c r="A808">
        <v>807</v>
      </c>
      <c r="B808">
        <v>54</v>
      </c>
      <c r="C808" s="24" t="s">
        <v>483</v>
      </c>
      <c r="D808" s="12">
        <v>1.103032521143499</v>
      </c>
      <c r="E808" s="13">
        <v>0.45184464721540918</v>
      </c>
      <c r="F808" s="7">
        <v>2.4411764705882351</v>
      </c>
      <c r="G808" s="7">
        <f t="shared" si="190"/>
        <v>0.65118787392808986</v>
      </c>
      <c r="H808" s="15">
        <f t="shared" si="191"/>
        <v>1.5548771683589082</v>
      </c>
      <c r="I808" s="11">
        <f t="shared" si="192"/>
        <v>4.0456775047596705E-2</v>
      </c>
      <c r="J808" s="32">
        <f t="shared" si="193"/>
        <v>1.6572654838774556E-2</v>
      </c>
      <c r="K808" s="32">
        <f t="shared" si="194"/>
        <v>60.340362466267578</v>
      </c>
      <c r="L808" s="8">
        <v>1</v>
      </c>
      <c r="M808" s="9">
        <v>0</v>
      </c>
      <c r="N808" s="8">
        <v>0</v>
      </c>
      <c r="O808" s="9">
        <v>0</v>
      </c>
      <c r="P808" s="9">
        <v>1</v>
      </c>
      <c r="Q808" s="9">
        <v>0</v>
      </c>
      <c r="R808" s="9">
        <v>0</v>
      </c>
      <c r="S808" s="8">
        <v>3639</v>
      </c>
      <c r="T808" s="9">
        <v>3</v>
      </c>
      <c r="U808" s="9">
        <f t="shared" si="195"/>
        <v>3635</v>
      </c>
      <c r="V808" s="9">
        <f t="shared" si="196"/>
        <v>15</v>
      </c>
      <c r="W808" s="7">
        <f t="shared" si="200"/>
        <v>13.849</v>
      </c>
      <c r="X808" s="7">
        <f t="shared" si="201"/>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33</v>
      </c>
      <c r="BM808">
        <v>0</v>
      </c>
      <c r="BN808">
        <v>0</v>
      </c>
      <c r="BO808">
        <v>0</v>
      </c>
      <c r="BP808">
        <v>0</v>
      </c>
      <c r="BQ808">
        <v>0</v>
      </c>
      <c r="BR808">
        <v>0</v>
      </c>
      <c r="BS808">
        <v>0</v>
      </c>
      <c r="BT808" s="17">
        <v>1</v>
      </c>
      <c r="BU808">
        <v>0</v>
      </c>
      <c r="BV808">
        <v>1</v>
      </c>
      <c r="BW808">
        <v>0</v>
      </c>
      <c r="BX808" s="17">
        <v>0</v>
      </c>
      <c r="BY808">
        <v>0</v>
      </c>
      <c r="BZ808">
        <v>0</v>
      </c>
      <c r="CA808">
        <v>0</v>
      </c>
      <c r="CB808">
        <v>0</v>
      </c>
      <c r="CC808" s="17">
        <v>0</v>
      </c>
      <c r="CD808">
        <v>0</v>
      </c>
      <c r="CE808">
        <v>0</v>
      </c>
      <c r="CF808">
        <v>0</v>
      </c>
      <c r="CG808">
        <v>0</v>
      </c>
      <c r="CH808">
        <v>1</v>
      </c>
      <c r="CI808">
        <v>0</v>
      </c>
      <c r="CJ808">
        <v>0</v>
      </c>
      <c r="CK808">
        <v>0</v>
      </c>
      <c r="CL808">
        <v>0</v>
      </c>
      <c r="CM808">
        <v>1</v>
      </c>
      <c r="CN808" s="17">
        <v>0</v>
      </c>
      <c r="CO808">
        <v>0</v>
      </c>
      <c r="CP808">
        <v>125</v>
      </c>
      <c r="CQ808">
        <v>0</v>
      </c>
      <c r="CR808">
        <v>1</v>
      </c>
      <c r="CS808">
        <v>10</v>
      </c>
      <c r="CY808" s="33" t="s">
        <v>85</v>
      </c>
    </row>
    <row r="809" spans="1:103" x14ac:dyDescent="0.25">
      <c r="A809">
        <v>808</v>
      </c>
      <c r="B809">
        <v>54</v>
      </c>
      <c r="C809" s="24" t="s">
        <v>483</v>
      </c>
      <c r="D809" s="12">
        <v>2.0009950789031672</v>
      </c>
      <c r="E809" s="13">
        <v>0.33796967820616503</v>
      </c>
      <c r="F809" s="7">
        <v>5.9206349206349209</v>
      </c>
      <c r="G809" s="7">
        <f t="shared" si="190"/>
        <v>1.6630254006970022</v>
      </c>
      <c r="H809" s="15">
        <f t="shared" si="191"/>
        <v>2.3389647571093324</v>
      </c>
      <c r="I809" s="11">
        <f t="shared" si="192"/>
        <v>9.7730936419665043E-2</v>
      </c>
      <c r="J809" s="32">
        <f t="shared" si="193"/>
        <v>1.6506833765251739E-2</v>
      </c>
      <c r="K809" s="32">
        <f t="shared" si="194"/>
        <v>60.580969931682681</v>
      </c>
      <c r="L809" s="8">
        <v>1</v>
      </c>
      <c r="M809" s="9">
        <v>0</v>
      </c>
      <c r="N809" s="8">
        <v>0</v>
      </c>
      <c r="O809" s="9">
        <v>0</v>
      </c>
      <c r="P809" s="9">
        <v>1</v>
      </c>
      <c r="Q809" s="9">
        <v>0</v>
      </c>
      <c r="R809" s="9">
        <v>0</v>
      </c>
      <c r="S809" s="8">
        <v>3639</v>
      </c>
      <c r="T809" s="9">
        <v>3</v>
      </c>
      <c r="U809" s="9">
        <f t="shared" si="195"/>
        <v>3635</v>
      </c>
      <c r="V809" s="9">
        <f t="shared" si="196"/>
        <v>15</v>
      </c>
      <c r="W809" s="7">
        <f t="shared" si="200"/>
        <v>13.849</v>
      </c>
      <c r="X809" s="7">
        <f t="shared" si="201"/>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33</v>
      </c>
      <c r="BM809">
        <v>0</v>
      </c>
      <c r="BN809">
        <v>0</v>
      </c>
      <c r="BO809">
        <v>0</v>
      </c>
      <c r="BP809">
        <v>0</v>
      </c>
      <c r="BQ809">
        <v>0</v>
      </c>
      <c r="BR809">
        <v>0</v>
      </c>
      <c r="BS809">
        <v>0</v>
      </c>
      <c r="BT809" s="17">
        <v>1</v>
      </c>
      <c r="BU809">
        <v>0</v>
      </c>
      <c r="BV809">
        <v>1</v>
      </c>
      <c r="BW809">
        <v>0</v>
      </c>
      <c r="BX809" s="17">
        <v>0</v>
      </c>
      <c r="BY809">
        <v>0</v>
      </c>
      <c r="BZ809">
        <v>0</v>
      </c>
      <c r="CA809">
        <v>0</v>
      </c>
      <c r="CB809">
        <v>0</v>
      </c>
      <c r="CC809" s="17">
        <v>0</v>
      </c>
      <c r="CD809">
        <v>0</v>
      </c>
      <c r="CE809">
        <v>0</v>
      </c>
      <c r="CF809">
        <v>0</v>
      </c>
      <c r="CG809">
        <v>0</v>
      </c>
      <c r="CH809">
        <v>1</v>
      </c>
      <c r="CI809">
        <v>0</v>
      </c>
      <c r="CJ809">
        <v>0</v>
      </c>
      <c r="CK809">
        <v>0</v>
      </c>
      <c r="CL809">
        <v>0</v>
      </c>
      <c r="CM809">
        <v>1</v>
      </c>
      <c r="CN809" s="17">
        <v>0</v>
      </c>
      <c r="CO809">
        <v>0</v>
      </c>
      <c r="CP809">
        <v>125</v>
      </c>
      <c r="CQ809">
        <v>0</v>
      </c>
      <c r="CR809">
        <v>1</v>
      </c>
      <c r="CS809">
        <v>10</v>
      </c>
      <c r="CY809" s="33" t="s">
        <v>85</v>
      </c>
    </row>
    <row r="810" spans="1:103" x14ac:dyDescent="0.25">
      <c r="A810">
        <v>809</v>
      </c>
      <c r="B810">
        <v>54</v>
      </c>
      <c r="C810" s="24" t="s">
        <v>483</v>
      </c>
      <c r="D810" s="12">
        <v>1.677838513019414</v>
      </c>
      <c r="E810" s="13">
        <v>7.5920294706760816E-2</v>
      </c>
      <c r="F810" s="7">
        <v>22.1</v>
      </c>
      <c r="G810" s="7">
        <f t="shared" si="190"/>
        <v>1.6019182183126532</v>
      </c>
      <c r="H810" s="15">
        <f t="shared" si="191"/>
        <v>1.7537588077261748</v>
      </c>
      <c r="I810" s="11">
        <f t="shared" si="192"/>
        <v>0.34416286928355505</v>
      </c>
      <c r="J810" s="32">
        <f t="shared" si="193"/>
        <v>1.5572980510568098E-2</v>
      </c>
      <c r="K810" s="32">
        <f t="shared" si="194"/>
        <v>64.21378356708162</v>
      </c>
      <c r="L810" s="8">
        <v>1</v>
      </c>
      <c r="M810" s="9">
        <v>0</v>
      </c>
      <c r="N810" s="8">
        <v>0</v>
      </c>
      <c r="O810" s="9">
        <v>0</v>
      </c>
      <c r="P810" s="9">
        <v>1</v>
      </c>
      <c r="Q810" s="9">
        <v>0</v>
      </c>
      <c r="R810" s="9">
        <v>0</v>
      </c>
      <c r="S810" s="8">
        <v>3639</v>
      </c>
      <c r="T810" s="9">
        <v>3</v>
      </c>
      <c r="U810" s="9">
        <f t="shared" si="195"/>
        <v>3635</v>
      </c>
      <c r="V810" s="9">
        <f t="shared" si="196"/>
        <v>15</v>
      </c>
      <c r="W810" s="7">
        <f t="shared" si="200"/>
        <v>13.849</v>
      </c>
      <c r="X810" s="7">
        <f t="shared" si="201"/>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33</v>
      </c>
      <c r="BM810">
        <v>0</v>
      </c>
      <c r="BN810">
        <v>0</v>
      </c>
      <c r="BO810">
        <v>0</v>
      </c>
      <c r="BP810">
        <v>0</v>
      </c>
      <c r="BQ810">
        <v>0</v>
      </c>
      <c r="BR810">
        <v>0</v>
      </c>
      <c r="BS810">
        <v>0</v>
      </c>
      <c r="BT810" s="17">
        <v>1</v>
      </c>
      <c r="BU810">
        <v>0</v>
      </c>
      <c r="BV810">
        <v>1</v>
      </c>
      <c r="BW810">
        <v>0</v>
      </c>
      <c r="BX810" s="17">
        <v>0</v>
      </c>
      <c r="BY810">
        <v>0</v>
      </c>
      <c r="BZ810">
        <v>0</v>
      </c>
      <c r="CA810">
        <v>0</v>
      </c>
      <c r="CB810">
        <v>0</v>
      </c>
      <c r="CC810" s="17">
        <v>0</v>
      </c>
      <c r="CD810">
        <v>0</v>
      </c>
      <c r="CE810">
        <v>0</v>
      </c>
      <c r="CF810">
        <v>0</v>
      </c>
      <c r="CG810">
        <v>0</v>
      </c>
      <c r="CH810">
        <v>1</v>
      </c>
      <c r="CI810">
        <v>0</v>
      </c>
      <c r="CJ810">
        <v>0</v>
      </c>
      <c r="CK810">
        <v>0</v>
      </c>
      <c r="CL810">
        <v>0</v>
      </c>
      <c r="CM810">
        <v>1</v>
      </c>
      <c r="CN810" s="17">
        <v>0</v>
      </c>
      <c r="CO810">
        <v>0</v>
      </c>
      <c r="CP810">
        <v>125</v>
      </c>
      <c r="CQ810">
        <v>0</v>
      </c>
      <c r="CR810">
        <v>1</v>
      </c>
      <c r="CS810">
        <v>10</v>
      </c>
      <c r="CY810" s="33" t="s">
        <v>85</v>
      </c>
    </row>
    <row r="811" spans="1:103" x14ac:dyDescent="0.25">
      <c r="A811">
        <v>810</v>
      </c>
      <c r="B811">
        <v>54</v>
      </c>
      <c r="C811" s="24" t="s">
        <v>483</v>
      </c>
      <c r="D811" s="12">
        <v>1.034603563185343</v>
      </c>
      <c r="E811" s="13">
        <v>0.91445605262188434</v>
      </c>
      <c r="F811" s="7">
        <v>1.131386861313868</v>
      </c>
      <c r="G811" s="7">
        <f t="shared" si="190"/>
        <v>0.12014751056345863</v>
      </c>
      <c r="H811" s="15">
        <f t="shared" si="191"/>
        <v>1.9490596158072273</v>
      </c>
      <c r="I811" s="11">
        <f t="shared" si="192"/>
        <v>1.8762144231012204E-2</v>
      </c>
      <c r="J811" s="32">
        <f t="shared" si="193"/>
        <v>1.6583314578378538E-2</v>
      </c>
      <c r="K811" s="32">
        <f t="shared" si="194"/>
        <v>60.30157573587902</v>
      </c>
      <c r="L811" s="8">
        <v>1</v>
      </c>
      <c r="M811" s="9">
        <v>0</v>
      </c>
      <c r="N811" s="8">
        <v>0</v>
      </c>
      <c r="O811" s="9">
        <v>0</v>
      </c>
      <c r="P811" s="9">
        <v>1</v>
      </c>
      <c r="Q811" s="9">
        <v>0</v>
      </c>
      <c r="R811" s="9">
        <v>0</v>
      </c>
      <c r="S811" s="8">
        <v>3639</v>
      </c>
      <c r="T811" s="9">
        <v>3</v>
      </c>
      <c r="U811" s="9">
        <f t="shared" si="195"/>
        <v>3635</v>
      </c>
      <c r="V811" s="9">
        <f t="shared" si="196"/>
        <v>15</v>
      </c>
      <c r="W811" s="7">
        <f t="shared" si="200"/>
        <v>13.849</v>
      </c>
      <c r="X811" s="7">
        <f t="shared" si="201"/>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33</v>
      </c>
      <c r="BM811">
        <v>0</v>
      </c>
      <c r="BN811">
        <v>0</v>
      </c>
      <c r="BO811">
        <v>0</v>
      </c>
      <c r="BP811">
        <v>0</v>
      </c>
      <c r="BQ811">
        <v>0</v>
      </c>
      <c r="BR811">
        <v>0</v>
      </c>
      <c r="BS811">
        <v>0</v>
      </c>
      <c r="BT811" s="17">
        <v>1</v>
      </c>
      <c r="BU811">
        <v>0</v>
      </c>
      <c r="BV811">
        <v>1</v>
      </c>
      <c r="BW811">
        <v>0</v>
      </c>
      <c r="BX811" s="17">
        <v>0</v>
      </c>
      <c r="BY811">
        <v>0</v>
      </c>
      <c r="BZ811">
        <v>0</v>
      </c>
      <c r="CA811">
        <v>0</v>
      </c>
      <c r="CB811">
        <v>0</v>
      </c>
      <c r="CC811" s="17">
        <v>0</v>
      </c>
      <c r="CD811">
        <v>0</v>
      </c>
      <c r="CE811">
        <v>0</v>
      </c>
      <c r="CF811">
        <v>0</v>
      </c>
      <c r="CG811">
        <v>0</v>
      </c>
      <c r="CH811">
        <v>1</v>
      </c>
      <c r="CI811">
        <v>0</v>
      </c>
      <c r="CJ811">
        <v>0</v>
      </c>
      <c r="CK811">
        <v>0</v>
      </c>
      <c r="CL811">
        <v>0</v>
      </c>
      <c r="CM811">
        <v>1</v>
      </c>
      <c r="CN811" s="17">
        <v>0</v>
      </c>
      <c r="CO811">
        <v>0</v>
      </c>
      <c r="CP811">
        <v>125</v>
      </c>
      <c r="CQ811">
        <v>0</v>
      </c>
      <c r="CR811">
        <v>1</v>
      </c>
      <c r="CS811">
        <v>10</v>
      </c>
      <c r="CY811" s="33" t="s">
        <v>85</v>
      </c>
    </row>
    <row r="812" spans="1:103" s="143" customFormat="1" x14ac:dyDescent="0.25">
      <c r="A812" s="143">
        <v>811</v>
      </c>
      <c r="B812" s="143">
        <v>54</v>
      </c>
      <c r="C812" s="144" t="s">
        <v>483</v>
      </c>
      <c r="D812" s="145">
        <v>1.8031294396511079</v>
      </c>
      <c r="E812" s="146">
        <v>0.83347070775413734</v>
      </c>
      <c r="F812" s="147">
        <v>2.1633986928104578</v>
      </c>
      <c r="G812" s="147">
        <f t="shared" si="190"/>
        <v>0.9696587318969706</v>
      </c>
      <c r="H812" s="148">
        <f t="shared" si="191"/>
        <v>2.6366001474052454</v>
      </c>
      <c r="I812" s="149">
        <f t="shared" si="192"/>
        <v>3.5859558999142858E-2</v>
      </c>
      <c r="J812" s="150">
        <f t="shared" si="193"/>
        <v>1.6575566546431591E-2</v>
      </c>
      <c r="K812" s="150">
        <f t="shared" si="194"/>
        <v>60.329762919342343</v>
      </c>
      <c r="L812" s="151">
        <v>1</v>
      </c>
      <c r="M812" s="152">
        <v>0</v>
      </c>
      <c r="N812" s="151">
        <v>0</v>
      </c>
      <c r="O812" s="152">
        <v>0</v>
      </c>
      <c r="P812" s="152">
        <v>1</v>
      </c>
      <c r="Q812" s="152">
        <v>0</v>
      </c>
      <c r="R812" s="152">
        <v>0</v>
      </c>
      <c r="S812" s="151">
        <v>3639</v>
      </c>
      <c r="T812" s="152">
        <v>3</v>
      </c>
      <c r="U812" s="152">
        <f t="shared" si="195"/>
        <v>3635</v>
      </c>
      <c r="V812" s="152">
        <f t="shared" si="196"/>
        <v>15</v>
      </c>
      <c r="W812" s="147">
        <f t="shared" si="200"/>
        <v>13.849</v>
      </c>
      <c r="X812" s="147">
        <f t="shared" si="201"/>
        <v>13.151</v>
      </c>
      <c r="Y812" s="152">
        <v>0</v>
      </c>
      <c r="Z812" s="152">
        <v>1</v>
      </c>
      <c r="AA812" s="152">
        <v>1</v>
      </c>
      <c r="AB812" s="152">
        <v>0</v>
      </c>
      <c r="AC812" s="152">
        <v>0</v>
      </c>
      <c r="AD812" s="153">
        <v>0</v>
      </c>
      <c r="AE812" s="152">
        <v>0</v>
      </c>
      <c r="AF812" s="152">
        <v>0</v>
      </c>
      <c r="AG812" s="153">
        <v>1</v>
      </c>
      <c r="AH812" s="152">
        <v>1</v>
      </c>
      <c r="AI812" s="153">
        <v>0</v>
      </c>
      <c r="AJ812" s="154">
        <v>1958</v>
      </c>
      <c r="AK812" s="150">
        <v>0</v>
      </c>
      <c r="AL812" s="150">
        <v>0</v>
      </c>
      <c r="AM812" s="150">
        <v>0.71699999999999997</v>
      </c>
      <c r="AN812" s="155">
        <v>0.28299999999999997</v>
      </c>
      <c r="AO812" s="156" t="s">
        <v>98</v>
      </c>
      <c r="AP812" s="157" t="s">
        <v>98</v>
      </c>
      <c r="AQ812" s="143">
        <v>1</v>
      </c>
      <c r="AR812" s="158">
        <v>0</v>
      </c>
      <c r="AS812" s="143" t="s">
        <v>98</v>
      </c>
      <c r="AT812" s="158" t="s">
        <v>98</v>
      </c>
      <c r="AU812">
        <v>1</v>
      </c>
      <c r="AV812" s="157">
        <v>0</v>
      </c>
      <c r="AW812" s="143" t="s">
        <v>98</v>
      </c>
      <c r="AX812" s="157" t="s">
        <v>98</v>
      </c>
      <c r="AY812" s="157" t="s">
        <v>329</v>
      </c>
      <c r="AZ812">
        <v>1</v>
      </c>
      <c r="BA812">
        <v>0</v>
      </c>
      <c r="BB812">
        <v>1</v>
      </c>
      <c r="BC812">
        <v>0</v>
      </c>
      <c r="BD812">
        <v>0</v>
      </c>
      <c r="BE812">
        <v>0</v>
      </c>
      <c r="BF812" s="157">
        <v>0</v>
      </c>
      <c r="BG812">
        <v>1</v>
      </c>
      <c r="BH812">
        <v>0</v>
      </c>
      <c r="BI812" s="157">
        <v>0</v>
      </c>
      <c r="BJ812" t="s">
        <v>98</v>
      </c>
      <c r="BK812">
        <v>27</v>
      </c>
      <c r="BL812" s="144">
        <v>33</v>
      </c>
      <c r="BM812" s="143">
        <v>0</v>
      </c>
      <c r="BN812" s="143">
        <v>0</v>
      </c>
      <c r="BO812" s="143">
        <v>0</v>
      </c>
      <c r="BP812" s="143">
        <v>0</v>
      </c>
      <c r="BQ812" s="143">
        <v>0</v>
      </c>
      <c r="BR812" s="143">
        <v>0</v>
      </c>
      <c r="BS812" s="143">
        <v>0</v>
      </c>
      <c r="BT812" s="157">
        <v>1</v>
      </c>
      <c r="BU812" s="143">
        <v>0</v>
      </c>
      <c r="BV812" s="143">
        <v>1</v>
      </c>
      <c r="BW812" s="143">
        <v>0</v>
      </c>
      <c r="BX812" s="17">
        <v>0</v>
      </c>
      <c r="BY812">
        <v>0</v>
      </c>
      <c r="BZ812">
        <v>0</v>
      </c>
      <c r="CA812">
        <v>0</v>
      </c>
      <c r="CB812">
        <v>0</v>
      </c>
      <c r="CC812" s="17">
        <v>0</v>
      </c>
      <c r="CD812" s="143">
        <v>0</v>
      </c>
      <c r="CE812" s="143">
        <v>0</v>
      </c>
      <c r="CF812" s="143">
        <v>0</v>
      </c>
      <c r="CG812" s="143">
        <v>0</v>
      </c>
      <c r="CH812" s="143">
        <v>1</v>
      </c>
      <c r="CI812" s="143">
        <v>0</v>
      </c>
      <c r="CJ812" s="143">
        <v>0</v>
      </c>
      <c r="CK812" s="143">
        <v>0</v>
      </c>
      <c r="CL812" s="143">
        <v>0</v>
      </c>
      <c r="CM812" s="143">
        <v>1</v>
      </c>
      <c r="CN812" s="157">
        <v>0</v>
      </c>
      <c r="CO812">
        <v>0</v>
      </c>
      <c r="CP812">
        <v>125</v>
      </c>
      <c r="CQ812">
        <v>0</v>
      </c>
      <c r="CR812">
        <v>1</v>
      </c>
      <c r="CS812">
        <v>10</v>
      </c>
      <c r="CT812" s="159"/>
      <c r="CY812" s="33" t="s">
        <v>85</v>
      </c>
    </row>
    <row r="813" spans="1:103" x14ac:dyDescent="0.25">
      <c r="A813">
        <v>812</v>
      </c>
      <c r="B813">
        <v>55</v>
      </c>
      <c r="C813" s="24" t="s">
        <v>491</v>
      </c>
      <c r="D813" s="12">
        <v>3.329569823937617</v>
      </c>
      <c r="E813" s="13">
        <v>0.59017485800962188</v>
      </c>
      <c r="F813" s="7">
        <v>5.6416666666666666</v>
      </c>
      <c r="G813" s="7">
        <f t="shared" si="190"/>
        <v>2.7393949659279953</v>
      </c>
      <c r="H813" s="15">
        <f t="shared" si="191"/>
        <v>3.9197446819472388</v>
      </c>
      <c r="I813" s="11">
        <f t="shared" si="192"/>
        <v>5.1741366373935151E-2</v>
      </c>
      <c r="J813" s="32">
        <f t="shared" si="193"/>
        <v>9.1712909377728493E-3</v>
      </c>
      <c r="K813" s="32">
        <f t="shared" si="194"/>
        <v>109.03590419113226</v>
      </c>
      <c r="L813" s="8">
        <v>1</v>
      </c>
      <c r="M813" s="9">
        <v>0</v>
      </c>
      <c r="N813" s="8">
        <v>0</v>
      </c>
      <c r="O813" s="9">
        <v>1</v>
      </c>
      <c r="P813" s="9">
        <v>0</v>
      </c>
      <c r="Q813" s="9">
        <v>0</v>
      </c>
      <c r="R813" s="9">
        <v>0</v>
      </c>
      <c r="S813" s="8">
        <v>11878</v>
      </c>
      <c r="T813" s="9">
        <v>20</v>
      </c>
      <c r="U813" s="9">
        <f t="shared" si="195"/>
        <v>11857</v>
      </c>
      <c r="V813" s="9">
        <f t="shared" si="196"/>
        <v>12</v>
      </c>
      <c r="W813" s="7">
        <v>12</v>
      </c>
      <c r="X813" s="7">
        <f t="shared" si="201"/>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2">1-AP813</f>
        <v>0.48699999999999999</v>
      </c>
      <c r="AP813" s="17">
        <v>0.51300000000000001</v>
      </c>
      <c r="AQ813">
        <v>1</v>
      </c>
      <c r="AR813" s="39">
        <f t="shared" ref="AR813:AR836" si="203">1-AQ813</f>
        <v>0</v>
      </c>
      <c r="AS813" t="s">
        <v>98</v>
      </c>
      <c r="AT813" s="39" t="s">
        <v>98</v>
      </c>
      <c r="AU813">
        <v>0</v>
      </c>
      <c r="AV813" s="17">
        <v>1</v>
      </c>
      <c r="AW813">
        <f t="shared" ref="AW813:AW824" si="204">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35.5</v>
      </c>
      <c r="BM813">
        <v>1</v>
      </c>
      <c r="BN813">
        <v>0</v>
      </c>
      <c r="BO813">
        <v>0</v>
      </c>
      <c r="BP813">
        <v>0</v>
      </c>
      <c r="BQ813">
        <v>0</v>
      </c>
      <c r="BR813">
        <v>0</v>
      </c>
      <c r="BS813">
        <v>0</v>
      </c>
      <c r="BT813" s="17">
        <v>0</v>
      </c>
      <c r="BU813">
        <v>0</v>
      </c>
      <c r="BV813">
        <v>0</v>
      </c>
      <c r="BW813">
        <v>0</v>
      </c>
      <c r="BX813" s="17">
        <v>0</v>
      </c>
      <c r="BY813">
        <v>0</v>
      </c>
      <c r="BZ813">
        <v>0</v>
      </c>
      <c r="CA813">
        <v>0</v>
      </c>
      <c r="CB813">
        <v>0</v>
      </c>
      <c r="CC813" s="17">
        <v>0</v>
      </c>
      <c r="CD813">
        <v>1</v>
      </c>
      <c r="CE813">
        <v>1</v>
      </c>
      <c r="CF813">
        <v>0</v>
      </c>
      <c r="CG813">
        <v>0</v>
      </c>
      <c r="CH813">
        <v>0</v>
      </c>
      <c r="CI813">
        <v>0</v>
      </c>
      <c r="CJ813">
        <v>0</v>
      </c>
      <c r="CK813">
        <v>1</v>
      </c>
      <c r="CL813">
        <v>1</v>
      </c>
      <c r="CM813">
        <v>1</v>
      </c>
      <c r="CN813" s="17">
        <v>1</v>
      </c>
      <c r="CO813">
        <v>4.0000000000000001E-3</v>
      </c>
      <c r="CP813">
        <v>2</v>
      </c>
      <c r="CQ813">
        <v>1</v>
      </c>
      <c r="CR813">
        <v>0</v>
      </c>
      <c r="CS813">
        <v>29</v>
      </c>
      <c r="CY813" s="33" t="s">
        <v>85</v>
      </c>
    </row>
    <row r="814" spans="1:103" x14ac:dyDescent="0.25">
      <c r="A814">
        <v>813</v>
      </c>
      <c r="B814">
        <v>55</v>
      </c>
      <c r="C814" s="24" t="s">
        <v>491</v>
      </c>
      <c r="D814" s="12">
        <v>1.453022975882035</v>
      </c>
      <c r="E814" s="13">
        <v>0.41584832643088532</v>
      </c>
      <c r="F814" s="7">
        <v>3.494117647058824</v>
      </c>
      <c r="G814" s="7">
        <f t="shared" si="190"/>
        <v>1.0371746494511496</v>
      </c>
      <c r="H814" s="15">
        <f t="shared" si="191"/>
        <v>1.8688713023129204</v>
      </c>
      <c r="I814" s="11">
        <f t="shared" si="192"/>
        <v>3.207204389156721E-2</v>
      </c>
      <c r="J814" s="32">
        <f t="shared" si="193"/>
        <v>9.178867780414858E-3</v>
      </c>
      <c r="K814" s="32">
        <f t="shared" si="194"/>
        <v>108.94589876691774</v>
      </c>
      <c r="L814" s="8">
        <v>1</v>
      </c>
      <c r="M814" s="9">
        <v>0</v>
      </c>
      <c r="N814" s="8">
        <v>0</v>
      </c>
      <c r="O814" s="9">
        <v>1</v>
      </c>
      <c r="P814" s="9">
        <v>0</v>
      </c>
      <c r="Q814" s="9">
        <v>0</v>
      </c>
      <c r="R814" s="9">
        <v>0</v>
      </c>
      <c r="S814" s="8">
        <v>11878</v>
      </c>
      <c r="T814" s="9">
        <v>20</v>
      </c>
      <c r="U814" s="9">
        <f t="shared" si="195"/>
        <v>11857</v>
      </c>
      <c r="V814" s="9">
        <f t="shared" si="196"/>
        <v>12</v>
      </c>
      <c r="W814" s="7">
        <v>14</v>
      </c>
      <c r="X814" s="7">
        <f t="shared" si="201"/>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2"/>
        <v>0.48699999999999999</v>
      </c>
      <c r="AP814" s="17">
        <v>0.51300000000000001</v>
      </c>
      <c r="AQ814">
        <v>1</v>
      </c>
      <c r="AR814" s="39">
        <f t="shared" si="203"/>
        <v>0</v>
      </c>
      <c r="AS814" t="s">
        <v>98</v>
      </c>
      <c r="AT814" s="39" t="s">
        <v>98</v>
      </c>
      <c r="AU814">
        <v>0</v>
      </c>
      <c r="AV814" s="17">
        <v>1</v>
      </c>
      <c r="AW814">
        <f t="shared" si="204"/>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35.5</v>
      </c>
      <c r="BM814">
        <v>1</v>
      </c>
      <c r="BN814">
        <v>0</v>
      </c>
      <c r="BO814">
        <v>0</v>
      </c>
      <c r="BP814">
        <v>0</v>
      </c>
      <c r="BQ814">
        <v>0</v>
      </c>
      <c r="BR814">
        <v>0</v>
      </c>
      <c r="BS814">
        <v>0</v>
      </c>
      <c r="BT814" s="17">
        <v>0</v>
      </c>
      <c r="BU814">
        <v>0</v>
      </c>
      <c r="BV814">
        <v>0</v>
      </c>
      <c r="BW814">
        <v>0</v>
      </c>
      <c r="BX814" s="17">
        <v>0</v>
      </c>
      <c r="BY814">
        <v>0</v>
      </c>
      <c r="BZ814">
        <v>0</v>
      </c>
      <c r="CA814">
        <v>0</v>
      </c>
      <c r="CB814">
        <v>0</v>
      </c>
      <c r="CC814" s="17">
        <v>0</v>
      </c>
      <c r="CD814">
        <v>1</v>
      </c>
      <c r="CE814">
        <v>1</v>
      </c>
      <c r="CF814">
        <v>0</v>
      </c>
      <c r="CG814">
        <v>0</v>
      </c>
      <c r="CH814">
        <v>0</v>
      </c>
      <c r="CI814">
        <v>0</v>
      </c>
      <c r="CJ814">
        <v>0</v>
      </c>
      <c r="CK814">
        <v>1</v>
      </c>
      <c r="CL814">
        <v>1</v>
      </c>
      <c r="CM814">
        <v>1</v>
      </c>
      <c r="CN814" s="17">
        <v>1</v>
      </c>
      <c r="CO814">
        <v>4.0000000000000001E-3</v>
      </c>
      <c r="CP814">
        <v>2</v>
      </c>
      <c r="CQ814">
        <v>1</v>
      </c>
      <c r="CR814">
        <v>0</v>
      </c>
      <c r="CS814">
        <v>29</v>
      </c>
      <c r="CY814" s="33" t="s">
        <v>85</v>
      </c>
    </row>
    <row r="815" spans="1:103" x14ac:dyDescent="0.25">
      <c r="A815">
        <v>814</v>
      </c>
      <c r="B815">
        <v>55</v>
      </c>
      <c r="C815" s="24" t="s">
        <v>491</v>
      </c>
      <c r="D815" s="12">
        <v>3.3781829134533981</v>
      </c>
      <c r="E815" s="13">
        <v>0.2297041872248457</v>
      </c>
      <c r="F815" s="7">
        <v>14.706666666666671</v>
      </c>
      <c r="G815" s="7">
        <f t="shared" si="190"/>
        <v>3.1484787262285523</v>
      </c>
      <c r="H815" s="15">
        <f t="shared" si="191"/>
        <v>3.6078871006782438</v>
      </c>
      <c r="I815" s="11">
        <f t="shared" si="192"/>
        <v>0.13384480026334236</v>
      </c>
      <c r="J815" s="32">
        <f t="shared" si="193"/>
        <v>9.100961033318835E-3</v>
      </c>
      <c r="K815" s="32">
        <f t="shared" si="194"/>
        <v>109.878505834601</v>
      </c>
      <c r="L815" s="8">
        <v>1</v>
      </c>
      <c r="M815" s="9">
        <v>0</v>
      </c>
      <c r="N815" s="8">
        <v>0</v>
      </c>
      <c r="O815" s="9">
        <v>1</v>
      </c>
      <c r="P815" s="9">
        <v>0</v>
      </c>
      <c r="Q815" s="9">
        <v>0</v>
      </c>
      <c r="R815" s="9">
        <v>0</v>
      </c>
      <c r="S815" s="8">
        <v>11878</v>
      </c>
      <c r="T815" s="9">
        <v>20</v>
      </c>
      <c r="U815" s="9">
        <f t="shared" si="195"/>
        <v>11857</v>
      </c>
      <c r="V815" s="9">
        <f t="shared" si="196"/>
        <v>12</v>
      </c>
      <c r="W815" s="7">
        <v>16</v>
      </c>
      <c r="X815" s="7">
        <f t="shared" si="201"/>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2"/>
        <v>0.48699999999999999</v>
      </c>
      <c r="AP815" s="17">
        <v>0.51300000000000001</v>
      </c>
      <c r="AQ815">
        <v>1</v>
      </c>
      <c r="AR815" s="39">
        <f t="shared" si="203"/>
        <v>0</v>
      </c>
      <c r="AS815" t="s">
        <v>98</v>
      </c>
      <c r="AT815" s="39" t="s">
        <v>98</v>
      </c>
      <c r="AU815">
        <v>0</v>
      </c>
      <c r="AV815" s="17">
        <v>1</v>
      </c>
      <c r="AW815">
        <f t="shared" si="204"/>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35.5</v>
      </c>
      <c r="BM815">
        <v>1</v>
      </c>
      <c r="BN815">
        <v>0</v>
      </c>
      <c r="BO815">
        <v>0</v>
      </c>
      <c r="BP815">
        <v>0</v>
      </c>
      <c r="BQ815">
        <v>0</v>
      </c>
      <c r="BR815">
        <v>0</v>
      </c>
      <c r="BS815">
        <v>0</v>
      </c>
      <c r="BT815" s="17">
        <v>0</v>
      </c>
      <c r="BU815">
        <v>0</v>
      </c>
      <c r="BV815">
        <v>0</v>
      </c>
      <c r="BW815">
        <v>0</v>
      </c>
      <c r="BX815" s="17">
        <v>0</v>
      </c>
      <c r="BY815">
        <v>0</v>
      </c>
      <c r="BZ815">
        <v>0</v>
      </c>
      <c r="CA815">
        <v>0</v>
      </c>
      <c r="CB815">
        <v>0</v>
      </c>
      <c r="CC815" s="17">
        <v>0</v>
      </c>
      <c r="CD815">
        <v>1</v>
      </c>
      <c r="CE815">
        <v>1</v>
      </c>
      <c r="CF815">
        <v>0</v>
      </c>
      <c r="CG815">
        <v>0</v>
      </c>
      <c r="CH815">
        <v>0</v>
      </c>
      <c r="CI815">
        <v>0</v>
      </c>
      <c r="CJ815">
        <v>0</v>
      </c>
      <c r="CK815">
        <v>1</v>
      </c>
      <c r="CL815">
        <v>1</v>
      </c>
      <c r="CM815">
        <v>1</v>
      </c>
      <c r="CN815" s="17">
        <v>1</v>
      </c>
      <c r="CO815">
        <v>4.0000000000000001E-3</v>
      </c>
      <c r="CP815">
        <v>2</v>
      </c>
      <c r="CQ815">
        <v>1</v>
      </c>
      <c r="CR815">
        <v>0</v>
      </c>
      <c r="CS815">
        <v>29</v>
      </c>
      <c r="CY815" s="33" t="s">
        <v>85</v>
      </c>
    </row>
    <row r="816" spans="1:103" x14ac:dyDescent="0.25">
      <c r="A816">
        <v>815</v>
      </c>
      <c r="B816">
        <v>55</v>
      </c>
      <c r="C816" s="24" t="s">
        <v>491</v>
      </c>
      <c r="D816" s="12">
        <v>3.8762935536986509</v>
      </c>
      <c r="E816" s="13">
        <v>0.95926274669707878</v>
      </c>
      <c r="F816" s="7">
        <v>4.0409090909090919</v>
      </c>
      <c r="G816" s="7">
        <f t="shared" si="190"/>
        <v>2.9170308070015722</v>
      </c>
      <c r="H816" s="15">
        <f t="shared" si="191"/>
        <v>4.83555630039573</v>
      </c>
      <c r="I816" s="11">
        <f t="shared" si="192"/>
        <v>3.7084534349250138E-2</v>
      </c>
      <c r="J816" s="32">
        <f t="shared" si="193"/>
        <v>9.1772750920529021E-3</v>
      </c>
      <c r="K816" s="32">
        <f t="shared" si="194"/>
        <v>108.96480599845525</v>
      </c>
      <c r="L816" s="8">
        <v>1</v>
      </c>
      <c r="M816" s="9">
        <v>0</v>
      </c>
      <c r="N816" s="8">
        <v>0</v>
      </c>
      <c r="O816" s="9">
        <v>1</v>
      </c>
      <c r="P816" s="9">
        <v>0</v>
      </c>
      <c r="Q816" s="9">
        <v>0</v>
      </c>
      <c r="R816" s="9">
        <v>0</v>
      </c>
      <c r="S816" s="8">
        <v>11878</v>
      </c>
      <c r="T816" s="9">
        <v>20</v>
      </c>
      <c r="U816" s="9">
        <f t="shared" si="195"/>
        <v>11857</v>
      </c>
      <c r="V816" s="9">
        <f t="shared" si="196"/>
        <v>12</v>
      </c>
      <c r="W816" s="7">
        <v>18</v>
      </c>
      <c r="X816" s="7">
        <f t="shared" si="201"/>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2"/>
        <v>0.48699999999999999</v>
      </c>
      <c r="AP816" s="17">
        <v>0.51300000000000001</v>
      </c>
      <c r="AQ816">
        <v>1</v>
      </c>
      <c r="AR816" s="39">
        <f t="shared" si="203"/>
        <v>0</v>
      </c>
      <c r="AS816" t="s">
        <v>98</v>
      </c>
      <c r="AT816" s="39" t="s">
        <v>98</v>
      </c>
      <c r="AU816">
        <v>0</v>
      </c>
      <c r="AV816" s="17">
        <v>1</v>
      </c>
      <c r="AW816">
        <f t="shared" si="204"/>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35.5</v>
      </c>
      <c r="BM816">
        <v>1</v>
      </c>
      <c r="BN816">
        <v>0</v>
      </c>
      <c r="BO816">
        <v>0</v>
      </c>
      <c r="BP816">
        <v>0</v>
      </c>
      <c r="BQ816">
        <v>0</v>
      </c>
      <c r="BR816">
        <v>0</v>
      </c>
      <c r="BS816">
        <v>0</v>
      </c>
      <c r="BT816" s="17">
        <v>0</v>
      </c>
      <c r="BU816">
        <v>0</v>
      </c>
      <c r="BV816">
        <v>0</v>
      </c>
      <c r="BW816">
        <v>0</v>
      </c>
      <c r="BX816" s="17">
        <v>0</v>
      </c>
      <c r="BY816">
        <v>0</v>
      </c>
      <c r="BZ816">
        <v>0</v>
      </c>
      <c r="CA816">
        <v>0</v>
      </c>
      <c r="CB816">
        <v>0</v>
      </c>
      <c r="CC816" s="17">
        <v>0</v>
      </c>
      <c r="CD816">
        <v>1</v>
      </c>
      <c r="CE816">
        <v>1</v>
      </c>
      <c r="CF816">
        <v>0</v>
      </c>
      <c r="CG816">
        <v>0</v>
      </c>
      <c r="CH816">
        <v>0</v>
      </c>
      <c r="CI816">
        <v>0</v>
      </c>
      <c r="CJ816">
        <v>0</v>
      </c>
      <c r="CK816">
        <v>1</v>
      </c>
      <c r="CL816">
        <v>1</v>
      </c>
      <c r="CM816">
        <v>1</v>
      </c>
      <c r="CN816" s="17">
        <v>1</v>
      </c>
      <c r="CO816">
        <v>4.0000000000000001E-3</v>
      </c>
      <c r="CP816">
        <v>2</v>
      </c>
      <c r="CQ816">
        <v>1</v>
      </c>
      <c r="CR816">
        <v>0</v>
      </c>
      <c r="CS816">
        <v>29</v>
      </c>
      <c r="CY816" s="33" t="s">
        <v>85</v>
      </c>
    </row>
    <row r="817" spans="1:103" x14ac:dyDescent="0.25">
      <c r="A817">
        <v>816</v>
      </c>
      <c r="B817">
        <v>55</v>
      </c>
      <c r="C817" s="24" t="s">
        <v>491</v>
      </c>
      <c r="D817" s="12">
        <v>5.3879920666931591</v>
      </c>
      <c r="E817" s="13">
        <v>0.39245485630504118</v>
      </c>
      <c r="F817" s="7">
        <v>13.728947368421061</v>
      </c>
      <c r="G817" s="7">
        <f t="shared" si="190"/>
        <v>4.9955372103881182</v>
      </c>
      <c r="H817" s="15">
        <f t="shared" si="191"/>
        <v>5.7804469229982001</v>
      </c>
      <c r="I817" s="11">
        <f t="shared" si="192"/>
        <v>0.12509072587246783</v>
      </c>
      <c r="J817" s="32">
        <f t="shared" si="193"/>
        <v>9.1114578937200961E-3</v>
      </c>
      <c r="K817" s="32">
        <f t="shared" si="194"/>
        <v>109.75192023761988</v>
      </c>
      <c r="L817" s="8">
        <v>1</v>
      </c>
      <c r="M817" s="9">
        <v>0</v>
      </c>
      <c r="N817" s="8">
        <v>0</v>
      </c>
      <c r="O817" s="9">
        <v>1</v>
      </c>
      <c r="P817" s="9">
        <v>0</v>
      </c>
      <c r="Q817" s="9">
        <v>0</v>
      </c>
      <c r="R817" s="9">
        <v>0</v>
      </c>
      <c r="S817" s="8">
        <v>11878</v>
      </c>
      <c r="T817" s="9">
        <v>20</v>
      </c>
      <c r="U817" s="9">
        <f t="shared" si="195"/>
        <v>11857</v>
      </c>
      <c r="V817" s="9">
        <f t="shared" si="196"/>
        <v>12</v>
      </c>
      <c r="W817" s="7">
        <v>18</v>
      </c>
      <c r="X817" s="7">
        <f t="shared" si="201"/>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2"/>
        <v>0.48699999999999999</v>
      </c>
      <c r="AP817" s="17">
        <v>0.51300000000000001</v>
      </c>
      <c r="AQ817">
        <v>1</v>
      </c>
      <c r="AR817" s="39">
        <f t="shared" si="203"/>
        <v>0</v>
      </c>
      <c r="AS817" t="s">
        <v>98</v>
      </c>
      <c r="AT817" s="39" t="s">
        <v>98</v>
      </c>
      <c r="AU817">
        <v>0</v>
      </c>
      <c r="AV817" s="17">
        <v>1</v>
      </c>
      <c r="AW817">
        <f t="shared" si="204"/>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35.5</v>
      </c>
      <c r="BM817">
        <v>1</v>
      </c>
      <c r="BN817">
        <v>0</v>
      </c>
      <c r="BO817">
        <v>0</v>
      </c>
      <c r="BP817">
        <v>0</v>
      </c>
      <c r="BQ817">
        <v>0</v>
      </c>
      <c r="BR817">
        <v>0</v>
      </c>
      <c r="BS817">
        <v>0</v>
      </c>
      <c r="BT817" s="17">
        <v>0</v>
      </c>
      <c r="BU817">
        <v>0</v>
      </c>
      <c r="BV817">
        <v>0</v>
      </c>
      <c r="BW817">
        <v>0</v>
      </c>
      <c r="BX817" s="17">
        <v>0</v>
      </c>
      <c r="BY817">
        <v>0</v>
      </c>
      <c r="BZ817">
        <v>0</v>
      </c>
      <c r="CA817">
        <v>0</v>
      </c>
      <c r="CB817">
        <v>0</v>
      </c>
      <c r="CC817" s="17">
        <v>0</v>
      </c>
      <c r="CD817">
        <v>1</v>
      </c>
      <c r="CE817">
        <v>1</v>
      </c>
      <c r="CF817">
        <v>0</v>
      </c>
      <c r="CG817">
        <v>0</v>
      </c>
      <c r="CH817">
        <v>0</v>
      </c>
      <c r="CI817">
        <v>0</v>
      </c>
      <c r="CJ817">
        <v>0</v>
      </c>
      <c r="CK817">
        <v>1</v>
      </c>
      <c r="CL817">
        <v>1</v>
      </c>
      <c r="CM817">
        <v>1</v>
      </c>
      <c r="CN817" s="17">
        <v>1</v>
      </c>
      <c r="CO817">
        <v>4.0000000000000001E-3</v>
      </c>
      <c r="CP817">
        <v>2</v>
      </c>
      <c r="CQ817">
        <v>1</v>
      </c>
      <c r="CR817">
        <v>0</v>
      </c>
      <c r="CS817">
        <v>29</v>
      </c>
      <c r="CY817" s="33" t="s">
        <v>85</v>
      </c>
    </row>
    <row r="818" spans="1:103" x14ac:dyDescent="0.25">
      <c r="A818">
        <v>817</v>
      </c>
      <c r="B818">
        <v>55</v>
      </c>
      <c r="C818" s="24" t="s">
        <v>491</v>
      </c>
      <c r="D818" s="12">
        <v>6.1610883636721514</v>
      </c>
      <c r="E818" s="13">
        <v>0.45802982497753331</v>
      </c>
      <c r="F818" s="7">
        <v>13.45128205128205</v>
      </c>
      <c r="G818" s="7">
        <f t="shared" si="190"/>
        <v>5.7030585386946182</v>
      </c>
      <c r="H818" s="15">
        <f t="shared" si="191"/>
        <v>6.6191181886496846</v>
      </c>
      <c r="I818" s="11">
        <f t="shared" si="192"/>
        <v>0.12259920284686227</v>
      </c>
      <c r="J818" s="32">
        <f t="shared" si="193"/>
        <v>9.1143135932665442E-3</v>
      </c>
      <c r="K818" s="32">
        <f t="shared" si="194"/>
        <v>109.71753273211689</v>
      </c>
      <c r="L818" s="8">
        <v>1</v>
      </c>
      <c r="M818" s="9">
        <v>0</v>
      </c>
      <c r="N818" s="8">
        <v>0</v>
      </c>
      <c r="O818" s="9">
        <v>1</v>
      </c>
      <c r="P818" s="9">
        <v>0</v>
      </c>
      <c r="Q818" s="9">
        <v>0</v>
      </c>
      <c r="R818" s="9">
        <v>0</v>
      </c>
      <c r="S818" s="8">
        <v>11878</v>
      </c>
      <c r="T818" s="9">
        <v>20</v>
      </c>
      <c r="U818" s="9">
        <f t="shared" si="195"/>
        <v>11857</v>
      </c>
      <c r="V818" s="9">
        <f t="shared" si="196"/>
        <v>12</v>
      </c>
      <c r="W818" s="7">
        <v>22</v>
      </c>
      <c r="X818" s="7">
        <f t="shared" si="201"/>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2"/>
        <v>0.48699999999999999</v>
      </c>
      <c r="AP818" s="17">
        <v>0.51300000000000001</v>
      </c>
      <c r="AQ818">
        <v>1</v>
      </c>
      <c r="AR818" s="39">
        <f t="shared" si="203"/>
        <v>0</v>
      </c>
      <c r="AS818" t="s">
        <v>98</v>
      </c>
      <c r="AT818" s="39" t="s">
        <v>98</v>
      </c>
      <c r="AU818">
        <v>0</v>
      </c>
      <c r="AV818" s="17">
        <v>1</v>
      </c>
      <c r="AW818">
        <f t="shared" si="204"/>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35.5</v>
      </c>
      <c r="BM818">
        <v>1</v>
      </c>
      <c r="BN818">
        <v>0</v>
      </c>
      <c r="BO818">
        <v>0</v>
      </c>
      <c r="BP818">
        <v>0</v>
      </c>
      <c r="BQ818">
        <v>0</v>
      </c>
      <c r="BR818">
        <v>0</v>
      </c>
      <c r="BS818">
        <v>0</v>
      </c>
      <c r="BT818" s="17">
        <v>0</v>
      </c>
      <c r="BU818">
        <v>0</v>
      </c>
      <c r="BV818">
        <v>0</v>
      </c>
      <c r="BW818">
        <v>0</v>
      </c>
      <c r="BX818" s="17">
        <v>0</v>
      </c>
      <c r="BY818">
        <v>0</v>
      </c>
      <c r="BZ818">
        <v>0</v>
      </c>
      <c r="CA818">
        <v>0</v>
      </c>
      <c r="CB818">
        <v>0</v>
      </c>
      <c r="CC818" s="17">
        <v>0</v>
      </c>
      <c r="CD818">
        <v>1</v>
      </c>
      <c r="CE818">
        <v>1</v>
      </c>
      <c r="CF818">
        <v>0</v>
      </c>
      <c r="CG818">
        <v>0</v>
      </c>
      <c r="CH818">
        <v>0</v>
      </c>
      <c r="CI818">
        <v>0</v>
      </c>
      <c r="CJ818">
        <v>0</v>
      </c>
      <c r="CK818">
        <v>1</v>
      </c>
      <c r="CL818">
        <v>1</v>
      </c>
      <c r="CM818">
        <v>1</v>
      </c>
      <c r="CN818" s="17">
        <v>1</v>
      </c>
      <c r="CO818">
        <v>4.0000000000000001E-3</v>
      </c>
      <c r="CP818">
        <v>2</v>
      </c>
      <c r="CQ818">
        <v>1</v>
      </c>
      <c r="CR818">
        <v>0</v>
      </c>
      <c r="CS818">
        <v>29</v>
      </c>
      <c r="CY818" s="33" t="s">
        <v>85</v>
      </c>
    </row>
    <row r="819" spans="1:103" x14ac:dyDescent="0.25">
      <c r="A819">
        <v>818</v>
      </c>
      <c r="B819">
        <v>55</v>
      </c>
      <c r="C819" s="24" t="s">
        <v>491</v>
      </c>
      <c r="D819" s="12">
        <v>1.6562836228041671</v>
      </c>
      <c r="E819" s="13">
        <v>2.876181141396458</v>
      </c>
      <c r="F819" s="7">
        <v>0.57586206896551717</v>
      </c>
      <c r="G819" s="7">
        <f t="shared" si="190"/>
        <v>-1.2198975185922909</v>
      </c>
      <c r="H819" s="15">
        <f t="shared" si="191"/>
        <v>4.5324647642006255</v>
      </c>
      <c r="I819" s="11">
        <f t="shared" si="192"/>
        <v>5.2884084466817312E-3</v>
      </c>
      <c r="J819" s="32">
        <f t="shared" si="193"/>
        <v>9.1834637696868397E-3</v>
      </c>
      <c r="K819" s="32">
        <f t="shared" si="194"/>
        <v>108.89137531100647</v>
      </c>
      <c r="L819" s="8">
        <v>1</v>
      </c>
      <c r="M819" s="9">
        <v>0</v>
      </c>
      <c r="N819" s="8">
        <v>0</v>
      </c>
      <c r="O819" s="9">
        <v>1</v>
      </c>
      <c r="P819" s="9">
        <v>0</v>
      </c>
      <c r="Q819" s="9">
        <v>0</v>
      </c>
      <c r="R819" s="9">
        <v>0</v>
      </c>
      <c r="S819" s="8">
        <v>11878</v>
      </c>
      <c r="T819" s="9">
        <v>20</v>
      </c>
      <c r="U819" s="9">
        <f t="shared" si="195"/>
        <v>11857</v>
      </c>
      <c r="V819" s="9">
        <f t="shared" si="196"/>
        <v>12</v>
      </c>
      <c r="W819" s="7">
        <v>12</v>
      </c>
      <c r="X819" s="7">
        <f t="shared" si="201"/>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2"/>
        <v>0.48699999999999999</v>
      </c>
      <c r="AP819" s="17">
        <v>0.51300000000000001</v>
      </c>
      <c r="AQ819">
        <v>0</v>
      </c>
      <c r="AR819" s="39">
        <f t="shared" si="203"/>
        <v>1</v>
      </c>
      <c r="AS819" t="s">
        <v>98</v>
      </c>
      <c r="AT819" s="39" t="s">
        <v>98</v>
      </c>
      <c r="AU819">
        <v>0</v>
      </c>
      <c r="AV819" s="17">
        <v>1</v>
      </c>
      <c r="AW819">
        <f t="shared" si="204"/>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35.5</v>
      </c>
      <c r="BM819">
        <v>1</v>
      </c>
      <c r="BN819">
        <v>0</v>
      </c>
      <c r="BO819">
        <v>0</v>
      </c>
      <c r="BP819">
        <v>0</v>
      </c>
      <c r="BQ819">
        <v>0</v>
      </c>
      <c r="BR819">
        <v>0</v>
      </c>
      <c r="BS819">
        <v>0</v>
      </c>
      <c r="BT819" s="17">
        <v>0</v>
      </c>
      <c r="BU819">
        <v>0</v>
      </c>
      <c r="BV819">
        <v>0</v>
      </c>
      <c r="BW819">
        <v>0</v>
      </c>
      <c r="BX819" s="17">
        <v>0</v>
      </c>
      <c r="BY819">
        <v>0</v>
      </c>
      <c r="BZ819">
        <v>0</v>
      </c>
      <c r="CA819">
        <v>0</v>
      </c>
      <c r="CB819">
        <v>0</v>
      </c>
      <c r="CC819" s="17">
        <v>0</v>
      </c>
      <c r="CD819">
        <v>1</v>
      </c>
      <c r="CE819">
        <v>1</v>
      </c>
      <c r="CF819">
        <v>0</v>
      </c>
      <c r="CG819">
        <v>0</v>
      </c>
      <c r="CH819">
        <v>0</v>
      </c>
      <c r="CI819">
        <v>0</v>
      </c>
      <c r="CJ819">
        <v>0</v>
      </c>
      <c r="CK819">
        <v>1</v>
      </c>
      <c r="CL819">
        <v>1</v>
      </c>
      <c r="CM819">
        <v>1</v>
      </c>
      <c r="CN819" s="17">
        <v>1</v>
      </c>
      <c r="CO819">
        <v>4.0000000000000001E-3</v>
      </c>
      <c r="CP819">
        <v>2</v>
      </c>
      <c r="CQ819">
        <v>1</v>
      </c>
      <c r="CR819">
        <v>0</v>
      </c>
      <c r="CS819">
        <v>29</v>
      </c>
      <c r="CY819" s="33" t="s">
        <v>85</v>
      </c>
    </row>
    <row r="820" spans="1:103" x14ac:dyDescent="0.25">
      <c r="A820">
        <v>819</v>
      </c>
      <c r="B820">
        <v>55</v>
      </c>
      <c r="C820" s="24" t="s">
        <v>491</v>
      </c>
      <c r="D820" s="12">
        <v>8.4910208745827109</v>
      </c>
      <c r="E820" s="13">
        <v>1.343934284767891</v>
      </c>
      <c r="F820" s="7">
        <v>6.3180327868852464</v>
      </c>
      <c r="G820" s="7">
        <f t="shared" si="190"/>
        <v>7.1470865898148199</v>
      </c>
      <c r="H820" s="15">
        <f t="shared" si="191"/>
        <v>9.8349551593506028</v>
      </c>
      <c r="I820" s="11">
        <f t="shared" si="192"/>
        <v>5.7924814228773547E-2</v>
      </c>
      <c r="J820" s="32">
        <f t="shared" si="193"/>
        <v>9.1681724648551774E-3</v>
      </c>
      <c r="K820" s="32">
        <f t="shared" si="194"/>
        <v>109.07299179125948</v>
      </c>
      <c r="L820" s="8">
        <v>1</v>
      </c>
      <c r="M820" s="9">
        <v>0</v>
      </c>
      <c r="N820" s="8">
        <v>0</v>
      </c>
      <c r="O820" s="9">
        <v>1</v>
      </c>
      <c r="P820" s="9">
        <v>0</v>
      </c>
      <c r="Q820" s="9">
        <v>0</v>
      </c>
      <c r="R820" s="9">
        <v>0</v>
      </c>
      <c r="S820" s="8">
        <v>11878</v>
      </c>
      <c r="T820" s="9">
        <v>20</v>
      </c>
      <c r="U820" s="9">
        <f t="shared" si="195"/>
        <v>11857</v>
      </c>
      <c r="V820" s="9">
        <f t="shared" si="196"/>
        <v>12</v>
      </c>
      <c r="W820" s="7">
        <v>14</v>
      </c>
      <c r="X820" s="7">
        <f t="shared" si="201"/>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2"/>
        <v>0.48699999999999999</v>
      </c>
      <c r="AP820" s="17">
        <v>0.51300000000000001</v>
      </c>
      <c r="AQ820">
        <v>0</v>
      </c>
      <c r="AR820" s="39">
        <f t="shared" si="203"/>
        <v>1</v>
      </c>
      <c r="AS820" t="s">
        <v>98</v>
      </c>
      <c r="AT820" s="39" t="s">
        <v>98</v>
      </c>
      <c r="AU820">
        <v>0</v>
      </c>
      <c r="AV820" s="17">
        <v>1</v>
      </c>
      <c r="AW820">
        <f t="shared" si="204"/>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35.5</v>
      </c>
      <c r="BM820">
        <v>1</v>
      </c>
      <c r="BN820">
        <v>0</v>
      </c>
      <c r="BO820">
        <v>0</v>
      </c>
      <c r="BP820">
        <v>0</v>
      </c>
      <c r="BQ820">
        <v>0</v>
      </c>
      <c r="BR820">
        <v>0</v>
      </c>
      <c r="BS820">
        <v>0</v>
      </c>
      <c r="BT820" s="17">
        <v>0</v>
      </c>
      <c r="BU820">
        <v>0</v>
      </c>
      <c r="BV820">
        <v>0</v>
      </c>
      <c r="BW820">
        <v>0</v>
      </c>
      <c r="BX820" s="17">
        <v>0</v>
      </c>
      <c r="BY820">
        <v>0</v>
      </c>
      <c r="BZ820">
        <v>0</v>
      </c>
      <c r="CA820">
        <v>0</v>
      </c>
      <c r="CB820">
        <v>0</v>
      </c>
      <c r="CC820" s="17">
        <v>0</v>
      </c>
      <c r="CD820">
        <v>1</v>
      </c>
      <c r="CE820">
        <v>1</v>
      </c>
      <c r="CF820">
        <v>0</v>
      </c>
      <c r="CG820">
        <v>0</v>
      </c>
      <c r="CH820">
        <v>0</v>
      </c>
      <c r="CI820">
        <v>0</v>
      </c>
      <c r="CJ820">
        <v>0</v>
      </c>
      <c r="CK820">
        <v>1</v>
      </c>
      <c r="CL820">
        <v>1</v>
      </c>
      <c r="CM820">
        <v>1</v>
      </c>
      <c r="CN820" s="17">
        <v>1</v>
      </c>
      <c r="CO820">
        <v>4.0000000000000001E-3</v>
      </c>
      <c r="CP820">
        <v>2</v>
      </c>
      <c r="CQ820">
        <v>1</v>
      </c>
      <c r="CR820">
        <v>0</v>
      </c>
      <c r="CS820">
        <v>29</v>
      </c>
      <c r="CY820" s="33" t="s">
        <v>85</v>
      </c>
    </row>
    <row r="821" spans="1:103" x14ac:dyDescent="0.25">
      <c r="A821">
        <v>820</v>
      </c>
      <c r="B821">
        <v>55</v>
      </c>
      <c r="C821" s="24" t="s">
        <v>491</v>
      </c>
      <c r="D821" s="12">
        <v>7.0779257885790647</v>
      </c>
      <c r="E821" s="13">
        <v>0.79527256051450179</v>
      </c>
      <c r="F821" s="7">
        <v>8.8999999999999986</v>
      </c>
      <c r="G821" s="7">
        <f t="shared" si="190"/>
        <v>6.2826532280645626</v>
      </c>
      <c r="H821" s="15">
        <f t="shared" si="191"/>
        <v>7.8731983490935669</v>
      </c>
      <c r="I821" s="11">
        <f t="shared" si="192"/>
        <v>8.1462321271508209E-2</v>
      </c>
      <c r="J821" s="32">
        <f t="shared" si="193"/>
        <v>9.15306980578744E-3</v>
      </c>
      <c r="K821" s="32">
        <f t="shared" si="194"/>
        <v>109.25296334653812</v>
      </c>
      <c r="L821" s="8">
        <v>1</v>
      </c>
      <c r="M821" s="9">
        <v>0</v>
      </c>
      <c r="N821" s="8">
        <v>0</v>
      </c>
      <c r="O821" s="9">
        <v>1</v>
      </c>
      <c r="P821" s="9">
        <v>0</v>
      </c>
      <c r="Q821" s="9">
        <v>0</v>
      </c>
      <c r="R821" s="9">
        <v>0</v>
      </c>
      <c r="S821" s="8">
        <v>11878</v>
      </c>
      <c r="T821" s="9">
        <v>20</v>
      </c>
      <c r="U821" s="9">
        <f t="shared" si="195"/>
        <v>11857</v>
      </c>
      <c r="V821" s="9">
        <f t="shared" si="196"/>
        <v>12</v>
      </c>
      <c r="W821" s="7">
        <v>16</v>
      </c>
      <c r="X821" s="7">
        <f t="shared" si="201"/>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2"/>
        <v>0.48699999999999999</v>
      </c>
      <c r="AP821" s="17">
        <v>0.51300000000000001</v>
      </c>
      <c r="AQ821">
        <v>0</v>
      </c>
      <c r="AR821" s="39">
        <f t="shared" si="203"/>
        <v>1</v>
      </c>
      <c r="AS821" t="s">
        <v>98</v>
      </c>
      <c r="AT821" s="39" t="s">
        <v>98</v>
      </c>
      <c r="AU821">
        <v>0</v>
      </c>
      <c r="AV821" s="17">
        <v>1</v>
      </c>
      <c r="AW821">
        <f t="shared" si="204"/>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35.5</v>
      </c>
      <c r="BM821">
        <v>1</v>
      </c>
      <c r="BN821">
        <v>0</v>
      </c>
      <c r="BO821">
        <v>0</v>
      </c>
      <c r="BP821">
        <v>0</v>
      </c>
      <c r="BQ821">
        <v>0</v>
      </c>
      <c r="BR821">
        <v>0</v>
      </c>
      <c r="BS821">
        <v>0</v>
      </c>
      <c r="BT821" s="17">
        <v>0</v>
      </c>
      <c r="BU821">
        <v>0</v>
      </c>
      <c r="BV821">
        <v>0</v>
      </c>
      <c r="BW821">
        <v>0</v>
      </c>
      <c r="BX821" s="17">
        <v>0</v>
      </c>
      <c r="BY821">
        <v>0</v>
      </c>
      <c r="BZ821">
        <v>0</v>
      </c>
      <c r="CA821">
        <v>0</v>
      </c>
      <c r="CB821">
        <v>0</v>
      </c>
      <c r="CC821" s="17">
        <v>0</v>
      </c>
      <c r="CD821">
        <v>1</v>
      </c>
      <c r="CE821">
        <v>1</v>
      </c>
      <c r="CF821">
        <v>0</v>
      </c>
      <c r="CG821">
        <v>0</v>
      </c>
      <c r="CH821">
        <v>0</v>
      </c>
      <c r="CI821">
        <v>0</v>
      </c>
      <c r="CJ821">
        <v>0</v>
      </c>
      <c r="CK821">
        <v>1</v>
      </c>
      <c r="CL821">
        <v>1</v>
      </c>
      <c r="CM821">
        <v>1</v>
      </c>
      <c r="CN821" s="17">
        <v>1</v>
      </c>
      <c r="CO821">
        <v>4.0000000000000001E-3</v>
      </c>
      <c r="CP821">
        <v>2</v>
      </c>
      <c r="CQ821">
        <v>1</v>
      </c>
      <c r="CR821">
        <v>0</v>
      </c>
      <c r="CS821">
        <v>29</v>
      </c>
      <c r="CY821" s="33" t="s">
        <v>85</v>
      </c>
    </row>
    <row r="822" spans="1:103" x14ac:dyDescent="0.25">
      <c r="A822">
        <v>821</v>
      </c>
      <c r="B822">
        <v>55</v>
      </c>
      <c r="C822" s="24" t="s">
        <v>491</v>
      </c>
      <c r="D822" s="12">
        <v>7.2165301368908308</v>
      </c>
      <c r="E822" s="13">
        <v>1.054143372984589</v>
      </c>
      <c r="F822" s="7">
        <v>6.8458715596330277</v>
      </c>
      <c r="G822" s="7">
        <f t="shared" si="190"/>
        <v>6.162386763906242</v>
      </c>
      <c r="H822" s="15">
        <f t="shared" si="191"/>
        <v>8.2706735098754205</v>
      </c>
      <c r="I822" s="11">
        <f t="shared" si="192"/>
        <v>6.2745810395942639E-2</v>
      </c>
      <c r="J822" s="32">
        <f t="shared" si="193"/>
        <v>9.1654962920902534E-3</v>
      </c>
      <c r="K822" s="32">
        <f t="shared" si="194"/>
        <v>109.10483929418984</v>
      </c>
      <c r="L822" s="8">
        <v>1</v>
      </c>
      <c r="M822" s="9">
        <v>0</v>
      </c>
      <c r="N822" s="8">
        <v>0</v>
      </c>
      <c r="O822" s="9">
        <v>1</v>
      </c>
      <c r="P822" s="9">
        <v>0</v>
      </c>
      <c r="Q822" s="9">
        <v>0</v>
      </c>
      <c r="R822" s="9">
        <v>0</v>
      </c>
      <c r="S822" s="8">
        <v>11878</v>
      </c>
      <c r="T822" s="9">
        <v>20</v>
      </c>
      <c r="U822" s="9">
        <f t="shared" si="195"/>
        <v>11857</v>
      </c>
      <c r="V822" s="9">
        <f t="shared" si="196"/>
        <v>12</v>
      </c>
      <c r="W822" s="7">
        <v>18</v>
      </c>
      <c r="X822" s="7">
        <f t="shared" si="201"/>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2"/>
        <v>0.48699999999999999</v>
      </c>
      <c r="AP822" s="17">
        <v>0.51300000000000001</v>
      </c>
      <c r="AQ822">
        <v>0</v>
      </c>
      <c r="AR822" s="39">
        <f t="shared" si="203"/>
        <v>1</v>
      </c>
      <c r="AS822" t="s">
        <v>98</v>
      </c>
      <c r="AT822" s="39" t="s">
        <v>98</v>
      </c>
      <c r="AU822">
        <v>0</v>
      </c>
      <c r="AV822" s="17">
        <v>1</v>
      </c>
      <c r="AW822">
        <f t="shared" si="204"/>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35.5</v>
      </c>
      <c r="BM822">
        <v>1</v>
      </c>
      <c r="BN822">
        <v>0</v>
      </c>
      <c r="BO822">
        <v>0</v>
      </c>
      <c r="BP822">
        <v>0</v>
      </c>
      <c r="BQ822">
        <v>0</v>
      </c>
      <c r="BR822">
        <v>0</v>
      </c>
      <c r="BS822">
        <v>0</v>
      </c>
      <c r="BT822" s="17">
        <v>0</v>
      </c>
      <c r="BU822">
        <v>0</v>
      </c>
      <c r="BV822">
        <v>0</v>
      </c>
      <c r="BW822">
        <v>0</v>
      </c>
      <c r="BX822" s="17">
        <v>0</v>
      </c>
      <c r="BY822">
        <v>0</v>
      </c>
      <c r="BZ822">
        <v>0</v>
      </c>
      <c r="CA822">
        <v>0</v>
      </c>
      <c r="CB822">
        <v>0</v>
      </c>
      <c r="CC822" s="17">
        <v>0</v>
      </c>
      <c r="CD822">
        <v>1</v>
      </c>
      <c r="CE822">
        <v>1</v>
      </c>
      <c r="CF822">
        <v>0</v>
      </c>
      <c r="CG822">
        <v>0</v>
      </c>
      <c r="CH822">
        <v>0</v>
      </c>
      <c r="CI822">
        <v>0</v>
      </c>
      <c r="CJ822">
        <v>0</v>
      </c>
      <c r="CK822">
        <v>1</v>
      </c>
      <c r="CL822">
        <v>1</v>
      </c>
      <c r="CM822">
        <v>1</v>
      </c>
      <c r="CN822" s="17">
        <v>1</v>
      </c>
      <c r="CO822">
        <v>4.0000000000000001E-3</v>
      </c>
      <c r="CP822">
        <v>2</v>
      </c>
      <c r="CQ822">
        <v>1</v>
      </c>
      <c r="CR822">
        <v>0</v>
      </c>
      <c r="CS822">
        <v>29</v>
      </c>
      <c r="CY822" s="33" t="s">
        <v>85</v>
      </c>
    </row>
    <row r="823" spans="1:103" x14ac:dyDescent="0.25">
      <c r="A823">
        <v>822</v>
      </c>
      <c r="B823">
        <v>55</v>
      </c>
      <c r="C823" s="24" t="s">
        <v>491</v>
      </c>
      <c r="D823" s="12">
        <v>8.0507515161814869</v>
      </c>
      <c r="E823" s="13">
        <v>10.1894230053268</v>
      </c>
      <c r="F823" s="7">
        <v>0.79010867563087117</v>
      </c>
      <c r="G823" s="7">
        <f t="shared" si="190"/>
        <v>-2.1386714891453131</v>
      </c>
      <c r="H823" s="15">
        <f t="shared" si="191"/>
        <v>18.240174521508287</v>
      </c>
      <c r="I823" s="11">
        <f t="shared" si="192"/>
        <v>7.25584485540922E-3</v>
      </c>
      <c r="J823" s="32">
        <f t="shared" si="193"/>
        <v>9.1833504417803153E-3</v>
      </c>
      <c r="K823" s="32">
        <f t="shared" si="194"/>
        <v>108.89271909415848</v>
      </c>
      <c r="L823" s="8">
        <v>1</v>
      </c>
      <c r="M823" s="9">
        <v>0</v>
      </c>
      <c r="N823" s="8">
        <v>0</v>
      </c>
      <c r="O823" s="9">
        <v>1</v>
      </c>
      <c r="P823" s="9">
        <v>0</v>
      </c>
      <c r="Q823" s="9">
        <v>0</v>
      </c>
      <c r="R823" s="9">
        <v>0</v>
      </c>
      <c r="S823" s="8">
        <v>11878</v>
      </c>
      <c r="T823" s="9">
        <v>20</v>
      </c>
      <c r="U823" s="9">
        <f t="shared" si="195"/>
        <v>11857</v>
      </c>
      <c r="V823" s="9">
        <f t="shared" si="196"/>
        <v>12</v>
      </c>
      <c r="W823" s="7">
        <v>18</v>
      </c>
      <c r="X823" s="7">
        <f t="shared" si="201"/>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2"/>
        <v>0.48699999999999999</v>
      </c>
      <c r="AP823" s="17">
        <v>0.51300000000000001</v>
      </c>
      <c r="AQ823">
        <v>0</v>
      </c>
      <c r="AR823" s="39">
        <f t="shared" si="203"/>
        <v>1</v>
      </c>
      <c r="AS823" t="s">
        <v>98</v>
      </c>
      <c r="AT823" s="39" t="s">
        <v>98</v>
      </c>
      <c r="AU823">
        <v>0</v>
      </c>
      <c r="AV823" s="17">
        <v>1</v>
      </c>
      <c r="AW823">
        <f t="shared" si="204"/>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35.5</v>
      </c>
      <c r="BM823">
        <v>1</v>
      </c>
      <c r="BN823">
        <v>0</v>
      </c>
      <c r="BO823">
        <v>0</v>
      </c>
      <c r="BP823">
        <v>0</v>
      </c>
      <c r="BQ823">
        <v>0</v>
      </c>
      <c r="BR823">
        <v>0</v>
      </c>
      <c r="BS823">
        <v>0</v>
      </c>
      <c r="BT823" s="17">
        <v>0</v>
      </c>
      <c r="BU823">
        <v>0</v>
      </c>
      <c r="BV823">
        <v>0</v>
      </c>
      <c r="BW823">
        <v>0</v>
      </c>
      <c r="BX823" s="17">
        <v>0</v>
      </c>
      <c r="BY823">
        <v>0</v>
      </c>
      <c r="BZ823">
        <v>0</v>
      </c>
      <c r="CA823">
        <v>0</v>
      </c>
      <c r="CB823">
        <v>0</v>
      </c>
      <c r="CC823" s="17">
        <v>0</v>
      </c>
      <c r="CD823">
        <v>1</v>
      </c>
      <c r="CE823">
        <v>1</v>
      </c>
      <c r="CF823">
        <v>0</v>
      </c>
      <c r="CG823">
        <v>0</v>
      </c>
      <c r="CH823">
        <v>0</v>
      </c>
      <c r="CI823">
        <v>0</v>
      </c>
      <c r="CJ823">
        <v>0</v>
      </c>
      <c r="CK823">
        <v>1</v>
      </c>
      <c r="CL823">
        <v>1</v>
      </c>
      <c r="CM823">
        <v>1</v>
      </c>
      <c r="CN823" s="17">
        <v>1</v>
      </c>
      <c r="CO823">
        <v>4.0000000000000001E-3</v>
      </c>
      <c r="CP823">
        <v>2</v>
      </c>
      <c r="CQ823">
        <v>1</v>
      </c>
      <c r="CR823">
        <v>0</v>
      </c>
      <c r="CS823">
        <v>29</v>
      </c>
      <c r="CY823" s="33" t="s">
        <v>85</v>
      </c>
    </row>
    <row r="824" spans="1:103" s="143" customFormat="1" x14ac:dyDescent="0.25">
      <c r="A824" s="143">
        <v>823</v>
      </c>
      <c r="B824" s="143">
        <v>55</v>
      </c>
      <c r="C824" s="144" t="s">
        <v>491</v>
      </c>
      <c r="D824" s="145">
        <v>6.3178181029901692</v>
      </c>
      <c r="E824" s="146">
        <v>0.78550878974366622</v>
      </c>
      <c r="F824" s="147">
        <v>8.0429629629629638</v>
      </c>
      <c r="G824" s="147">
        <f t="shared" si="190"/>
        <v>5.5323093132465031</v>
      </c>
      <c r="H824" s="148">
        <f t="shared" si="191"/>
        <v>7.1033268927338353</v>
      </c>
      <c r="I824" s="149">
        <f t="shared" si="192"/>
        <v>7.3662621441902193E-2</v>
      </c>
      <c r="J824" s="150">
        <f t="shared" si="193"/>
        <v>9.1586423785750548E-3</v>
      </c>
      <c r="K824" s="150">
        <f t="shared" si="194"/>
        <v>109.18648841877641</v>
      </c>
      <c r="L824" s="151">
        <v>1</v>
      </c>
      <c r="M824" s="152">
        <v>0</v>
      </c>
      <c r="N824" s="151">
        <v>0</v>
      </c>
      <c r="O824" s="152">
        <v>1</v>
      </c>
      <c r="P824" s="152">
        <v>0</v>
      </c>
      <c r="Q824" s="152">
        <v>0</v>
      </c>
      <c r="R824" s="152">
        <v>0</v>
      </c>
      <c r="S824" s="151">
        <v>11878</v>
      </c>
      <c r="T824" s="152">
        <v>20</v>
      </c>
      <c r="U824" s="152">
        <f t="shared" si="195"/>
        <v>11857</v>
      </c>
      <c r="V824" s="152">
        <f t="shared" si="196"/>
        <v>12</v>
      </c>
      <c r="W824" s="147">
        <v>22</v>
      </c>
      <c r="X824" s="147">
        <f t="shared" si="201"/>
        <v>7.5</v>
      </c>
      <c r="Y824" s="152">
        <v>0</v>
      </c>
      <c r="Z824" s="152">
        <v>1</v>
      </c>
      <c r="AA824" s="152">
        <v>0</v>
      </c>
      <c r="AB824" s="152">
        <v>1</v>
      </c>
      <c r="AC824" s="152">
        <v>0</v>
      </c>
      <c r="AD824" s="153">
        <v>0</v>
      </c>
      <c r="AE824" s="152">
        <v>0</v>
      </c>
      <c r="AF824" s="152">
        <v>1</v>
      </c>
      <c r="AG824" s="153">
        <v>0</v>
      </c>
      <c r="AH824" s="152">
        <v>1</v>
      </c>
      <c r="AI824" s="153">
        <v>0</v>
      </c>
      <c r="AJ824" s="154">
        <v>2017</v>
      </c>
      <c r="AK824" s="150">
        <v>0</v>
      </c>
      <c r="AL824" s="150">
        <v>0</v>
      </c>
      <c r="AM824" s="150">
        <v>0</v>
      </c>
      <c r="AN824" s="155">
        <v>1</v>
      </c>
      <c r="AO824" s="156">
        <f t="shared" si="202"/>
        <v>0.48699999999999999</v>
      </c>
      <c r="AP824" s="157">
        <v>0.51300000000000001</v>
      </c>
      <c r="AQ824" s="143">
        <v>0</v>
      </c>
      <c r="AR824" s="158">
        <f t="shared" si="203"/>
        <v>1</v>
      </c>
      <c r="AS824" s="143" t="s">
        <v>98</v>
      </c>
      <c r="AT824" s="158" t="s">
        <v>98</v>
      </c>
      <c r="AU824">
        <v>0</v>
      </c>
      <c r="AV824" s="157">
        <v>1</v>
      </c>
      <c r="AW824" s="143">
        <f t="shared" si="204"/>
        <v>0.23850000000000005</v>
      </c>
      <c r="AX824" s="157">
        <v>0.76149999999999995</v>
      </c>
      <c r="AY824" s="157" t="s">
        <v>508</v>
      </c>
      <c r="AZ824">
        <v>0</v>
      </c>
      <c r="BA824">
        <v>0</v>
      </c>
      <c r="BB824">
        <v>0</v>
      </c>
      <c r="BC824">
        <v>0</v>
      </c>
      <c r="BD824">
        <v>1</v>
      </c>
      <c r="BE824">
        <v>0</v>
      </c>
      <c r="BF824" s="157">
        <v>0</v>
      </c>
      <c r="BG824">
        <v>0</v>
      </c>
      <c r="BH824">
        <v>1</v>
      </c>
      <c r="BI824" s="157">
        <v>0</v>
      </c>
      <c r="BJ824">
        <v>3012</v>
      </c>
      <c r="BK824">
        <v>376</v>
      </c>
      <c r="BL824" s="144">
        <v>35.5</v>
      </c>
      <c r="BM824" s="143">
        <v>1</v>
      </c>
      <c r="BN824" s="143">
        <v>0</v>
      </c>
      <c r="BO824" s="143">
        <v>0</v>
      </c>
      <c r="BP824" s="143">
        <v>0</v>
      </c>
      <c r="BQ824" s="143">
        <v>0</v>
      </c>
      <c r="BR824" s="143">
        <v>0</v>
      </c>
      <c r="BS824" s="143">
        <v>0</v>
      </c>
      <c r="BT824" s="157">
        <v>0</v>
      </c>
      <c r="BU824" s="143">
        <v>0</v>
      </c>
      <c r="BV824" s="143">
        <v>0</v>
      </c>
      <c r="BW824" s="143">
        <v>0</v>
      </c>
      <c r="BX824" s="17">
        <v>0</v>
      </c>
      <c r="BY824">
        <v>0</v>
      </c>
      <c r="BZ824">
        <v>0</v>
      </c>
      <c r="CA824">
        <v>0</v>
      </c>
      <c r="CB824">
        <v>0</v>
      </c>
      <c r="CC824" s="17">
        <v>0</v>
      </c>
      <c r="CD824" s="143">
        <v>1</v>
      </c>
      <c r="CE824" s="143">
        <v>1</v>
      </c>
      <c r="CF824" s="143">
        <v>0</v>
      </c>
      <c r="CG824" s="143">
        <v>0</v>
      </c>
      <c r="CH824" s="143">
        <v>0</v>
      </c>
      <c r="CI824" s="143">
        <v>0</v>
      </c>
      <c r="CJ824" s="143">
        <v>0</v>
      </c>
      <c r="CK824" s="143">
        <v>1</v>
      </c>
      <c r="CL824" s="143">
        <v>1</v>
      </c>
      <c r="CM824" s="143">
        <v>1</v>
      </c>
      <c r="CN824" s="157">
        <v>1</v>
      </c>
      <c r="CO824">
        <v>4.0000000000000001E-3</v>
      </c>
      <c r="CP824">
        <v>2</v>
      </c>
      <c r="CQ824">
        <v>1</v>
      </c>
      <c r="CR824">
        <v>0</v>
      </c>
      <c r="CS824">
        <v>29</v>
      </c>
      <c r="CT824" s="159"/>
      <c r="CY824" s="33" t="s">
        <v>85</v>
      </c>
    </row>
    <row r="825" spans="1:103" x14ac:dyDescent="0.25">
      <c r="A825">
        <v>824</v>
      </c>
      <c r="B825">
        <v>56</v>
      </c>
      <c r="C825" s="24" t="s">
        <v>3893</v>
      </c>
      <c r="D825" s="12">
        <v>1.4156120261221929</v>
      </c>
      <c r="E825" s="13">
        <v>3.2173000593686198E-2</v>
      </c>
      <c r="F825" s="7">
        <v>44</v>
      </c>
      <c r="G825" s="7">
        <f t="shared" si="190"/>
        <v>1.3834390255285067</v>
      </c>
      <c r="H825" s="15">
        <f t="shared" si="191"/>
        <v>1.4477850267158792</v>
      </c>
      <c r="I825" s="11">
        <f t="shared" si="192"/>
        <v>0.17759268931992303</v>
      </c>
      <c r="J825" s="32">
        <f t="shared" si="193"/>
        <v>4.0361974845437056E-3</v>
      </c>
      <c r="K825" s="32">
        <f t="shared" si="194"/>
        <v>247.7579463912308</v>
      </c>
      <c r="L825" s="8">
        <v>0</v>
      </c>
      <c r="M825" s="9">
        <v>1</v>
      </c>
      <c r="N825" s="8">
        <v>0</v>
      </c>
      <c r="O825" s="9">
        <v>0</v>
      </c>
      <c r="P825" s="9">
        <v>0</v>
      </c>
      <c r="Q825" s="9">
        <v>1</v>
      </c>
      <c r="R825" s="9">
        <v>0</v>
      </c>
      <c r="S825" s="8">
        <v>59461</v>
      </c>
      <c r="T825" s="9">
        <v>12</v>
      </c>
      <c r="U825" s="9">
        <f t="shared" si="195"/>
        <v>59448</v>
      </c>
      <c r="V825" s="9">
        <f t="shared" si="196"/>
        <v>12</v>
      </c>
      <c r="W825" s="7">
        <f t="shared" ref="W825:W836" si="205">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3"/>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24425</v>
      </c>
      <c r="BL825" s="24">
        <v>19.16</v>
      </c>
      <c r="BM825">
        <v>1</v>
      </c>
      <c r="BN825">
        <v>0</v>
      </c>
      <c r="BO825">
        <v>0</v>
      </c>
      <c r="BP825">
        <v>0</v>
      </c>
      <c r="BQ825">
        <v>0</v>
      </c>
      <c r="BR825">
        <v>0</v>
      </c>
      <c r="BS825">
        <v>0</v>
      </c>
      <c r="BT825" s="17">
        <v>0</v>
      </c>
      <c r="BU825">
        <v>0</v>
      </c>
      <c r="BV825">
        <v>1</v>
      </c>
      <c r="BW825">
        <v>0</v>
      </c>
      <c r="BX825" s="17">
        <v>0</v>
      </c>
      <c r="BY825">
        <v>0</v>
      </c>
      <c r="BZ825">
        <v>0</v>
      </c>
      <c r="CA825">
        <v>0</v>
      </c>
      <c r="CB825">
        <v>0</v>
      </c>
      <c r="CC825" s="17">
        <v>0</v>
      </c>
      <c r="CD825">
        <v>0</v>
      </c>
      <c r="CE825">
        <v>0</v>
      </c>
      <c r="CF825">
        <v>0</v>
      </c>
      <c r="CG825">
        <v>0</v>
      </c>
      <c r="CH825">
        <v>0</v>
      </c>
      <c r="CI825">
        <v>0</v>
      </c>
      <c r="CJ825">
        <v>0</v>
      </c>
      <c r="CK825">
        <v>0</v>
      </c>
      <c r="CL825">
        <v>0</v>
      </c>
      <c r="CM825">
        <v>0</v>
      </c>
      <c r="CN825" s="17">
        <v>0</v>
      </c>
      <c r="CO825">
        <v>4.149</v>
      </c>
      <c r="CP825">
        <v>8</v>
      </c>
      <c r="CQ825">
        <v>1</v>
      </c>
      <c r="CR825">
        <v>0</v>
      </c>
      <c r="CS825">
        <v>28</v>
      </c>
      <c r="CY825" s="33" t="s">
        <v>85</v>
      </c>
    </row>
    <row r="826" spans="1:103" x14ac:dyDescent="0.25">
      <c r="A826">
        <v>825</v>
      </c>
      <c r="B826">
        <v>56</v>
      </c>
      <c r="C826" s="24" t="s">
        <v>3893</v>
      </c>
      <c r="D826" s="12">
        <v>1.9975480504584859</v>
      </c>
      <c r="E826" s="13">
        <v>0.19024267147223681</v>
      </c>
      <c r="F826" s="7">
        <v>10.5</v>
      </c>
      <c r="G826" s="7">
        <f t="shared" si="190"/>
        <v>1.8073053789862492</v>
      </c>
      <c r="H826" s="15">
        <f t="shared" si="191"/>
        <v>2.1877907219307229</v>
      </c>
      <c r="I826" s="11">
        <f t="shared" si="192"/>
        <v>4.3025831595010194E-2</v>
      </c>
      <c r="J826" s="32">
        <f t="shared" si="193"/>
        <v>4.0976982471438283E-3</v>
      </c>
      <c r="K826" s="32">
        <f t="shared" si="194"/>
        <v>244.03944353321248</v>
      </c>
      <c r="L826" s="8">
        <v>0</v>
      </c>
      <c r="M826" s="9">
        <v>1</v>
      </c>
      <c r="N826" s="8">
        <v>0</v>
      </c>
      <c r="O826" s="9">
        <v>0</v>
      </c>
      <c r="P826" s="9">
        <v>0</v>
      </c>
      <c r="Q826" s="9">
        <v>1</v>
      </c>
      <c r="R826" s="9">
        <v>0</v>
      </c>
      <c r="S826" s="8">
        <v>59461</v>
      </c>
      <c r="T826" s="9">
        <v>15</v>
      </c>
      <c r="U826" s="9">
        <f t="shared" si="195"/>
        <v>59445</v>
      </c>
      <c r="V826" s="9">
        <f t="shared" si="196"/>
        <v>12</v>
      </c>
      <c r="W826" s="7">
        <f t="shared" si="205"/>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3"/>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24425</v>
      </c>
      <c r="BL826" s="24">
        <v>19.16</v>
      </c>
      <c r="BM826">
        <v>0</v>
      </c>
      <c r="BN826">
        <v>0</v>
      </c>
      <c r="BO826">
        <v>0</v>
      </c>
      <c r="BP826">
        <v>0</v>
      </c>
      <c r="BQ826">
        <v>0</v>
      </c>
      <c r="BR826">
        <v>0</v>
      </c>
      <c r="BS826">
        <v>0</v>
      </c>
      <c r="BT826" s="17">
        <v>1</v>
      </c>
      <c r="BU826">
        <v>0</v>
      </c>
      <c r="BV826">
        <v>1</v>
      </c>
      <c r="BW826">
        <v>0</v>
      </c>
      <c r="BX826" s="17">
        <v>0</v>
      </c>
      <c r="BY826">
        <v>0</v>
      </c>
      <c r="BZ826">
        <v>0</v>
      </c>
      <c r="CA826">
        <v>0</v>
      </c>
      <c r="CB826">
        <v>0</v>
      </c>
      <c r="CC826" s="17">
        <v>0</v>
      </c>
      <c r="CD826">
        <v>0</v>
      </c>
      <c r="CE826">
        <v>0</v>
      </c>
      <c r="CF826">
        <v>0</v>
      </c>
      <c r="CG826">
        <v>0</v>
      </c>
      <c r="CH826">
        <v>0</v>
      </c>
      <c r="CI826">
        <v>0</v>
      </c>
      <c r="CJ826">
        <v>0</v>
      </c>
      <c r="CK826">
        <v>0</v>
      </c>
      <c r="CL826">
        <v>0</v>
      </c>
      <c r="CM826">
        <v>0</v>
      </c>
      <c r="CN826" s="17">
        <v>0</v>
      </c>
      <c r="CO826">
        <v>4.149</v>
      </c>
      <c r="CP826">
        <v>8</v>
      </c>
      <c r="CQ826">
        <v>1</v>
      </c>
      <c r="CR826">
        <v>0</v>
      </c>
      <c r="CS826">
        <v>28</v>
      </c>
      <c r="CY826" s="33" t="s">
        <v>85</v>
      </c>
    </row>
    <row r="827" spans="1:103" x14ac:dyDescent="0.25">
      <c r="A827">
        <v>826</v>
      </c>
      <c r="B827">
        <v>56</v>
      </c>
      <c r="C827" s="24" t="s">
        <v>3893</v>
      </c>
      <c r="D827" s="12">
        <v>1.14977284621034</v>
      </c>
      <c r="E827" s="13">
        <v>3.2387967498882807E-2</v>
      </c>
      <c r="F827" s="7">
        <v>35.499999999999993</v>
      </c>
      <c r="G827" s="7">
        <f t="shared" si="190"/>
        <v>1.1173848787114573</v>
      </c>
      <c r="H827" s="15">
        <f t="shared" si="191"/>
        <v>1.1821608137092228</v>
      </c>
      <c r="I827" s="11">
        <f t="shared" si="192"/>
        <v>0.1440802641742904</v>
      </c>
      <c r="J827" s="32">
        <f t="shared" si="193"/>
        <v>4.0585989908250826E-3</v>
      </c>
      <c r="K827" s="32">
        <f t="shared" si="194"/>
        <v>246.39044218475684</v>
      </c>
      <c r="L827" s="8">
        <v>0</v>
      </c>
      <c r="M827" s="9">
        <v>1</v>
      </c>
      <c r="N827" s="8">
        <v>0</v>
      </c>
      <c r="O827" s="9">
        <v>0</v>
      </c>
      <c r="P827" s="9">
        <v>0</v>
      </c>
      <c r="Q827" s="9">
        <v>1</v>
      </c>
      <c r="R827" s="9">
        <v>0</v>
      </c>
      <c r="S827" s="8">
        <v>59461</v>
      </c>
      <c r="T827" s="9">
        <v>12</v>
      </c>
      <c r="U827" s="9">
        <f t="shared" si="195"/>
        <v>59448</v>
      </c>
      <c r="V827" s="9">
        <f t="shared" si="196"/>
        <v>12</v>
      </c>
      <c r="W827" s="7">
        <f t="shared" si="205"/>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3"/>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24425</v>
      </c>
      <c r="BL827" s="24">
        <v>19.16</v>
      </c>
      <c r="BM827">
        <v>1</v>
      </c>
      <c r="BN827">
        <v>0</v>
      </c>
      <c r="BO827">
        <v>0</v>
      </c>
      <c r="BP827">
        <v>0</v>
      </c>
      <c r="BQ827">
        <v>0</v>
      </c>
      <c r="BR827">
        <v>0</v>
      </c>
      <c r="BS827">
        <v>0</v>
      </c>
      <c r="BT827" s="17">
        <v>0</v>
      </c>
      <c r="BU827">
        <v>0</v>
      </c>
      <c r="BV827">
        <v>1</v>
      </c>
      <c r="BW827">
        <v>0</v>
      </c>
      <c r="BX827" s="17">
        <v>0</v>
      </c>
      <c r="BY827">
        <v>0</v>
      </c>
      <c r="BZ827">
        <v>0</v>
      </c>
      <c r="CA827">
        <v>0</v>
      </c>
      <c r="CB827">
        <v>0</v>
      </c>
      <c r="CC827" s="17">
        <v>0</v>
      </c>
      <c r="CD827">
        <v>0</v>
      </c>
      <c r="CE827">
        <v>0</v>
      </c>
      <c r="CF827">
        <v>0</v>
      </c>
      <c r="CG827">
        <v>0</v>
      </c>
      <c r="CH827">
        <v>1</v>
      </c>
      <c r="CI827">
        <v>0</v>
      </c>
      <c r="CJ827">
        <v>1</v>
      </c>
      <c r="CK827">
        <v>0</v>
      </c>
      <c r="CL827">
        <v>0</v>
      </c>
      <c r="CM827">
        <v>0</v>
      </c>
      <c r="CN827" s="17">
        <v>0</v>
      </c>
      <c r="CO827">
        <v>4.149</v>
      </c>
      <c r="CP827">
        <v>8</v>
      </c>
      <c r="CQ827">
        <v>1</v>
      </c>
      <c r="CR827">
        <v>0</v>
      </c>
      <c r="CS827">
        <v>28</v>
      </c>
      <c r="CY827" s="33" t="s">
        <v>85</v>
      </c>
    </row>
    <row r="828" spans="1:103" x14ac:dyDescent="0.25">
      <c r="A828">
        <v>827</v>
      </c>
      <c r="B828">
        <v>56</v>
      </c>
      <c r="C828" s="24" t="s">
        <v>3893</v>
      </c>
      <c r="D828" s="12">
        <v>0.1494405741624405</v>
      </c>
      <c r="E828" s="13">
        <v>0.26567213184433869</v>
      </c>
      <c r="F828" s="7">
        <v>0.5625</v>
      </c>
      <c r="G828" s="7">
        <f t="shared" si="190"/>
        <v>-0.11623155768189819</v>
      </c>
      <c r="H828" s="15">
        <f t="shared" si="191"/>
        <v>0.41511270600677919</v>
      </c>
      <c r="I828" s="11">
        <f t="shared" si="192"/>
        <v>2.3070855830089852E-3</v>
      </c>
      <c r="J828" s="32">
        <f t="shared" si="193"/>
        <v>4.1014854809048621E-3</v>
      </c>
      <c r="K828" s="32">
        <f t="shared" si="194"/>
        <v>243.81410214803</v>
      </c>
      <c r="L828" s="8">
        <v>0</v>
      </c>
      <c r="M828" s="9">
        <v>1</v>
      </c>
      <c r="N828" s="8">
        <v>0</v>
      </c>
      <c r="O828" s="9">
        <v>0</v>
      </c>
      <c r="P828" s="9">
        <v>0</v>
      </c>
      <c r="Q828" s="9">
        <v>1</v>
      </c>
      <c r="R828" s="9">
        <v>0</v>
      </c>
      <c r="S828" s="8">
        <v>59461</v>
      </c>
      <c r="T828" s="9">
        <v>15</v>
      </c>
      <c r="U828" s="9">
        <f t="shared" si="195"/>
        <v>59445</v>
      </c>
      <c r="V828" s="9">
        <f t="shared" si="196"/>
        <v>12</v>
      </c>
      <c r="W828" s="7">
        <f t="shared" si="205"/>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3"/>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24425</v>
      </c>
      <c r="BL828" s="24">
        <v>19.16</v>
      </c>
      <c r="BM828">
        <v>0</v>
      </c>
      <c r="BN828">
        <v>0</v>
      </c>
      <c r="BO828">
        <v>0</v>
      </c>
      <c r="BP828">
        <v>0</v>
      </c>
      <c r="BQ828">
        <v>0</v>
      </c>
      <c r="BR828">
        <v>0</v>
      </c>
      <c r="BS828">
        <v>0</v>
      </c>
      <c r="BT828" s="17">
        <v>1</v>
      </c>
      <c r="BU828">
        <v>0</v>
      </c>
      <c r="BV828">
        <v>1</v>
      </c>
      <c r="BW828">
        <v>0</v>
      </c>
      <c r="BX828" s="17">
        <v>0</v>
      </c>
      <c r="BY828">
        <v>0</v>
      </c>
      <c r="BZ828">
        <v>0</v>
      </c>
      <c r="CA828">
        <v>0</v>
      </c>
      <c r="CB828">
        <v>0</v>
      </c>
      <c r="CC828" s="17">
        <v>0</v>
      </c>
      <c r="CD828">
        <v>0</v>
      </c>
      <c r="CE828">
        <v>0</v>
      </c>
      <c r="CF828">
        <v>0</v>
      </c>
      <c r="CG828">
        <v>0</v>
      </c>
      <c r="CH828">
        <v>1</v>
      </c>
      <c r="CI828">
        <v>0</v>
      </c>
      <c r="CJ828">
        <v>1</v>
      </c>
      <c r="CK828">
        <v>0</v>
      </c>
      <c r="CL828">
        <v>0</v>
      </c>
      <c r="CM828">
        <v>0</v>
      </c>
      <c r="CN828" s="17">
        <v>0</v>
      </c>
      <c r="CO828">
        <v>4.149</v>
      </c>
      <c r="CP828">
        <v>8</v>
      </c>
      <c r="CQ828">
        <v>1</v>
      </c>
      <c r="CR828">
        <v>0</v>
      </c>
      <c r="CS828">
        <v>28</v>
      </c>
      <c r="CY828" s="33" t="s">
        <v>85</v>
      </c>
    </row>
    <row r="829" spans="1:103" x14ac:dyDescent="0.25">
      <c r="A829">
        <v>828</v>
      </c>
      <c r="B829">
        <v>56</v>
      </c>
      <c r="C829" s="24" t="s">
        <v>3893</v>
      </c>
      <c r="D829" s="12">
        <v>1.4931411025128849</v>
      </c>
      <c r="E829" s="13">
        <v>4.8165842016544683E-2</v>
      </c>
      <c r="F829" s="7">
        <v>31</v>
      </c>
      <c r="G829" s="7">
        <f t="shared" si="190"/>
        <v>1.4449752604963402</v>
      </c>
      <c r="H829" s="15">
        <f t="shared" si="191"/>
        <v>1.5413069445294296</v>
      </c>
      <c r="I829" s="11">
        <f t="shared" si="192"/>
        <v>0.15398131860068121</v>
      </c>
      <c r="J829" s="32">
        <f t="shared" si="193"/>
        <v>4.9671393096993935E-3</v>
      </c>
      <c r="K829" s="32">
        <f t="shared" si="194"/>
        <v>201.32312336142613</v>
      </c>
      <c r="L829" s="8">
        <v>0</v>
      </c>
      <c r="M829" s="9">
        <v>1</v>
      </c>
      <c r="N829" s="8">
        <v>0</v>
      </c>
      <c r="O829" s="9">
        <v>0</v>
      </c>
      <c r="P829" s="9">
        <v>0</v>
      </c>
      <c r="Q829" s="9">
        <v>1</v>
      </c>
      <c r="R829" s="9">
        <v>0</v>
      </c>
      <c r="S829" s="8">
        <v>39583</v>
      </c>
      <c r="T829" s="9">
        <v>12</v>
      </c>
      <c r="U829" s="9">
        <f t="shared" si="195"/>
        <v>39570</v>
      </c>
      <c r="V829" s="9">
        <f t="shared" si="196"/>
        <v>12</v>
      </c>
      <c r="W829" s="7">
        <f t="shared" si="205"/>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3"/>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24425</v>
      </c>
      <c r="BL829" s="24">
        <v>19.16</v>
      </c>
      <c r="BM829">
        <v>1</v>
      </c>
      <c r="BN829">
        <v>0</v>
      </c>
      <c r="BO829">
        <v>0</v>
      </c>
      <c r="BP829">
        <v>0</v>
      </c>
      <c r="BQ829">
        <v>0</v>
      </c>
      <c r="BR829">
        <v>0</v>
      </c>
      <c r="BS829">
        <v>0</v>
      </c>
      <c r="BT829" s="17">
        <v>0</v>
      </c>
      <c r="BU829">
        <v>0</v>
      </c>
      <c r="BV829">
        <v>1</v>
      </c>
      <c r="BW829">
        <v>0</v>
      </c>
      <c r="BX829" s="17">
        <v>0</v>
      </c>
      <c r="BY829">
        <v>0</v>
      </c>
      <c r="BZ829">
        <v>0</v>
      </c>
      <c r="CA829">
        <v>0</v>
      </c>
      <c r="CB829">
        <v>0</v>
      </c>
      <c r="CC829" s="17">
        <v>0</v>
      </c>
      <c r="CD829">
        <v>0</v>
      </c>
      <c r="CE829">
        <v>0</v>
      </c>
      <c r="CF829">
        <v>0</v>
      </c>
      <c r="CG829">
        <v>0</v>
      </c>
      <c r="CH829">
        <v>0</v>
      </c>
      <c r="CI829">
        <v>0</v>
      </c>
      <c r="CJ829">
        <v>0</v>
      </c>
      <c r="CK829">
        <v>0</v>
      </c>
      <c r="CL829">
        <v>0</v>
      </c>
      <c r="CM829">
        <v>0</v>
      </c>
      <c r="CN829" s="17">
        <v>0</v>
      </c>
      <c r="CO829">
        <v>4.149</v>
      </c>
      <c r="CP829">
        <v>8</v>
      </c>
      <c r="CQ829">
        <v>1</v>
      </c>
      <c r="CR829">
        <v>0</v>
      </c>
      <c r="CS829">
        <v>28</v>
      </c>
      <c r="CY829" s="33" t="s">
        <v>85</v>
      </c>
    </row>
    <row r="830" spans="1:103" x14ac:dyDescent="0.25">
      <c r="A830">
        <v>829</v>
      </c>
      <c r="B830">
        <v>56</v>
      </c>
      <c r="C830" s="24" t="s">
        <v>3893</v>
      </c>
      <c r="D830" s="12">
        <v>-0.18417930403104019</v>
      </c>
      <c r="E830" s="13">
        <v>0.25115359640596402</v>
      </c>
      <c r="F830" s="7">
        <v>-0.73333333333333328</v>
      </c>
      <c r="G830" s="7">
        <f t="shared" si="190"/>
        <v>-0.43533290043700423</v>
      </c>
      <c r="H830" s="15">
        <f t="shared" si="191"/>
        <v>6.6974292374923833E-2</v>
      </c>
      <c r="I830" s="11">
        <f t="shared" si="192"/>
        <v>-3.6866500371270359E-3</v>
      </c>
      <c r="J830" s="32">
        <f t="shared" si="193"/>
        <v>5.0272500506277767E-3</v>
      </c>
      <c r="K830" s="32">
        <f t="shared" si="194"/>
        <v>198.91590629654979</v>
      </c>
      <c r="L830" s="8">
        <v>0</v>
      </c>
      <c r="M830" s="9">
        <v>1</v>
      </c>
      <c r="N830" s="8">
        <v>0</v>
      </c>
      <c r="O830" s="9">
        <v>0</v>
      </c>
      <c r="P830" s="9">
        <v>0</v>
      </c>
      <c r="Q830" s="9">
        <v>1</v>
      </c>
      <c r="R830" s="9">
        <v>0</v>
      </c>
      <c r="S830" s="8">
        <v>39583</v>
      </c>
      <c r="T830" s="9">
        <v>15</v>
      </c>
      <c r="U830" s="9">
        <f t="shared" si="195"/>
        <v>39567</v>
      </c>
      <c r="V830" s="9">
        <f t="shared" si="196"/>
        <v>12</v>
      </c>
      <c r="W830" s="7">
        <f t="shared" si="205"/>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3"/>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24425</v>
      </c>
      <c r="BL830" s="24">
        <v>19.16</v>
      </c>
      <c r="BM830">
        <v>0</v>
      </c>
      <c r="BN830">
        <v>0</v>
      </c>
      <c r="BO830">
        <v>0</v>
      </c>
      <c r="BP830">
        <v>0</v>
      </c>
      <c r="BQ830">
        <v>0</v>
      </c>
      <c r="BR830">
        <v>0</v>
      </c>
      <c r="BS830">
        <v>0</v>
      </c>
      <c r="BT830" s="17">
        <v>1</v>
      </c>
      <c r="BU830">
        <v>0</v>
      </c>
      <c r="BV830">
        <v>1</v>
      </c>
      <c r="BW830">
        <v>0</v>
      </c>
      <c r="BX830" s="17">
        <v>0</v>
      </c>
      <c r="BY830">
        <v>0</v>
      </c>
      <c r="BZ830">
        <v>0</v>
      </c>
      <c r="CA830">
        <v>0</v>
      </c>
      <c r="CB830">
        <v>0</v>
      </c>
      <c r="CC830" s="17">
        <v>0</v>
      </c>
      <c r="CD830">
        <v>0</v>
      </c>
      <c r="CE830">
        <v>0</v>
      </c>
      <c r="CF830">
        <v>0</v>
      </c>
      <c r="CG830">
        <v>0</v>
      </c>
      <c r="CH830">
        <v>0</v>
      </c>
      <c r="CI830">
        <v>0</v>
      </c>
      <c r="CJ830">
        <v>0</v>
      </c>
      <c r="CK830">
        <v>0</v>
      </c>
      <c r="CL830">
        <v>0</v>
      </c>
      <c r="CM830">
        <v>0</v>
      </c>
      <c r="CN830" s="17">
        <v>0</v>
      </c>
      <c r="CO830">
        <v>4.149</v>
      </c>
      <c r="CP830">
        <v>8</v>
      </c>
      <c r="CQ830">
        <v>1</v>
      </c>
      <c r="CR830">
        <v>0</v>
      </c>
      <c r="CS830">
        <v>28</v>
      </c>
      <c r="CY830" s="33" t="s">
        <v>85</v>
      </c>
    </row>
    <row r="831" spans="1:103" x14ac:dyDescent="0.25">
      <c r="A831">
        <v>830</v>
      </c>
      <c r="B831">
        <v>56</v>
      </c>
      <c r="C831" s="24" t="s">
        <v>3893</v>
      </c>
      <c r="D831" s="12">
        <v>1.368951950366637</v>
      </c>
      <c r="E831" s="13">
        <v>4.8315951189410712E-2</v>
      </c>
      <c r="F831" s="7">
        <v>28.333333333333339</v>
      </c>
      <c r="G831" s="7">
        <f t="shared" si="190"/>
        <v>1.3206359991772263</v>
      </c>
      <c r="H831" s="15">
        <f t="shared" si="191"/>
        <v>1.4172679015560476</v>
      </c>
      <c r="I831" s="11">
        <f t="shared" si="192"/>
        <v>0.14101111782312364</v>
      </c>
      <c r="J831" s="32">
        <f t="shared" si="193"/>
        <v>4.9768629819925978E-3</v>
      </c>
      <c r="K831" s="32">
        <f t="shared" si="194"/>
        <v>200.92978320243563</v>
      </c>
      <c r="L831" s="8">
        <v>0</v>
      </c>
      <c r="M831" s="9">
        <v>1</v>
      </c>
      <c r="N831" s="8">
        <v>0</v>
      </c>
      <c r="O831" s="9">
        <v>0</v>
      </c>
      <c r="P831" s="9">
        <v>0</v>
      </c>
      <c r="Q831" s="9">
        <v>1</v>
      </c>
      <c r="R831" s="9">
        <v>0</v>
      </c>
      <c r="S831" s="8">
        <v>39583</v>
      </c>
      <c r="T831" s="9">
        <v>12</v>
      </c>
      <c r="U831" s="9">
        <f t="shared" si="195"/>
        <v>39570</v>
      </c>
      <c r="V831" s="9">
        <f t="shared" si="196"/>
        <v>12</v>
      </c>
      <c r="W831" s="7">
        <f t="shared" si="205"/>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3"/>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24425</v>
      </c>
      <c r="BL831" s="24">
        <v>19.16</v>
      </c>
      <c r="BM831">
        <v>1</v>
      </c>
      <c r="BN831">
        <v>0</v>
      </c>
      <c r="BO831">
        <v>0</v>
      </c>
      <c r="BP831">
        <v>0</v>
      </c>
      <c r="BQ831">
        <v>0</v>
      </c>
      <c r="BR831">
        <v>0</v>
      </c>
      <c r="BS831">
        <v>0</v>
      </c>
      <c r="BT831" s="17">
        <v>0</v>
      </c>
      <c r="BU831">
        <v>0</v>
      </c>
      <c r="BV831">
        <v>1</v>
      </c>
      <c r="BW831">
        <v>0</v>
      </c>
      <c r="BX831" s="17">
        <v>0</v>
      </c>
      <c r="BY831">
        <v>0</v>
      </c>
      <c r="BZ831">
        <v>0</v>
      </c>
      <c r="CA831">
        <v>0</v>
      </c>
      <c r="CB831">
        <v>0</v>
      </c>
      <c r="CC831" s="17">
        <v>0</v>
      </c>
      <c r="CD831">
        <v>0</v>
      </c>
      <c r="CE831">
        <v>0</v>
      </c>
      <c r="CF831">
        <v>0</v>
      </c>
      <c r="CG831">
        <v>0</v>
      </c>
      <c r="CH831">
        <v>1</v>
      </c>
      <c r="CI831">
        <v>0</v>
      </c>
      <c r="CJ831">
        <v>1</v>
      </c>
      <c r="CK831">
        <v>0</v>
      </c>
      <c r="CL831">
        <v>0</v>
      </c>
      <c r="CM831">
        <v>0</v>
      </c>
      <c r="CN831" s="17">
        <v>0</v>
      </c>
      <c r="CO831">
        <v>4.149</v>
      </c>
      <c r="CP831">
        <v>8</v>
      </c>
      <c r="CQ831">
        <v>1</v>
      </c>
      <c r="CR831">
        <v>0</v>
      </c>
      <c r="CS831">
        <v>28</v>
      </c>
      <c r="CY831" s="33" t="s">
        <v>85</v>
      </c>
    </row>
    <row r="832" spans="1:103" x14ac:dyDescent="0.25">
      <c r="A832">
        <v>831</v>
      </c>
      <c r="B832">
        <v>56</v>
      </c>
      <c r="C832" s="24" t="s">
        <v>3893</v>
      </c>
      <c r="D832" s="12">
        <v>-1.5775932981637151</v>
      </c>
      <c r="E832" s="13">
        <v>0.38139618197364539</v>
      </c>
      <c r="F832" s="7">
        <v>-4.1363636363636367</v>
      </c>
      <c r="G832" s="7">
        <f t="shared" si="190"/>
        <v>-1.9589894801373604</v>
      </c>
      <c r="H832" s="15">
        <f t="shared" si="191"/>
        <v>-1.1961971161900697</v>
      </c>
      <c r="I832" s="11">
        <f t="shared" si="192"/>
        <v>-2.0790181071080629E-2</v>
      </c>
      <c r="J832" s="32">
        <f t="shared" si="193"/>
        <v>5.0261976215799321E-3</v>
      </c>
      <c r="K832" s="32">
        <f t="shared" si="194"/>
        <v>198.95755704202904</v>
      </c>
      <c r="L832" s="8">
        <v>0</v>
      </c>
      <c r="M832" s="9">
        <v>1</v>
      </c>
      <c r="N832" s="8">
        <v>0</v>
      </c>
      <c r="O832" s="9">
        <v>0</v>
      </c>
      <c r="P832" s="9">
        <v>0</v>
      </c>
      <c r="Q832" s="9">
        <v>1</v>
      </c>
      <c r="R832" s="9">
        <v>0</v>
      </c>
      <c r="S832" s="8">
        <v>39583</v>
      </c>
      <c r="T832" s="9">
        <v>15</v>
      </c>
      <c r="U832" s="9">
        <f t="shared" si="195"/>
        <v>39567</v>
      </c>
      <c r="V832" s="9">
        <f t="shared" si="196"/>
        <v>12</v>
      </c>
      <c r="W832" s="7">
        <f t="shared" si="205"/>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3"/>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24425</v>
      </c>
      <c r="BL832" s="24">
        <v>19.16</v>
      </c>
      <c r="BM832">
        <v>0</v>
      </c>
      <c r="BN832">
        <v>0</v>
      </c>
      <c r="BO832">
        <v>0</v>
      </c>
      <c r="BP832">
        <v>0</v>
      </c>
      <c r="BQ832">
        <v>0</v>
      </c>
      <c r="BR832">
        <v>0</v>
      </c>
      <c r="BS832">
        <v>0</v>
      </c>
      <c r="BT832" s="17">
        <v>1</v>
      </c>
      <c r="BU832">
        <v>0</v>
      </c>
      <c r="BV832">
        <v>1</v>
      </c>
      <c r="BW832">
        <v>0</v>
      </c>
      <c r="BX832" s="17">
        <v>0</v>
      </c>
      <c r="BY832">
        <v>0</v>
      </c>
      <c r="BZ832">
        <v>0</v>
      </c>
      <c r="CA832">
        <v>0</v>
      </c>
      <c r="CB832">
        <v>0</v>
      </c>
      <c r="CC832" s="17">
        <v>0</v>
      </c>
      <c r="CD832">
        <v>0</v>
      </c>
      <c r="CE832">
        <v>0</v>
      </c>
      <c r="CF832">
        <v>0</v>
      </c>
      <c r="CG832">
        <v>0</v>
      </c>
      <c r="CH832">
        <v>1</v>
      </c>
      <c r="CI832">
        <v>0</v>
      </c>
      <c r="CJ832">
        <v>1</v>
      </c>
      <c r="CK832">
        <v>0</v>
      </c>
      <c r="CL832">
        <v>0</v>
      </c>
      <c r="CM832">
        <v>0</v>
      </c>
      <c r="CN832" s="17">
        <v>0</v>
      </c>
      <c r="CO832">
        <v>4.149</v>
      </c>
      <c r="CP832">
        <v>8</v>
      </c>
      <c r="CQ832">
        <v>1</v>
      </c>
      <c r="CR832">
        <v>0</v>
      </c>
      <c r="CS832">
        <v>28</v>
      </c>
      <c r="CY832" s="33" t="s">
        <v>85</v>
      </c>
    </row>
    <row r="833" spans="1:103" x14ac:dyDescent="0.25">
      <c r="A833">
        <v>832</v>
      </c>
      <c r="B833">
        <v>56</v>
      </c>
      <c r="C833" s="24" t="s">
        <v>3893</v>
      </c>
      <c r="D833" s="12">
        <v>0.84846446694681887</v>
      </c>
      <c r="E833" s="13">
        <v>4.8949873093085711E-2</v>
      </c>
      <c r="F833" s="7">
        <v>17.333333333333329</v>
      </c>
      <c r="G833" s="7">
        <f t="shared" si="190"/>
        <v>0.79951459385373314</v>
      </c>
      <c r="H833" s="15">
        <f t="shared" si="191"/>
        <v>0.89741434003990461</v>
      </c>
      <c r="I833" s="11">
        <f t="shared" si="192"/>
        <v>0.12206135585639513</v>
      </c>
      <c r="J833" s="32">
        <f t="shared" si="193"/>
        <v>7.0420012994074129E-3</v>
      </c>
      <c r="K833" s="32">
        <f t="shared" si="194"/>
        <v>142.00508598090579</v>
      </c>
      <c r="L833" s="8">
        <v>0</v>
      </c>
      <c r="M833" s="9">
        <v>1</v>
      </c>
      <c r="N833" s="8">
        <v>0</v>
      </c>
      <c r="O833" s="9">
        <v>0</v>
      </c>
      <c r="P833" s="9">
        <v>0</v>
      </c>
      <c r="Q833" s="9">
        <v>1</v>
      </c>
      <c r="R833" s="9">
        <v>0</v>
      </c>
      <c r="S833" s="8">
        <v>19878</v>
      </c>
      <c r="T833" s="9">
        <v>12</v>
      </c>
      <c r="U833" s="9">
        <f t="shared" si="195"/>
        <v>19865</v>
      </c>
      <c r="V833" s="9">
        <f t="shared" si="196"/>
        <v>12</v>
      </c>
      <c r="W833" s="7">
        <f t="shared" si="205"/>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3"/>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24425</v>
      </c>
      <c r="BL833" s="24">
        <v>19.16</v>
      </c>
      <c r="BM833">
        <v>1</v>
      </c>
      <c r="BN833">
        <v>0</v>
      </c>
      <c r="BO833">
        <v>0</v>
      </c>
      <c r="BP833">
        <v>0</v>
      </c>
      <c r="BQ833">
        <v>0</v>
      </c>
      <c r="BR833">
        <v>0</v>
      </c>
      <c r="BS833">
        <v>0</v>
      </c>
      <c r="BT833" s="17">
        <v>0</v>
      </c>
      <c r="BU833">
        <v>0</v>
      </c>
      <c r="BV833">
        <v>1</v>
      </c>
      <c r="BW833">
        <v>0</v>
      </c>
      <c r="BX833" s="17">
        <v>0</v>
      </c>
      <c r="BY833">
        <v>0</v>
      </c>
      <c r="BZ833">
        <v>0</v>
      </c>
      <c r="CA833">
        <v>0</v>
      </c>
      <c r="CB833">
        <v>0</v>
      </c>
      <c r="CC833" s="17">
        <v>0</v>
      </c>
      <c r="CD833">
        <v>0</v>
      </c>
      <c r="CE833">
        <v>0</v>
      </c>
      <c r="CF833">
        <v>0</v>
      </c>
      <c r="CG833">
        <v>0</v>
      </c>
      <c r="CH833">
        <v>0</v>
      </c>
      <c r="CI833">
        <v>0</v>
      </c>
      <c r="CJ833">
        <v>0</v>
      </c>
      <c r="CK833">
        <v>0</v>
      </c>
      <c r="CL833">
        <v>0</v>
      </c>
      <c r="CM833">
        <v>0</v>
      </c>
      <c r="CN833" s="17">
        <v>0</v>
      </c>
      <c r="CO833">
        <v>4.149</v>
      </c>
      <c r="CP833">
        <v>8</v>
      </c>
      <c r="CQ833">
        <v>1</v>
      </c>
      <c r="CR833">
        <v>0</v>
      </c>
      <c r="CS833">
        <v>28</v>
      </c>
      <c r="CY833" s="33" t="s">
        <v>85</v>
      </c>
    </row>
    <row r="834" spans="1:103" x14ac:dyDescent="0.25">
      <c r="A834">
        <v>833</v>
      </c>
      <c r="B834">
        <v>56</v>
      </c>
      <c r="C834" s="24" t="s">
        <v>3893</v>
      </c>
      <c r="D834" s="12">
        <v>3.397935540207309</v>
      </c>
      <c r="E834" s="13">
        <v>0.38265039867199419</v>
      </c>
      <c r="F834" s="7">
        <v>8.879999999999999</v>
      </c>
      <c r="G834" s="7">
        <f t="shared" ref="G834:G897" si="206">D834-E834</f>
        <v>3.015285141535315</v>
      </c>
      <c r="H834" s="15">
        <f t="shared" ref="H834:H897" si="207">D834+E834</f>
        <v>3.7805859388793031</v>
      </c>
      <c r="I834" s="11">
        <f t="shared" ref="I834:I897" si="208">IFERROR(F834/SQRT(F834^2+U834), "X")</f>
        <v>6.2884134011304604E-2</v>
      </c>
      <c r="J834" s="32">
        <f t="shared" ref="J834:J897" si="209">IFERROR(SQRT((1-I834^2)/U834), "X")</f>
        <v>7.0815466228946631E-3</v>
      </c>
      <c r="K834" s="32">
        <f t="shared" ref="K834:K897" si="210">IFERROR(1/J834, "X")</f>
        <v>141.21209013395418</v>
      </c>
      <c r="L834" s="8">
        <v>0</v>
      </c>
      <c r="M834" s="9">
        <v>1</v>
      </c>
      <c r="N834" s="8">
        <v>0</v>
      </c>
      <c r="O834" s="9">
        <v>0</v>
      </c>
      <c r="P834" s="9">
        <v>0</v>
      </c>
      <c r="Q834" s="9">
        <v>1</v>
      </c>
      <c r="R834" s="9">
        <v>0</v>
      </c>
      <c r="S834" s="8">
        <v>19878</v>
      </c>
      <c r="T834" s="9">
        <v>15</v>
      </c>
      <c r="U834" s="9">
        <f t="shared" ref="U834:U897" si="211">S834-T834-1</f>
        <v>19862</v>
      </c>
      <c r="V834" s="9">
        <f t="shared" ref="V834:V897" si="212">COUNTIF(B:B,B834)</f>
        <v>12</v>
      </c>
      <c r="W834" s="7">
        <f t="shared" si="205"/>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3"/>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24425</v>
      </c>
      <c r="BL834" s="24">
        <v>19.16</v>
      </c>
      <c r="BM834">
        <v>0</v>
      </c>
      <c r="BN834">
        <v>0</v>
      </c>
      <c r="BO834">
        <v>0</v>
      </c>
      <c r="BP834">
        <v>0</v>
      </c>
      <c r="BQ834">
        <v>0</v>
      </c>
      <c r="BR834">
        <v>0</v>
      </c>
      <c r="BS834">
        <v>0</v>
      </c>
      <c r="BT834" s="17">
        <v>1</v>
      </c>
      <c r="BU834">
        <v>0</v>
      </c>
      <c r="BV834">
        <v>1</v>
      </c>
      <c r="BW834">
        <v>0</v>
      </c>
      <c r="BX834" s="17">
        <v>0</v>
      </c>
      <c r="BY834">
        <v>0</v>
      </c>
      <c r="BZ834">
        <v>0</v>
      </c>
      <c r="CA834">
        <v>0</v>
      </c>
      <c r="CB834">
        <v>0</v>
      </c>
      <c r="CC834" s="17">
        <v>0</v>
      </c>
      <c r="CD834">
        <v>0</v>
      </c>
      <c r="CE834">
        <v>0</v>
      </c>
      <c r="CF834">
        <v>0</v>
      </c>
      <c r="CG834">
        <v>0</v>
      </c>
      <c r="CH834">
        <v>0</v>
      </c>
      <c r="CI834">
        <v>0</v>
      </c>
      <c r="CJ834">
        <v>0</v>
      </c>
      <c r="CK834">
        <v>0</v>
      </c>
      <c r="CL834">
        <v>0</v>
      </c>
      <c r="CM834">
        <v>0</v>
      </c>
      <c r="CN834" s="17">
        <v>0</v>
      </c>
      <c r="CO834">
        <v>4.149</v>
      </c>
      <c r="CP834">
        <v>8</v>
      </c>
      <c r="CQ834">
        <v>1</v>
      </c>
      <c r="CR834">
        <v>0</v>
      </c>
      <c r="CS834">
        <v>28</v>
      </c>
      <c r="CY834" s="33" t="s">
        <v>85</v>
      </c>
    </row>
    <row r="835" spans="1:103" x14ac:dyDescent="0.25">
      <c r="A835">
        <v>834</v>
      </c>
      <c r="B835">
        <v>56</v>
      </c>
      <c r="C835" s="24" t="s">
        <v>3893</v>
      </c>
      <c r="D835" s="12">
        <v>0.60736920618000845</v>
      </c>
      <c r="E835" s="13">
        <v>4.9246151852433119E-2</v>
      </c>
      <c r="F835" s="7">
        <v>12.33333333333333</v>
      </c>
      <c r="G835" s="7">
        <f t="shared" si="206"/>
        <v>0.55812305432757536</v>
      </c>
      <c r="H835" s="15">
        <f t="shared" si="207"/>
        <v>0.65661535803244153</v>
      </c>
      <c r="I835" s="11">
        <f t="shared" si="208"/>
        <v>8.7172553837586486E-2</v>
      </c>
      <c r="J835" s="32">
        <f t="shared" si="209"/>
        <v>7.0680449057502559E-3</v>
      </c>
      <c r="K835" s="32">
        <f t="shared" si="210"/>
        <v>141.48184021672574</v>
      </c>
      <c r="L835" s="8">
        <v>0</v>
      </c>
      <c r="M835" s="9">
        <v>1</v>
      </c>
      <c r="N835" s="8">
        <v>0</v>
      </c>
      <c r="O835" s="9">
        <v>0</v>
      </c>
      <c r="P835" s="9">
        <v>0</v>
      </c>
      <c r="Q835" s="9">
        <v>1</v>
      </c>
      <c r="R835" s="9">
        <v>0</v>
      </c>
      <c r="S835" s="8">
        <v>19878</v>
      </c>
      <c r="T835" s="9">
        <v>12</v>
      </c>
      <c r="U835" s="9">
        <f t="shared" si="211"/>
        <v>19865</v>
      </c>
      <c r="V835" s="9">
        <f t="shared" si="212"/>
        <v>12</v>
      </c>
      <c r="W835" s="7">
        <f t="shared" si="205"/>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3"/>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24425</v>
      </c>
      <c r="BL835" s="24">
        <v>19.16</v>
      </c>
      <c r="BM835">
        <v>1</v>
      </c>
      <c r="BN835">
        <v>0</v>
      </c>
      <c r="BO835">
        <v>0</v>
      </c>
      <c r="BP835">
        <v>0</v>
      </c>
      <c r="BQ835">
        <v>0</v>
      </c>
      <c r="BR835">
        <v>0</v>
      </c>
      <c r="BS835">
        <v>0</v>
      </c>
      <c r="BT835" s="17">
        <v>0</v>
      </c>
      <c r="BU835">
        <v>0</v>
      </c>
      <c r="BV835">
        <v>1</v>
      </c>
      <c r="BW835">
        <v>0</v>
      </c>
      <c r="BX835" s="17">
        <v>0</v>
      </c>
      <c r="BY835">
        <v>0</v>
      </c>
      <c r="BZ835">
        <v>0</v>
      </c>
      <c r="CA835">
        <v>0</v>
      </c>
      <c r="CB835">
        <v>0</v>
      </c>
      <c r="CC835" s="17">
        <v>0</v>
      </c>
      <c r="CD835">
        <v>0</v>
      </c>
      <c r="CE835">
        <v>0</v>
      </c>
      <c r="CF835">
        <v>0</v>
      </c>
      <c r="CG835">
        <v>0</v>
      </c>
      <c r="CH835">
        <v>1</v>
      </c>
      <c r="CI835">
        <v>0</v>
      </c>
      <c r="CJ835">
        <v>1</v>
      </c>
      <c r="CK835">
        <v>0</v>
      </c>
      <c r="CL835">
        <v>0</v>
      </c>
      <c r="CM835">
        <v>0</v>
      </c>
      <c r="CN835" s="17">
        <v>0</v>
      </c>
      <c r="CO835">
        <v>4.149</v>
      </c>
      <c r="CP835">
        <v>8</v>
      </c>
      <c r="CQ835">
        <v>1</v>
      </c>
      <c r="CR835">
        <v>0</v>
      </c>
      <c r="CS835">
        <v>28</v>
      </c>
      <c r="CY835" s="33" t="s">
        <v>85</v>
      </c>
    </row>
    <row r="836" spans="1:103" x14ac:dyDescent="0.25">
      <c r="A836">
        <v>835</v>
      </c>
      <c r="B836">
        <v>56</v>
      </c>
      <c r="C836" s="24" t="s">
        <v>3893</v>
      </c>
      <c r="D836" s="12">
        <v>3.5104472838743521</v>
      </c>
      <c r="E836" s="13">
        <v>0.5341984997200101</v>
      </c>
      <c r="F836" s="7">
        <v>6.5714285714285712</v>
      </c>
      <c r="G836" s="147">
        <f t="shared" si="206"/>
        <v>2.9762487841543419</v>
      </c>
      <c r="H836" s="148">
        <f t="shared" si="207"/>
        <v>4.0446457835943619</v>
      </c>
      <c r="I836" s="149">
        <f t="shared" si="208"/>
        <v>4.6577556035354413E-2</v>
      </c>
      <c r="J836" s="150">
        <f t="shared" si="209"/>
        <v>7.0878889619017584E-3</v>
      </c>
      <c r="K836" s="150">
        <f t="shared" si="210"/>
        <v>141.08573164381076</v>
      </c>
      <c r="L836" s="8">
        <v>0</v>
      </c>
      <c r="M836" s="9">
        <v>1</v>
      </c>
      <c r="N836" s="8">
        <v>0</v>
      </c>
      <c r="O836" s="9">
        <v>0</v>
      </c>
      <c r="P836" s="9">
        <v>0</v>
      </c>
      <c r="Q836" s="9">
        <v>1</v>
      </c>
      <c r="R836" s="9">
        <v>0</v>
      </c>
      <c r="S836" s="8">
        <v>19878</v>
      </c>
      <c r="T836" s="9">
        <v>15</v>
      </c>
      <c r="U836" s="9">
        <f t="shared" si="211"/>
        <v>19862</v>
      </c>
      <c r="V836" s="9">
        <f t="shared" si="212"/>
        <v>12</v>
      </c>
      <c r="W836" s="7">
        <f t="shared" si="205"/>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3"/>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24425</v>
      </c>
      <c r="BL836" s="24">
        <v>19.16</v>
      </c>
      <c r="BM836">
        <v>0</v>
      </c>
      <c r="BN836">
        <v>0</v>
      </c>
      <c r="BO836">
        <v>0</v>
      </c>
      <c r="BP836">
        <v>0</v>
      </c>
      <c r="BQ836">
        <v>0</v>
      </c>
      <c r="BR836">
        <v>0</v>
      </c>
      <c r="BS836">
        <v>0</v>
      </c>
      <c r="BT836" s="17">
        <v>1</v>
      </c>
      <c r="BU836">
        <v>0</v>
      </c>
      <c r="BV836">
        <v>1</v>
      </c>
      <c r="BW836">
        <v>0</v>
      </c>
      <c r="BX836" s="17">
        <v>0</v>
      </c>
      <c r="BY836">
        <v>0</v>
      </c>
      <c r="BZ836">
        <v>0</v>
      </c>
      <c r="CA836">
        <v>0</v>
      </c>
      <c r="CB836">
        <v>0</v>
      </c>
      <c r="CC836" s="17">
        <v>0</v>
      </c>
      <c r="CD836">
        <v>0</v>
      </c>
      <c r="CE836">
        <v>0</v>
      </c>
      <c r="CF836">
        <v>0</v>
      </c>
      <c r="CG836">
        <v>0</v>
      </c>
      <c r="CH836">
        <v>1</v>
      </c>
      <c r="CI836">
        <v>0</v>
      </c>
      <c r="CJ836">
        <v>1</v>
      </c>
      <c r="CK836">
        <v>0</v>
      </c>
      <c r="CL836">
        <v>0</v>
      </c>
      <c r="CM836">
        <v>0</v>
      </c>
      <c r="CN836" s="17">
        <v>0</v>
      </c>
      <c r="CO836">
        <v>4.149</v>
      </c>
      <c r="CP836">
        <v>8</v>
      </c>
      <c r="CQ836">
        <v>1</v>
      </c>
      <c r="CR836">
        <v>0</v>
      </c>
      <c r="CS836">
        <v>28</v>
      </c>
      <c r="CY836" s="33" t="s">
        <v>85</v>
      </c>
    </row>
    <row r="837" spans="1:103" x14ac:dyDescent="0.25">
      <c r="A837">
        <v>836</v>
      </c>
      <c r="B837">
        <v>57</v>
      </c>
      <c r="C837" s="24" t="s">
        <v>3912</v>
      </c>
      <c r="D837" s="12">
        <v>1.4</v>
      </c>
      <c r="E837" s="13">
        <f t="shared" ref="E837:E844" si="213">D837/F837</f>
        <v>0.72164948453608246</v>
      </c>
      <c r="F837" s="7">
        <v>1.94</v>
      </c>
      <c r="G837" s="7">
        <f t="shared" si="206"/>
        <v>0.67835051546391745</v>
      </c>
      <c r="H837" s="15">
        <f t="shared" si="207"/>
        <v>2.1216494845360825</v>
      </c>
      <c r="I837" s="11">
        <f t="shared" si="208"/>
        <v>5.6481241425366466E-2</v>
      </c>
      <c r="J837" s="32">
        <f t="shared" si="209"/>
        <v>2.9114041971838388E-2</v>
      </c>
      <c r="K837" s="32">
        <f t="shared" si="210"/>
        <v>34.347686967247157</v>
      </c>
      <c r="L837" s="8">
        <v>1</v>
      </c>
      <c r="M837" s="9">
        <v>0</v>
      </c>
      <c r="N837" s="8">
        <v>0</v>
      </c>
      <c r="O837" s="9">
        <v>1</v>
      </c>
      <c r="P837" s="9">
        <v>0</v>
      </c>
      <c r="Q837" s="9">
        <v>0</v>
      </c>
      <c r="R837" s="9">
        <v>0</v>
      </c>
      <c r="S837" s="8">
        <v>1182</v>
      </c>
      <c r="T837" s="9">
        <v>5</v>
      </c>
      <c r="U837" s="9">
        <f t="shared" si="211"/>
        <v>1176</v>
      </c>
      <c r="V837" s="9">
        <f t="shared" si="212"/>
        <v>8</v>
      </c>
      <c r="W837" s="7">
        <v>8.2799999999999994</v>
      </c>
      <c r="X837" s="7">
        <f t="shared" ref="X837:X844" si="214">BL837-W837-6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33.81</v>
      </c>
      <c r="BM837">
        <v>1</v>
      </c>
      <c r="BN837">
        <v>0</v>
      </c>
      <c r="BO837">
        <v>0</v>
      </c>
      <c r="BP837">
        <v>0</v>
      </c>
      <c r="BQ837">
        <v>0</v>
      </c>
      <c r="BR837">
        <v>0</v>
      </c>
      <c r="BS837">
        <v>0</v>
      </c>
      <c r="BT837" s="17">
        <v>0</v>
      </c>
      <c r="BU837">
        <v>0</v>
      </c>
      <c r="BV837">
        <v>0</v>
      </c>
      <c r="BW837">
        <v>1</v>
      </c>
      <c r="BX837" s="17">
        <v>0</v>
      </c>
      <c r="BY837">
        <v>0</v>
      </c>
      <c r="BZ837">
        <v>0</v>
      </c>
      <c r="CA837">
        <v>0</v>
      </c>
      <c r="CB837">
        <v>0</v>
      </c>
      <c r="CC837" s="17">
        <v>0</v>
      </c>
      <c r="CD837">
        <v>0</v>
      </c>
      <c r="CE837">
        <v>0</v>
      </c>
      <c r="CF837">
        <v>1</v>
      </c>
      <c r="CG837">
        <v>1</v>
      </c>
      <c r="CH837">
        <v>1</v>
      </c>
      <c r="CI837">
        <v>0</v>
      </c>
      <c r="CJ837">
        <v>1</v>
      </c>
      <c r="CK837">
        <v>0</v>
      </c>
      <c r="CL837">
        <v>0</v>
      </c>
      <c r="CM837">
        <v>0</v>
      </c>
      <c r="CN837" s="17">
        <v>0</v>
      </c>
      <c r="CO837">
        <v>0.21149999999999999</v>
      </c>
      <c r="CP837">
        <v>4</v>
      </c>
      <c r="CQ837">
        <v>1</v>
      </c>
      <c r="CR837">
        <v>0</v>
      </c>
      <c r="CS837">
        <v>16</v>
      </c>
      <c r="CY837" s="33" t="s">
        <v>85</v>
      </c>
    </row>
    <row r="838" spans="1:103" x14ac:dyDescent="0.25">
      <c r="A838">
        <v>837</v>
      </c>
      <c r="B838">
        <v>57</v>
      </c>
      <c r="C838" s="24" t="s">
        <v>3912</v>
      </c>
      <c r="D838" s="12">
        <v>1.2</v>
      </c>
      <c r="E838" s="13">
        <f t="shared" si="213"/>
        <v>0.72727272727272729</v>
      </c>
      <c r="F838" s="7">
        <v>1.65</v>
      </c>
      <c r="G838" s="7">
        <f t="shared" si="206"/>
        <v>0.47272727272727266</v>
      </c>
      <c r="H838" s="15">
        <f t="shared" si="207"/>
        <v>1.9272727272727272</v>
      </c>
      <c r="I838" s="11">
        <f t="shared" si="208"/>
        <v>4.8059379292181577E-2</v>
      </c>
      <c r="J838" s="32">
        <f t="shared" si="209"/>
        <v>2.912689654071611E-2</v>
      </c>
      <c r="K838" s="32">
        <f t="shared" si="210"/>
        <v>34.332528307714249</v>
      </c>
      <c r="L838" s="8">
        <v>1</v>
      </c>
      <c r="M838" s="9">
        <v>0</v>
      </c>
      <c r="N838" s="8">
        <v>0</v>
      </c>
      <c r="O838" s="9">
        <v>1</v>
      </c>
      <c r="P838" s="9">
        <v>0</v>
      </c>
      <c r="Q838" s="9">
        <v>0</v>
      </c>
      <c r="R838" s="9">
        <v>0</v>
      </c>
      <c r="S838" s="8">
        <v>1182</v>
      </c>
      <c r="T838" s="9">
        <v>5</v>
      </c>
      <c r="U838" s="9">
        <f t="shared" si="211"/>
        <v>1176</v>
      </c>
      <c r="V838" s="9">
        <f t="shared" si="212"/>
        <v>8</v>
      </c>
      <c r="W838" s="7">
        <v>8.2799999999999994</v>
      </c>
      <c r="X838" s="7">
        <f t="shared" si="214"/>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33.81</v>
      </c>
      <c r="BM838">
        <v>1</v>
      </c>
      <c r="BN838">
        <v>0</v>
      </c>
      <c r="BO838">
        <v>0</v>
      </c>
      <c r="BP838">
        <v>0</v>
      </c>
      <c r="BQ838">
        <v>0</v>
      </c>
      <c r="BR838">
        <v>0</v>
      </c>
      <c r="BS838">
        <v>0</v>
      </c>
      <c r="BT838" s="17">
        <v>0</v>
      </c>
      <c r="BU838">
        <v>0</v>
      </c>
      <c r="BV838">
        <v>0</v>
      </c>
      <c r="BW838">
        <v>1</v>
      </c>
      <c r="BX838" s="17">
        <v>0</v>
      </c>
      <c r="BY838">
        <v>0</v>
      </c>
      <c r="BZ838">
        <v>0</v>
      </c>
      <c r="CA838">
        <v>0</v>
      </c>
      <c r="CB838">
        <v>0</v>
      </c>
      <c r="CC838" s="17">
        <v>0</v>
      </c>
      <c r="CD838">
        <v>0</v>
      </c>
      <c r="CE838">
        <v>0</v>
      </c>
      <c r="CF838">
        <v>1</v>
      </c>
      <c r="CG838">
        <v>1</v>
      </c>
      <c r="CH838">
        <v>1</v>
      </c>
      <c r="CI838">
        <v>0</v>
      </c>
      <c r="CJ838">
        <v>1</v>
      </c>
      <c r="CK838">
        <v>0</v>
      </c>
      <c r="CL838">
        <v>0</v>
      </c>
      <c r="CM838">
        <v>0</v>
      </c>
      <c r="CN838" s="17">
        <v>0</v>
      </c>
      <c r="CO838">
        <v>0.21149999999999999</v>
      </c>
      <c r="CP838">
        <v>4</v>
      </c>
      <c r="CQ838">
        <v>1</v>
      </c>
      <c r="CR838">
        <v>0</v>
      </c>
      <c r="CS838">
        <v>16</v>
      </c>
      <c r="CY838" s="33" t="s">
        <v>85</v>
      </c>
    </row>
    <row r="839" spans="1:103" x14ac:dyDescent="0.25">
      <c r="A839">
        <v>838</v>
      </c>
      <c r="B839">
        <v>57</v>
      </c>
      <c r="C839" s="24" t="s">
        <v>3912</v>
      </c>
      <c r="D839" s="12">
        <v>0.83</v>
      </c>
      <c r="E839" s="13">
        <f t="shared" si="213"/>
        <v>0.77570093457943912</v>
      </c>
      <c r="F839" s="7">
        <v>1.07</v>
      </c>
      <c r="G839" s="7">
        <f t="shared" si="206"/>
        <v>5.4299065420560844E-2</v>
      </c>
      <c r="H839" s="15">
        <f t="shared" si="207"/>
        <v>1.6057009345794391</v>
      </c>
      <c r="I839" s="11">
        <f t="shared" si="208"/>
        <v>3.1186656367779658E-2</v>
      </c>
      <c r="J839" s="32">
        <f t="shared" si="209"/>
        <v>2.9146407820354818E-2</v>
      </c>
      <c r="K839" s="32">
        <f t="shared" si="210"/>
        <v>34.309545319050791</v>
      </c>
      <c r="L839" s="8">
        <v>1</v>
      </c>
      <c r="M839" s="9">
        <v>0</v>
      </c>
      <c r="N839" s="8">
        <v>0</v>
      </c>
      <c r="O839" s="9">
        <v>1</v>
      </c>
      <c r="P839" s="9">
        <v>0</v>
      </c>
      <c r="Q839" s="9">
        <v>0</v>
      </c>
      <c r="R839" s="9">
        <v>0</v>
      </c>
      <c r="S839" s="8">
        <v>1182</v>
      </c>
      <c r="T839" s="9">
        <v>5</v>
      </c>
      <c r="U839" s="9">
        <f t="shared" si="211"/>
        <v>1176</v>
      </c>
      <c r="V839" s="9">
        <f t="shared" si="212"/>
        <v>8</v>
      </c>
      <c r="W839" s="7">
        <v>8.2799999999999994</v>
      </c>
      <c r="X839" s="7">
        <f t="shared" si="214"/>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33.81</v>
      </c>
      <c r="BM839">
        <v>1</v>
      </c>
      <c r="BN839">
        <v>0</v>
      </c>
      <c r="BO839">
        <v>0</v>
      </c>
      <c r="BP839">
        <v>0</v>
      </c>
      <c r="BQ839">
        <v>0</v>
      </c>
      <c r="BR839">
        <v>0</v>
      </c>
      <c r="BS839">
        <v>0</v>
      </c>
      <c r="BT839" s="17">
        <v>0</v>
      </c>
      <c r="BU839">
        <v>0</v>
      </c>
      <c r="BV839">
        <v>0</v>
      </c>
      <c r="BW839">
        <v>1</v>
      </c>
      <c r="BX839" s="17">
        <v>0</v>
      </c>
      <c r="BY839">
        <v>0</v>
      </c>
      <c r="BZ839">
        <v>0</v>
      </c>
      <c r="CA839">
        <v>0</v>
      </c>
      <c r="CB839">
        <v>0</v>
      </c>
      <c r="CC839" s="17">
        <v>0</v>
      </c>
      <c r="CD839">
        <v>0</v>
      </c>
      <c r="CE839">
        <v>0</v>
      </c>
      <c r="CF839">
        <v>1</v>
      </c>
      <c r="CG839">
        <v>1</v>
      </c>
      <c r="CH839">
        <v>1</v>
      </c>
      <c r="CI839">
        <v>0</v>
      </c>
      <c r="CJ839">
        <v>1</v>
      </c>
      <c r="CK839">
        <v>1</v>
      </c>
      <c r="CL839">
        <v>0</v>
      </c>
      <c r="CM839">
        <v>0</v>
      </c>
      <c r="CN839" s="17">
        <v>0</v>
      </c>
      <c r="CO839">
        <v>0.21149999999999999</v>
      </c>
      <c r="CP839">
        <v>4</v>
      </c>
      <c r="CQ839">
        <v>1</v>
      </c>
      <c r="CR839">
        <v>0</v>
      </c>
      <c r="CS839">
        <v>16</v>
      </c>
      <c r="CY839" s="33" t="s">
        <v>85</v>
      </c>
    </row>
    <row r="840" spans="1:103" x14ac:dyDescent="0.25">
      <c r="A840">
        <v>839</v>
      </c>
      <c r="B840">
        <v>57</v>
      </c>
      <c r="C840" s="24" t="s">
        <v>3912</v>
      </c>
      <c r="D840" s="12">
        <v>0.68</v>
      </c>
      <c r="E840" s="13">
        <f t="shared" si="213"/>
        <v>0.66666666666666674</v>
      </c>
      <c r="F840" s="7">
        <v>1.02</v>
      </c>
      <c r="G840" s="7">
        <f t="shared" si="206"/>
        <v>1.3333333333333308E-2</v>
      </c>
      <c r="H840" s="15">
        <f t="shared" si="207"/>
        <v>1.3466666666666667</v>
      </c>
      <c r="I840" s="11">
        <f t="shared" si="208"/>
        <v>2.9730655662414812E-2</v>
      </c>
      <c r="J840" s="32">
        <f t="shared" si="209"/>
        <v>2.9147701629818445E-2</v>
      </c>
      <c r="K840" s="32">
        <f t="shared" si="210"/>
        <v>34.308022385442158</v>
      </c>
      <c r="L840" s="8">
        <v>1</v>
      </c>
      <c r="M840" s="9">
        <v>0</v>
      </c>
      <c r="N840" s="8">
        <v>0</v>
      </c>
      <c r="O840" s="9">
        <v>1</v>
      </c>
      <c r="P840" s="9">
        <v>0</v>
      </c>
      <c r="Q840" s="9">
        <v>0</v>
      </c>
      <c r="R840" s="9">
        <v>0</v>
      </c>
      <c r="S840" s="8">
        <v>1182</v>
      </c>
      <c r="T840" s="9">
        <v>5</v>
      </c>
      <c r="U840" s="9">
        <f t="shared" si="211"/>
        <v>1176</v>
      </c>
      <c r="V840" s="9">
        <f t="shared" si="212"/>
        <v>8</v>
      </c>
      <c r="W840" s="7">
        <v>8.2799999999999994</v>
      </c>
      <c r="X840" s="7">
        <f t="shared" si="214"/>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33.81</v>
      </c>
      <c r="BM840">
        <v>1</v>
      </c>
      <c r="BN840">
        <v>0</v>
      </c>
      <c r="BO840">
        <v>0</v>
      </c>
      <c r="BP840">
        <v>0</v>
      </c>
      <c r="BQ840">
        <v>0</v>
      </c>
      <c r="BR840">
        <v>0</v>
      </c>
      <c r="BS840">
        <v>0</v>
      </c>
      <c r="BT840" s="17">
        <v>0</v>
      </c>
      <c r="BU840">
        <v>0</v>
      </c>
      <c r="BV840">
        <v>0</v>
      </c>
      <c r="BW840">
        <v>1</v>
      </c>
      <c r="BX840" s="17">
        <v>0</v>
      </c>
      <c r="BY840">
        <v>0</v>
      </c>
      <c r="BZ840">
        <v>0</v>
      </c>
      <c r="CA840">
        <v>0</v>
      </c>
      <c r="CB840">
        <v>0</v>
      </c>
      <c r="CC840" s="17">
        <v>0</v>
      </c>
      <c r="CD840">
        <v>0</v>
      </c>
      <c r="CE840">
        <v>0</v>
      </c>
      <c r="CF840">
        <v>1</v>
      </c>
      <c r="CG840">
        <v>1</v>
      </c>
      <c r="CH840">
        <v>1</v>
      </c>
      <c r="CI840">
        <v>0</v>
      </c>
      <c r="CJ840">
        <v>1</v>
      </c>
      <c r="CK840">
        <v>0</v>
      </c>
      <c r="CL840">
        <v>0</v>
      </c>
      <c r="CM840">
        <v>0</v>
      </c>
      <c r="CN840" s="17">
        <v>0</v>
      </c>
      <c r="CO840">
        <v>0.21149999999999999</v>
      </c>
      <c r="CP840">
        <v>4</v>
      </c>
      <c r="CQ840">
        <v>1</v>
      </c>
      <c r="CR840">
        <v>0</v>
      </c>
      <c r="CS840">
        <v>16</v>
      </c>
      <c r="CY840" s="33" t="s">
        <v>85</v>
      </c>
    </row>
    <row r="841" spans="1:103" x14ac:dyDescent="0.25">
      <c r="A841">
        <v>840</v>
      </c>
      <c r="B841">
        <v>57</v>
      </c>
      <c r="C841" s="24" t="s">
        <v>3912</v>
      </c>
      <c r="D841" s="12">
        <v>0.71</v>
      </c>
      <c r="E841" s="13">
        <f t="shared" si="213"/>
        <v>0.70297029702970293</v>
      </c>
      <c r="F841" s="7">
        <v>1.01</v>
      </c>
      <c r="G841" s="7">
        <f t="shared" si="206"/>
        <v>7.0297029702970359E-3</v>
      </c>
      <c r="H841" s="15">
        <f t="shared" si="207"/>
        <v>1.4129702970297029</v>
      </c>
      <c r="I841" s="11">
        <f t="shared" si="208"/>
        <v>2.9439432512957893E-2</v>
      </c>
      <c r="J841" s="32">
        <f t="shared" si="209"/>
        <v>2.9147952983126627E-2</v>
      </c>
      <c r="K841" s="32">
        <f t="shared" si="210"/>
        <v>34.307726534994998</v>
      </c>
      <c r="L841" s="8">
        <v>1</v>
      </c>
      <c r="M841" s="9">
        <v>0</v>
      </c>
      <c r="N841" s="8">
        <v>0</v>
      </c>
      <c r="O841" s="9">
        <v>1</v>
      </c>
      <c r="P841" s="9">
        <v>0</v>
      </c>
      <c r="Q841" s="9">
        <v>0</v>
      </c>
      <c r="R841" s="9">
        <v>0</v>
      </c>
      <c r="S841" s="8">
        <v>1182</v>
      </c>
      <c r="T841" s="9">
        <v>5</v>
      </c>
      <c r="U841" s="9">
        <f t="shared" si="211"/>
        <v>1176</v>
      </c>
      <c r="V841" s="9">
        <f t="shared" si="212"/>
        <v>8</v>
      </c>
      <c r="W841" s="7">
        <v>8.2799999999999994</v>
      </c>
      <c r="X841" s="7">
        <f t="shared" si="214"/>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33.81</v>
      </c>
      <c r="BM841">
        <v>1</v>
      </c>
      <c r="BN841">
        <v>0</v>
      </c>
      <c r="BO841">
        <v>0</v>
      </c>
      <c r="BP841">
        <v>0</v>
      </c>
      <c r="BQ841">
        <v>0</v>
      </c>
      <c r="BR841">
        <v>0</v>
      </c>
      <c r="BS841">
        <v>0</v>
      </c>
      <c r="BT841" s="17">
        <v>0</v>
      </c>
      <c r="BU841">
        <v>0</v>
      </c>
      <c r="BV841">
        <v>0</v>
      </c>
      <c r="BW841">
        <v>1</v>
      </c>
      <c r="BX841" s="17">
        <v>0</v>
      </c>
      <c r="BY841">
        <v>0</v>
      </c>
      <c r="BZ841">
        <v>0</v>
      </c>
      <c r="CA841">
        <v>0</v>
      </c>
      <c r="CB841">
        <v>0</v>
      </c>
      <c r="CC841" s="17">
        <v>0</v>
      </c>
      <c r="CD841">
        <v>0</v>
      </c>
      <c r="CE841">
        <v>0</v>
      </c>
      <c r="CF841">
        <v>1</v>
      </c>
      <c r="CG841">
        <v>1</v>
      </c>
      <c r="CH841">
        <v>1</v>
      </c>
      <c r="CI841">
        <v>0</v>
      </c>
      <c r="CJ841">
        <v>1</v>
      </c>
      <c r="CK841">
        <v>0</v>
      </c>
      <c r="CL841">
        <v>0</v>
      </c>
      <c r="CM841">
        <v>0</v>
      </c>
      <c r="CN841" s="17">
        <v>0</v>
      </c>
      <c r="CO841">
        <v>0.21149999999999999</v>
      </c>
      <c r="CP841">
        <v>4</v>
      </c>
      <c r="CQ841">
        <v>1</v>
      </c>
      <c r="CR841">
        <v>0</v>
      </c>
      <c r="CS841">
        <v>16</v>
      </c>
      <c r="CY841" s="33" t="s">
        <v>85</v>
      </c>
    </row>
    <row r="842" spans="1:103" x14ac:dyDescent="0.25">
      <c r="A842">
        <v>841</v>
      </c>
      <c r="B842">
        <v>57</v>
      </c>
      <c r="C842" s="24" t="s">
        <v>3912</v>
      </c>
      <c r="D842" s="12">
        <v>1.1000000000000001</v>
      </c>
      <c r="E842" s="13">
        <f t="shared" si="213"/>
        <v>0.73825503355704702</v>
      </c>
      <c r="F842" s="7">
        <v>1.49</v>
      </c>
      <c r="G842" s="7">
        <f t="shared" si="206"/>
        <v>0.36174496644295306</v>
      </c>
      <c r="H842" s="15">
        <f t="shared" si="207"/>
        <v>1.8382550335570471</v>
      </c>
      <c r="I842" s="11">
        <f t="shared" si="208"/>
        <v>4.340832767047214E-2</v>
      </c>
      <c r="J842" s="32">
        <f t="shared" si="209"/>
        <v>2.9133105819108818E-2</v>
      </c>
      <c r="K842" s="32">
        <f t="shared" si="210"/>
        <v>34.32521085150097</v>
      </c>
      <c r="L842" s="8">
        <v>1</v>
      </c>
      <c r="M842" s="9">
        <v>0</v>
      </c>
      <c r="N842" s="8">
        <v>0</v>
      </c>
      <c r="O842" s="9">
        <v>1</v>
      </c>
      <c r="P842" s="9">
        <v>0</v>
      </c>
      <c r="Q842" s="9">
        <v>0</v>
      </c>
      <c r="R842" s="9">
        <v>0</v>
      </c>
      <c r="S842" s="8">
        <v>1182</v>
      </c>
      <c r="T842" s="9">
        <v>5</v>
      </c>
      <c r="U842" s="9">
        <f t="shared" si="211"/>
        <v>1176</v>
      </c>
      <c r="V842" s="9">
        <f t="shared" si="212"/>
        <v>8</v>
      </c>
      <c r="W842" s="7">
        <v>8.2799999999999994</v>
      </c>
      <c r="X842" s="7">
        <f t="shared" si="214"/>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33.81</v>
      </c>
      <c r="BM842">
        <v>1</v>
      </c>
      <c r="BN842">
        <v>0</v>
      </c>
      <c r="BO842">
        <v>0</v>
      </c>
      <c r="BP842">
        <v>0</v>
      </c>
      <c r="BQ842">
        <v>0</v>
      </c>
      <c r="BR842">
        <v>0</v>
      </c>
      <c r="BS842">
        <v>0</v>
      </c>
      <c r="BT842" s="17">
        <v>0</v>
      </c>
      <c r="BU842">
        <v>0</v>
      </c>
      <c r="BV842">
        <v>0</v>
      </c>
      <c r="BW842">
        <v>1</v>
      </c>
      <c r="BX842" s="17">
        <v>0</v>
      </c>
      <c r="BY842">
        <v>0</v>
      </c>
      <c r="BZ842">
        <v>0</v>
      </c>
      <c r="CA842">
        <v>0</v>
      </c>
      <c r="CB842">
        <v>0</v>
      </c>
      <c r="CC842" s="17">
        <v>0</v>
      </c>
      <c r="CD842">
        <v>0</v>
      </c>
      <c r="CE842">
        <v>0</v>
      </c>
      <c r="CF842">
        <v>1</v>
      </c>
      <c r="CG842">
        <v>1</v>
      </c>
      <c r="CH842">
        <v>1</v>
      </c>
      <c r="CI842">
        <v>0</v>
      </c>
      <c r="CJ842">
        <v>1</v>
      </c>
      <c r="CK842">
        <v>0</v>
      </c>
      <c r="CL842">
        <v>0</v>
      </c>
      <c r="CM842">
        <v>0</v>
      </c>
      <c r="CN842" s="17">
        <v>0</v>
      </c>
      <c r="CO842">
        <v>0.21149999999999999</v>
      </c>
      <c r="CP842">
        <v>4</v>
      </c>
      <c r="CQ842">
        <v>1</v>
      </c>
      <c r="CR842">
        <v>0</v>
      </c>
      <c r="CS842">
        <v>16</v>
      </c>
      <c r="CY842" s="33" t="s">
        <v>85</v>
      </c>
    </row>
    <row r="843" spans="1:103" x14ac:dyDescent="0.25">
      <c r="A843">
        <v>842</v>
      </c>
      <c r="B843">
        <v>57</v>
      </c>
      <c r="C843" s="24" t="s">
        <v>3912</v>
      </c>
      <c r="D843" s="12">
        <v>0.87</v>
      </c>
      <c r="E843" s="13">
        <f t="shared" si="213"/>
        <v>0.87878787878787878</v>
      </c>
      <c r="F843" s="7">
        <v>0.99</v>
      </c>
      <c r="G843" s="7">
        <f t="shared" si="206"/>
        <v>-8.787878787878789E-3</v>
      </c>
      <c r="H843" s="15">
        <f t="shared" si="207"/>
        <v>1.7487878787878788</v>
      </c>
      <c r="I843" s="11">
        <f t="shared" si="208"/>
        <v>2.8856963796815759E-2</v>
      </c>
      <c r="J843" s="32">
        <f t="shared" si="209"/>
        <v>2.9148448279611879E-2</v>
      </c>
      <c r="K843" s="32">
        <f t="shared" si="210"/>
        <v>34.307143570982412</v>
      </c>
      <c r="L843" s="8">
        <v>1</v>
      </c>
      <c r="M843" s="9">
        <v>0</v>
      </c>
      <c r="N843" s="8">
        <v>0</v>
      </c>
      <c r="O843" s="9">
        <v>1</v>
      </c>
      <c r="P843" s="9">
        <v>0</v>
      </c>
      <c r="Q843" s="9">
        <v>0</v>
      </c>
      <c r="R843" s="9">
        <v>0</v>
      </c>
      <c r="S843" s="8">
        <v>1182</v>
      </c>
      <c r="T843" s="9">
        <v>5</v>
      </c>
      <c r="U843" s="9">
        <f t="shared" si="211"/>
        <v>1176</v>
      </c>
      <c r="V843" s="9">
        <f t="shared" si="212"/>
        <v>8</v>
      </c>
      <c r="W843" s="7">
        <v>8.2799999999999994</v>
      </c>
      <c r="X843" s="7">
        <f t="shared" si="214"/>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33.81</v>
      </c>
      <c r="BM843">
        <v>0</v>
      </c>
      <c r="BN843">
        <v>0</v>
      </c>
      <c r="BO843">
        <v>0</v>
      </c>
      <c r="BP843">
        <v>0</v>
      </c>
      <c r="BQ843">
        <v>1</v>
      </c>
      <c r="BR843">
        <v>0</v>
      </c>
      <c r="BS843">
        <v>0</v>
      </c>
      <c r="BT843" s="17">
        <v>0</v>
      </c>
      <c r="BU843">
        <v>0</v>
      </c>
      <c r="BV843">
        <v>0</v>
      </c>
      <c r="BW843">
        <v>1</v>
      </c>
      <c r="BX843" s="17">
        <v>0</v>
      </c>
      <c r="BY843">
        <v>0</v>
      </c>
      <c r="BZ843">
        <v>0</v>
      </c>
      <c r="CA843">
        <v>0</v>
      </c>
      <c r="CB843">
        <v>0</v>
      </c>
      <c r="CC843" s="17">
        <v>0</v>
      </c>
      <c r="CD843">
        <v>0</v>
      </c>
      <c r="CE843">
        <v>0</v>
      </c>
      <c r="CF843">
        <v>1</v>
      </c>
      <c r="CG843">
        <v>1</v>
      </c>
      <c r="CH843">
        <v>1</v>
      </c>
      <c r="CI843">
        <v>0</v>
      </c>
      <c r="CJ843">
        <v>1</v>
      </c>
      <c r="CK843">
        <v>0</v>
      </c>
      <c r="CL843">
        <v>0</v>
      </c>
      <c r="CM843">
        <v>0</v>
      </c>
      <c r="CN843" s="17">
        <v>0</v>
      </c>
      <c r="CO843">
        <v>0.21149999999999999</v>
      </c>
      <c r="CP843">
        <v>4</v>
      </c>
      <c r="CQ843">
        <v>1</v>
      </c>
      <c r="CR843">
        <v>0</v>
      </c>
      <c r="CS843">
        <v>16</v>
      </c>
      <c r="CY843" s="33" t="s">
        <v>85</v>
      </c>
    </row>
    <row r="844" spans="1:103" x14ac:dyDescent="0.25">
      <c r="A844">
        <v>843</v>
      </c>
      <c r="B844">
        <v>57</v>
      </c>
      <c r="C844" s="24" t="s">
        <v>3912</v>
      </c>
      <c r="D844" s="12">
        <v>1.5</v>
      </c>
      <c r="E844" s="13">
        <f t="shared" si="213"/>
        <v>0.81521739130434778</v>
      </c>
      <c r="F844" s="7">
        <v>1.84</v>
      </c>
      <c r="G844" s="7">
        <f t="shared" si="206"/>
        <v>0.68478260869565222</v>
      </c>
      <c r="H844" s="15">
        <f t="shared" si="207"/>
        <v>2.3152173913043477</v>
      </c>
      <c r="I844" s="11">
        <f t="shared" si="208"/>
        <v>5.3578421263895587E-2</v>
      </c>
      <c r="J844" s="32">
        <f t="shared" si="209"/>
        <v>2.9118707208638905E-2</v>
      </c>
      <c r="K844" s="32">
        <f t="shared" si="210"/>
        <v>34.342183972484918</v>
      </c>
      <c r="L844" s="8">
        <v>1</v>
      </c>
      <c r="M844" s="9">
        <v>0</v>
      </c>
      <c r="N844" s="8">
        <v>0</v>
      </c>
      <c r="O844" s="9">
        <v>1</v>
      </c>
      <c r="P844" s="9">
        <v>0</v>
      </c>
      <c r="Q844" s="9">
        <v>0</v>
      </c>
      <c r="R844" s="9">
        <v>0</v>
      </c>
      <c r="S844" s="8">
        <v>1182</v>
      </c>
      <c r="T844" s="9">
        <v>5</v>
      </c>
      <c r="U844" s="9">
        <f t="shared" si="211"/>
        <v>1176</v>
      </c>
      <c r="V844" s="9">
        <f t="shared" si="212"/>
        <v>8</v>
      </c>
      <c r="W844" s="7">
        <v>8.2799999999999994</v>
      </c>
      <c r="X844" s="7">
        <f t="shared" si="214"/>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33.81</v>
      </c>
      <c r="BM844">
        <v>0</v>
      </c>
      <c r="BN844">
        <v>0</v>
      </c>
      <c r="BO844">
        <v>0</v>
      </c>
      <c r="BP844">
        <v>0</v>
      </c>
      <c r="BQ844">
        <v>1</v>
      </c>
      <c r="BR844">
        <v>0</v>
      </c>
      <c r="BS844">
        <v>0</v>
      </c>
      <c r="BT844" s="17">
        <v>0</v>
      </c>
      <c r="BU844">
        <v>0</v>
      </c>
      <c r="BV844">
        <v>0</v>
      </c>
      <c r="BW844">
        <v>1</v>
      </c>
      <c r="BX844" s="17">
        <v>0</v>
      </c>
      <c r="BY844">
        <v>0</v>
      </c>
      <c r="BZ844">
        <v>0</v>
      </c>
      <c r="CA844">
        <v>0</v>
      </c>
      <c r="CB844">
        <v>0</v>
      </c>
      <c r="CC844" s="17">
        <v>0</v>
      </c>
      <c r="CD844">
        <v>0</v>
      </c>
      <c r="CE844">
        <v>0</v>
      </c>
      <c r="CF844">
        <v>1</v>
      </c>
      <c r="CG844">
        <v>1</v>
      </c>
      <c r="CH844">
        <v>1</v>
      </c>
      <c r="CI844">
        <v>0</v>
      </c>
      <c r="CJ844">
        <v>1</v>
      </c>
      <c r="CK844">
        <v>0</v>
      </c>
      <c r="CL844">
        <v>0</v>
      </c>
      <c r="CM844">
        <v>0</v>
      </c>
      <c r="CN844" s="17">
        <v>0</v>
      </c>
      <c r="CO844">
        <v>0.21149999999999999</v>
      </c>
      <c r="CP844">
        <v>4</v>
      </c>
      <c r="CQ844">
        <v>1</v>
      </c>
      <c r="CR844">
        <v>0</v>
      </c>
      <c r="CS844">
        <v>16</v>
      </c>
      <c r="CY844" s="33" t="s">
        <v>85</v>
      </c>
    </row>
    <row r="845" spans="1:103" x14ac:dyDescent="0.25">
      <c r="A845">
        <v>844</v>
      </c>
      <c r="B845">
        <v>58</v>
      </c>
      <c r="C845" s="24" t="s">
        <v>3921</v>
      </c>
      <c r="D845" s="12">
        <v>7.2</v>
      </c>
      <c r="E845" s="13">
        <v>0.6</v>
      </c>
      <c r="F845" s="7">
        <f t="shared" ref="F845:F908" si="215">D845/E845</f>
        <v>12</v>
      </c>
      <c r="G845" s="7">
        <f t="shared" si="206"/>
        <v>6.6000000000000005</v>
      </c>
      <c r="H845" s="15">
        <f t="shared" si="207"/>
        <v>7.8</v>
      </c>
      <c r="I845" s="11">
        <f t="shared" si="208"/>
        <v>0.20433118274318615</v>
      </c>
      <c r="J845" s="32">
        <f t="shared" si="209"/>
        <v>1.7027598561932179E-2</v>
      </c>
      <c r="K845" s="32">
        <f t="shared" si="210"/>
        <v>58.728187440104094</v>
      </c>
      <c r="L845" s="8">
        <v>1</v>
      </c>
      <c r="M845" s="9">
        <v>0</v>
      </c>
      <c r="N845" s="8">
        <v>1</v>
      </c>
      <c r="O845" s="9">
        <v>0</v>
      </c>
      <c r="P845" s="9">
        <v>0</v>
      </c>
      <c r="Q845" s="9">
        <v>0</v>
      </c>
      <c r="R845" s="9">
        <v>0</v>
      </c>
      <c r="S845" s="8">
        <v>3316</v>
      </c>
      <c r="T845" s="9">
        <v>10</v>
      </c>
      <c r="U845" s="9">
        <f t="shared" si="211"/>
        <v>3305</v>
      </c>
      <c r="V845" s="9">
        <f t="shared" si="212"/>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38</v>
      </c>
      <c r="BM845">
        <v>1</v>
      </c>
      <c r="BN845">
        <v>0</v>
      </c>
      <c r="BO845">
        <v>0</v>
      </c>
      <c r="BP845">
        <v>0</v>
      </c>
      <c r="BQ845">
        <v>0</v>
      </c>
      <c r="BR845">
        <v>0</v>
      </c>
      <c r="BS845">
        <v>0</v>
      </c>
      <c r="BT845" s="17">
        <v>0</v>
      </c>
      <c r="BU845">
        <v>0</v>
      </c>
      <c r="BV845">
        <v>1</v>
      </c>
      <c r="BW845">
        <v>0</v>
      </c>
      <c r="BX845" s="17">
        <v>0</v>
      </c>
      <c r="BY845">
        <v>0</v>
      </c>
      <c r="BZ845">
        <v>0</v>
      </c>
      <c r="CA845">
        <v>0</v>
      </c>
      <c r="CB845">
        <v>0</v>
      </c>
      <c r="CC845" s="17">
        <v>0</v>
      </c>
      <c r="CD845">
        <v>0</v>
      </c>
      <c r="CE845">
        <v>0</v>
      </c>
      <c r="CF845">
        <v>1</v>
      </c>
      <c r="CG845">
        <v>1</v>
      </c>
      <c r="CH845">
        <v>0</v>
      </c>
      <c r="CI845">
        <v>0</v>
      </c>
      <c r="CJ845">
        <v>0</v>
      </c>
      <c r="CK845">
        <v>0</v>
      </c>
      <c r="CL845">
        <v>1</v>
      </c>
      <c r="CM845">
        <v>0</v>
      </c>
      <c r="CN845" s="17">
        <v>0</v>
      </c>
      <c r="CO845">
        <v>0</v>
      </c>
      <c r="CP845">
        <v>0</v>
      </c>
      <c r="CQ845">
        <v>0</v>
      </c>
      <c r="CR845">
        <v>1</v>
      </c>
      <c r="CS845">
        <v>24</v>
      </c>
      <c r="CY845" s="33" t="s">
        <v>85</v>
      </c>
    </row>
    <row r="846" spans="1:103" x14ac:dyDescent="0.25">
      <c r="A846">
        <v>845</v>
      </c>
      <c r="B846">
        <v>58</v>
      </c>
      <c r="C846" s="24" t="s">
        <v>3921</v>
      </c>
      <c r="D846" s="12">
        <v>9.1</v>
      </c>
      <c r="E846" s="13">
        <v>2.2999999999999998</v>
      </c>
      <c r="F846" s="7">
        <f t="shared" si="215"/>
        <v>3.956521739130435</v>
      </c>
      <c r="G846" s="7">
        <f t="shared" si="206"/>
        <v>6.8</v>
      </c>
      <c r="H846" s="15">
        <f t="shared" si="207"/>
        <v>11.399999999999999</v>
      </c>
      <c r="I846" s="11">
        <f t="shared" si="208"/>
        <v>6.8659674321075184E-2</v>
      </c>
      <c r="J846" s="32">
        <f t="shared" si="209"/>
        <v>1.7353544059172846E-2</v>
      </c>
      <c r="K846" s="32">
        <f t="shared" si="210"/>
        <v>57.625116609619212</v>
      </c>
      <c r="L846" s="8">
        <v>1</v>
      </c>
      <c r="M846" s="9">
        <v>0</v>
      </c>
      <c r="N846" s="8">
        <v>1</v>
      </c>
      <c r="O846" s="9">
        <v>0</v>
      </c>
      <c r="P846" s="9">
        <v>0</v>
      </c>
      <c r="Q846" s="9">
        <v>0</v>
      </c>
      <c r="R846" s="9">
        <v>0</v>
      </c>
      <c r="S846" s="8">
        <v>3316</v>
      </c>
      <c r="T846" s="9">
        <v>10</v>
      </c>
      <c r="U846" s="9">
        <f t="shared" si="211"/>
        <v>3305</v>
      </c>
      <c r="V846" s="9">
        <f t="shared" si="212"/>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38</v>
      </c>
      <c r="BM846">
        <v>0</v>
      </c>
      <c r="BN846">
        <v>0</v>
      </c>
      <c r="BO846">
        <v>0</v>
      </c>
      <c r="BP846">
        <v>0</v>
      </c>
      <c r="BQ846">
        <v>0</v>
      </c>
      <c r="BR846">
        <v>0</v>
      </c>
      <c r="BS846">
        <v>0</v>
      </c>
      <c r="BT846" s="17">
        <v>1</v>
      </c>
      <c r="BU846">
        <v>0</v>
      </c>
      <c r="BV846">
        <v>0</v>
      </c>
      <c r="BW846">
        <v>1</v>
      </c>
      <c r="BX846" s="17">
        <v>0</v>
      </c>
      <c r="BY846">
        <v>0</v>
      </c>
      <c r="BZ846">
        <v>0</v>
      </c>
      <c r="CA846">
        <v>0</v>
      </c>
      <c r="CB846">
        <v>0</v>
      </c>
      <c r="CC846" s="17">
        <v>0</v>
      </c>
      <c r="CD846">
        <v>0</v>
      </c>
      <c r="CE846">
        <v>0</v>
      </c>
      <c r="CF846">
        <v>1</v>
      </c>
      <c r="CG846">
        <v>1</v>
      </c>
      <c r="CH846">
        <v>0</v>
      </c>
      <c r="CI846">
        <v>0</v>
      </c>
      <c r="CJ846">
        <v>0</v>
      </c>
      <c r="CK846">
        <v>0</v>
      </c>
      <c r="CL846">
        <v>1</v>
      </c>
      <c r="CM846">
        <v>0</v>
      </c>
      <c r="CN846" s="17">
        <v>0</v>
      </c>
      <c r="CO846">
        <v>0</v>
      </c>
      <c r="CP846">
        <v>0</v>
      </c>
      <c r="CQ846">
        <v>0</v>
      </c>
      <c r="CR846">
        <v>1</v>
      </c>
      <c r="CS846">
        <v>24</v>
      </c>
      <c r="CY846" s="33" t="s">
        <v>85</v>
      </c>
    </row>
    <row r="847" spans="1:103" x14ac:dyDescent="0.25">
      <c r="A847">
        <v>846</v>
      </c>
      <c r="B847">
        <v>58</v>
      </c>
      <c r="C847" s="24" t="s">
        <v>3921</v>
      </c>
      <c r="D847" s="12">
        <v>5.7</v>
      </c>
      <c r="E847" s="13">
        <v>0.6</v>
      </c>
      <c r="F847" s="7">
        <f t="shared" si="215"/>
        <v>9.5</v>
      </c>
      <c r="G847" s="7">
        <f t="shared" si="206"/>
        <v>5.1000000000000005</v>
      </c>
      <c r="H847" s="15">
        <f t="shared" si="207"/>
        <v>6.3</v>
      </c>
      <c r="I847" s="11">
        <f t="shared" si="208"/>
        <v>0.1889355130790461</v>
      </c>
      <c r="J847" s="32">
        <f t="shared" si="209"/>
        <v>1.9887948745162747E-2</v>
      </c>
      <c r="K847" s="32">
        <f t="shared" si="210"/>
        <v>50.281706414957718</v>
      </c>
      <c r="L847" s="8">
        <v>1</v>
      </c>
      <c r="M847" s="9">
        <v>0</v>
      </c>
      <c r="N847" s="8">
        <v>1</v>
      </c>
      <c r="O847" s="9">
        <v>0</v>
      </c>
      <c r="P847" s="9">
        <v>0</v>
      </c>
      <c r="Q847" s="9">
        <v>0</v>
      </c>
      <c r="R847" s="9">
        <v>0</v>
      </c>
      <c r="S847" s="8">
        <v>2451</v>
      </c>
      <c r="T847" s="9">
        <v>12</v>
      </c>
      <c r="U847" s="9">
        <f t="shared" si="211"/>
        <v>2438</v>
      </c>
      <c r="V847" s="9">
        <f t="shared" si="212"/>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38</v>
      </c>
      <c r="BM847">
        <v>1</v>
      </c>
      <c r="BN847">
        <v>0</v>
      </c>
      <c r="BO847">
        <v>0</v>
      </c>
      <c r="BP847">
        <v>0</v>
      </c>
      <c r="BQ847">
        <v>0</v>
      </c>
      <c r="BR847">
        <v>0</v>
      </c>
      <c r="BS847">
        <v>0</v>
      </c>
      <c r="BT847" s="17">
        <v>0</v>
      </c>
      <c r="BU847">
        <v>0</v>
      </c>
      <c r="BV847">
        <v>0</v>
      </c>
      <c r="BW847">
        <v>0</v>
      </c>
      <c r="BX847" s="17">
        <v>0</v>
      </c>
      <c r="BY847">
        <v>0</v>
      </c>
      <c r="BZ847">
        <v>0</v>
      </c>
      <c r="CA847">
        <v>0</v>
      </c>
      <c r="CB847">
        <v>0</v>
      </c>
      <c r="CC847" s="17">
        <v>0</v>
      </c>
      <c r="CD847">
        <v>0</v>
      </c>
      <c r="CE847">
        <v>0</v>
      </c>
      <c r="CF847">
        <v>1</v>
      </c>
      <c r="CG847">
        <v>1</v>
      </c>
      <c r="CH847">
        <v>0</v>
      </c>
      <c r="CI847">
        <v>0</v>
      </c>
      <c r="CJ847">
        <v>0</v>
      </c>
      <c r="CK847">
        <v>0</v>
      </c>
      <c r="CL847">
        <v>1</v>
      </c>
      <c r="CM847">
        <v>0</v>
      </c>
      <c r="CN847" s="17">
        <v>0</v>
      </c>
      <c r="CO847">
        <v>0</v>
      </c>
      <c r="CP847">
        <v>0</v>
      </c>
      <c r="CQ847">
        <v>0</v>
      </c>
      <c r="CR847">
        <v>1</v>
      </c>
      <c r="CS847">
        <v>24</v>
      </c>
      <c r="CY847" s="33" t="s">
        <v>85</v>
      </c>
    </row>
    <row r="848" spans="1:103" x14ac:dyDescent="0.25">
      <c r="A848">
        <v>847</v>
      </c>
      <c r="B848">
        <v>58</v>
      </c>
      <c r="C848" s="24" t="s">
        <v>3921</v>
      </c>
      <c r="D848" s="12">
        <v>5.4</v>
      </c>
      <c r="E848" s="13">
        <v>0.6</v>
      </c>
      <c r="F848" s="7">
        <f t="shared" si="215"/>
        <v>9.0000000000000018</v>
      </c>
      <c r="G848" s="7">
        <f t="shared" si="206"/>
        <v>4.8000000000000007</v>
      </c>
      <c r="H848" s="15">
        <f t="shared" si="207"/>
        <v>6</v>
      </c>
      <c r="I848" s="11">
        <f t="shared" si="208"/>
        <v>0.15942318366671104</v>
      </c>
      <c r="J848" s="32">
        <f t="shared" si="209"/>
        <v>1.7713687074079002E-2</v>
      </c>
      <c r="K848" s="32">
        <f t="shared" si="210"/>
        <v>56.453520705089772</v>
      </c>
      <c r="L848" s="8">
        <v>1</v>
      </c>
      <c r="M848" s="9">
        <v>0</v>
      </c>
      <c r="N848" s="8">
        <v>1</v>
      </c>
      <c r="O848" s="9">
        <v>0</v>
      </c>
      <c r="P848" s="9">
        <v>0</v>
      </c>
      <c r="Q848" s="9">
        <v>0</v>
      </c>
      <c r="R848" s="9">
        <v>0</v>
      </c>
      <c r="S848" s="8">
        <v>3119</v>
      </c>
      <c r="T848" s="9">
        <v>12</v>
      </c>
      <c r="U848" s="9">
        <f t="shared" si="211"/>
        <v>3106</v>
      </c>
      <c r="V848" s="9">
        <f t="shared" si="212"/>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38</v>
      </c>
      <c r="BM848">
        <v>0</v>
      </c>
      <c r="BN848">
        <v>0</v>
      </c>
      <c r="BO848">
        <v>0</v>
      </c>
      <c r="BP848">
        <v>0</v>
      </c>
      <c r="BQ848">
        <v>0</v>
      </c>
      <c r="BR848">
        <v>1</v>
      </c>
      <c r="BS848">
        <v>0</v>
      </c>
      <c r="BT848" s="17">
        <v>0</v>
      </c>
      <c r="BU848">
        <v>0</v>
      </c>
      <c r="BV848">
        <v>0</v>
      </c>
      <c r="BW848">
        <v>1</v>
      </c>
      <c r="BX848" s="17">
        <v>0</v>
      </c>
      <c r="BY848">
        <v>0</v>
      </c>
      <c r="BZ848">
        <v>0</v>
      </c>
      <c r="CA848">
        <v>0</v>
      </c>
      <c r="CB848">
        <v>0</v>
      </c>
      <c r="CC848" s="17">
        <v>0</v>
      </c>
      <c r="CD848">
        <v>0</v>
      </c>
      <c r="CE848">
        <v>0</v>
      </c>
      <c r="CF848">
        <v>1</v>
      </c>
      <c r="CG848">
        <v>1</v>
      </c>
      <c r="CH848">
        <v>0</v>
      </c>
      <c r="CI848">
        <v>0</v>
      </c>
      <c r="CJ848">
        <v>0</v>
      </c>
      <c r="CK848">
        <v>0</v>
      </c>
      <c r="CL848">
        <v>1</v>
      </c>
      <c r="CM848">
        <v>0</v>
      </c>
      <c r="CN848" s="17">
        <v>0</v>
      </c>
      <c r="CO848">
        <v>0</v>
      </c>
      <c r="CP848">
        <v>0</v>
      </c>
      <c r="CQ848">
        <v>0</v>
      </c>
      <c r="CR848">
        <v>1</v>
      </c>
      <c r="CS848">
        <v>24</v>
      </c>
      <c r="CY848" s="33" t="s">
        <v>85</v>
      </c>
    </row>
    <row r="849" spans="1:103" x14ac:dyDescent="0.25">
      <c r="A849">
        <v>848</v>
      </c>
      <c r="B849">
        <v>58</v>
      </c>
      <c r="C849" s="24" t="s">
        <v>3921</v>
      </c>
      <c r="D849" s="12">
        <v>5</v>
      </c>
      <c r="E849" s="13">
        <v>1.5</v>
      </c>
      <c r="F849" s="7">
        <f t="shared" si="215"/>
        <v>3.3333333333333335</v>
      </c>
      <c r="G849" s="7">
        <f t="shared" si="206"/>
        <v>3.5</v>
      </c>
      <c r="H849" s="15">
        <f t="shared" si="207"/>
        <v>6.5</v>
      </c>
      <c r="I849" s="11">
        <f t="shared" si="208"/>
        <v>6.7341975958526951E-2</v>
      </c>
      <c r="J849" s="32">
        <f t="shared" si="209"/>
        <v>2.0202592787558083E-2</v>
      </c>
      <c r="K849" s="32">
        <f t="shared" si="210"/>
        <v>49.498597062049257</v>
      </c>
      <c r="L849" s="8">
        <v>1</v>
      </c>
      <c r="M849" s="9">
        <v>0</v>
      </c>
      <c r="N849" s="8">
        <v>1</v>
      </c>
      <c r="O849" s="9">
        <v>0</v>
      </c>
      <c r="P849" s="9">
        <v>0</v>
      </c>
      <c r="Q849" s="9">
        <v>0</v>
      </c>
      <c r="R849" s="9">
        <v>0</v>
      </c>
      <c r="S849" s="8">
        <v>2451</v>
      </c>
      <c r="T849" s="9">
        <v>11</v>
      </c>
      <c r="U849" s="9">
        <f t="shared" si="211"/>
        <v>2439</v>
      </c>
      <c r="V849" s="9">
        <f t="shared" si="212"/>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38</v>
      </c>
      <c r="BM849">
        <v>0</v>
      </c>
      <c r="BN849">
        <v>0</v>
      </c>
      <c r="BO849">
        <v>0</v>
      </c>
      <c r="BP849">
        <v>0</v>
      </c>
      <c r="BQ849">
        <v>0</v>
      </c>
      <c r="BR849">
        <v>0</v>
      </c>
      <c r="BS849">
        <v>0</v>
      </c>
      <c r="BT849" s="17">
        <v>1</v>
      </c>
      <c r="BU849">
        <v>0</v>
      </c>
      <c r="BV849">
        <v>1</v>
      </c>
      <c r="BW849">
        <v>0</v>
      </c>
      <c r="BX849" s="17">
        <v>0</v>
      </c>
      <c r="BY849">
        <v>0</v>
      </c>
      <c r="BZ849">
        <v>0</v>
      </c>
      <c r="CA849">
        <v>0</v>
      </c>
      <c r="CB849">
        <v>0</v>
      </c>
      <c r="CC849" s="17">
        <v>0</v>
      </c>
      <c r="CD849">
        <v>0</v>
      </c>
      <c r="CE849">
        <v>0</v>
      </c>
      <c r="CF849">
        <v>1</v>
      </c>
      <c r="CG849">
        <v>1</v>
      </c>
      <c r="CH849">
        <v>0</v>
      </c>
      <c r="CI849">
        <v>0</v>
      </c>
      <c r="CJ849">
        <v>0</v>
      </c>
      <c r="CK849">
        <v>0</v>
      </c>
      <c r="CL849">
        <v>1</v>
      </c>
      <c r="CM849">
        <v>0</v>
      </c>
      <c r="CN849" s="17">
        <v>0</v>
      </c>
      <c r="CO849">
        <v>0</v>
      </c>
      <c r="CP849">
        <v>0</v>
      </c>
      <c r="CQ849">
        <v>0</v>
      </c>
      <c r="CR849">
        <v>1</v>
      </c>
      <c r="CS849">
        <v>24</v>
      </c>
      <c r="CY849" s="33" t="s">
        <v>85</v>
      </c>
    </row>
    <row r="850" spans="1:103" x14ac:dyDescent="0.25">
      <c r="A850">
        <v>849</v>
      </c>
      <c r="B850">
        <v>58</v>
      </c>
      <c r="C850" s="24" t="s">
        <v>3921</v>
      </c>
      <c r="D850" s="12">
        <v>6.3</v>
      </c>
      <c r="E850" s="13">
        <v>1.3</v>
      </c>
      <c r="F850" s="7">
        <f t="shared" si="215"/>
        <v>4.8461538461538458</v>
      </c>
      <c r="G850" s="7">
        <f t="shared" si="206"/>
        <v>5</v>
      </c>
      <c r="H850" s="15">
        <f t="shared" si="207"/>
        <v>7.6</v>
      </c>
      <c r="I850" s="11">
        <f t="shared" si="208"/>
        <v>9.7678410112133671E-2</v>
      </c>
      <c r="J850" s="32">
        <f t="shared" si="209"/>
        <v>2.0155862404091077E-2</v>
      </c>
      <c r="K850" s="32">
        <f t="shared" si="210"/>
        <v>49.613357144025152</v>
      </c>
      <c r="L850" s="8">
        <v>1</v>
      </c>
      <c r="M850" s="9">
        <v>0</v>
      </c>
      <c r="N850" s="8">
        <v>1</v>
      </c>
      <c r="O850" s="9">
        <v>0</v>
      </c>
      <c r="P850" s="9">
        <v>0</v>
      </c>
      <c r="Q850" s="9">
        <v>0</v>
      </c>
      <c r="R850" s="9">
        <v>0</v>
      </c>
      <c r="S850" s="8">
        <v>2451</v>
      </c>
      <c r="T850" s="9">
        <v>12</v>
      </c>
      <c r="U850" s="9">
        <f t="shared" si="211"/>
        <v>2438</v>
      </c>
      <c r="V850" s="9">
        <f t="shared" si="212"/>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38</v>
      </c>
      <c r="BM850">
        <v>0</v>
      </c>
      <c r="BN850">
        <v>0</v>
      </c>
      <c r="BO850">
        <v>0</v>
      </c>
      <c r="BP850">
        <v>0</v>
      </c>
      <c r="BQ850">
        <v>0</v>
      </c>
      <c r="BR850">
        <v>0</v>
      </c>
      <c r="BS850">
        <v>0</v>
      </c>
      <c r="BT850" s="17">
        <v>1</v>
      </c>
      <c r="BU850">
        <v>0</v>
      </c>
      <c r="BV850">
        <v>1</v>
      </c>
      <c r="BW850">
        <v>0</v>
      </c>
      <c r="BX850" s="17">
        <v>0</v>
      </c>
      <c r="BY850">
        <v>0</v>
      </c>
      <c r="BZ850">
        <v>0</v>
      </c>
      <c r="CA850">
        <v>0</v>
      </c>
      <c r="CB850">
        <v>0</v>
      </c>
      <c r="CC850" s="17">
        <v>0</v>
      </c>
      <c r="CD850">
        <v>0</v>
      </c>
      <c r="CE850">
        <v>0</v>
      </c>
      <c r="CF850">
        <v>1</v>
      </c>
      <c r="CG850">
        <v>1</v>
      </c>
      <c r="CH850">
        <v>0</v>
      </c>
      <c r="CI850">
        <v>0</v>
      </c>
      <c r="CJ850">
        <v>0</v>
      </c>
      <c r="CK850">
        <v>0</v>
      </c>
      <c r="CL850">
        <v>1</v>
      </c>
      <c r="CM850">
        <v>0</v>
      </c>
      <c r="CN850" s="17">
        <v>0</v>
      </c>
      <c r="CO850">
        <v>0</v>
      </c>
      <c r="CP850">
        <v>0</v>
      </c>
      <c r="CQ850">
        <v>0</v>
      </c>
      <c r="CR850">
        <v>1</v>
      </c>
      <c r="CS850">
        <v>24</v>
      </c>
      <c r="CY850" s="33" t="s">
        <v>85</v>
      </c>
    </row>
    <row r="851" spans="1:103" x14ac:dyDescent="0.25">
      <c r="A851">
        <v>850</v>
      </c>
      <c r="B851">
        <v>58</v>
      </c>
      <c r="C851" s="24" t="s">
        <v>3921</v>
      </c>
      <c r="D851" s="12">
        <v>4.5</v>
      </c>
      <c r="E851" s="13">
        <v>0.9</v>
      </c>
      <c r="F851" s="7">
        <f t="shared" si="215"/>
        <v>5</v>
      </c>
      <c r="G851" s="7">
        <f t="shared" si="206"/>
        <v>3.6</v>
      </c>
      <c r="H851" s="15">
        <f t="shared" si="207"/>
        <v>5.4</v>
      </c>
      <c r="I851" s="11">
        <f t="shared" si="208"/>
        <v>0.13277976293203617</v>
      </c>
      <c r="J851" s="32">
        <f t="shared" si="209"/>
        <v>2.6555952586407236E-2</v>
      </c>
      <c r="K851" s="32">
        <f t="shared" si="210"/>
        <v>37.656340767525464</v>
      </c>
      <c r="L851" s="8">
        <v>1</v>
      </c>
      <c r="M851" s="9">
        <v>0</v>
      </c>
      <c r="N851" s="8">
        <v>1</v>
      </c>
      <c r="O851" s="9">
        <v>0</v>
      </c>
      <c r="P851" s="9">
        <v>0</v>
      </c>
      <c r="Q851" s="9">
        <v>0</v>
      </c>
      <c r="R851" s="9">
        <v>0</v>
      </c>
      <c r="S851" s="8">
        <v>1405</v>
      </c>
      <c r="T851" s="9">
        <v>11</v>
      </c>
      <c r="U851" s="9">
        <f t="shared" si="211"/>
        <v>1393</v>
      </c>
      <c r="V851" s="9">
        <f t="shared" si="212"/>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38</v>
      </c>
      <c r="BM851">
        <v>1</v>
      </c>
      <c r="BN851">
        <v>0</v>
      </c>
      <c r="BO851">
        <v>0</v>
      </c>
      <c r="BP851">
        <v>0</v>
      </c>
      <c r="BQ851">
        <v>0</v>
      </c>
      <c r="BR851">
        <v>0</v>
      </c>
      <c r="BS851">
        <v>0</v>
      </c>
      <c r="BT851" s="17">
        <v>0</v>
      </c>
      <c r="BU851">
        <v>0</v>
      </c>
      <c r="BV851">
        <v>0</v>
      </c>
      <c r="BW851">
        <v>1</v>
      </c>
      <c r="BX851" s="17">
        <v>0</v>
      </c>
      <c r="BY851">
        <v>0</v>
      </c>
      <c r="BZ851">
        <v>0</v>
      </c>
      <c r="CA851">
        <v>0</v>
      </c>
      <c r="CB851">
        <v>0</v>
      </c>
      <c r="CC851" s="17">
        <v>0</v>
      </c>
      <c r="CD851">
        <v>0</v>
      </c>
      <c r="CE851">
        <v>0</v>
      </c>
      <c r="CF851">
        <v>1</v>
      </c>
      <c r="CG851">
        <v>1</v>
      </c>
      <c r="CH851">
        <v>0</v>
      </c>
      <c r="CI851">
        <v>0</v>
      </c>
      <c r="CJ851">
        <v>0</v>
      </c>
      <c r="CK851">
        <v>0</v>
      </c>
      <c r="CL851">
        <v>1</v>
      </c>
      <c r="CM851">
        <v>0</v>
      </c>
      <c r="CN851" s="17">
        <v>0</v>
      </c>
      <c r="CO851">
        <v>0</v>
      </c>
      <c r="CP851">
        <v>0</v>
      </c>
      <c r="CQ851">
        <v>0</v>
      </c>
      <c r="CR851">
        <v>1</v>
      </c>
      <c r="CS851">
        <v>24</v>
      </c>
      <c r="CY851" s="33" t="s">
        <v>85</v>
      </c>
    </row>
    <row r="852" spans="1:103" x14ac:dyDescent="0.25">
      <c r="A852">
        <v>851</v>
      </c>
      <c r="B852">
        <v>58</v>
      </c>
      <c r="C852" s="24" t="s">
        <v>3921</v>
      </c>
      <c r="D852" s="12">
        <v>8</v>
      </c>
      <c r="E852" s="13">
        <v>3.4</v>
      </c>
      <c r="F852" s="7">
        <f t="shared" si="215"/>
        <v>2.3529411764705883</v>
      </c>
      <c r="G852" s="7">
        <f t="shared" si="206"/>
        <v>4.5999999999999996</v>
      </c>
      <c r="H852" s="15">
        <f t="shared" si="207"/>
        <v>11.4</v>
      </c>
      <c r="I852" s="11">
        <f t="shared" si="208"/>
        <v>6.2895414166532826E-2</v>
      </c>
      <c r="J852" s="32">
        <f t="shared" si="209"/>
        <v>2.6730551020776452E-2</v>
      </c>
      <c r="K852" s="32">
        <f t="shared" si="210"/>
        <v>37.410377332765982</v>
      </c>
      <c r="L852" s="8">
        <v>1</v>
      </c>
      <c r="M852" s="9">
        <v>0</v>
      </c>
      <c r="N852" s="8">
        <v>1</v>
      </c>
      <c r="O852" s="9">
        <v>0</v>
      </c>
      <c r="P852" s="9">
        <v>0</v>
      </c>
      <c r="Q852" s="9">
        <v>0</v>
      </c>
      <c r="R852" s="9">
        <v>0</v>
      </c>
      <c r="S852" s="8">
        <v>1405</v>
      </c>
      <c r="T852" s="9">
        <v>10</v>
      </c>
      <c r="U852" s="9">
        <f t="shared" si="211"/>
        <v>1394</v>
      </c>
      <c r="V852" s="9">
        <f t="shared" si="212"/>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38</v>
      </c>
      <c r="BM852">
        <v>0</v>
      </c>
      <c r="BN852">
        <v>0</v>
      </c>
      <c r="BO852">
        <v>0</v>
      </c>
      <c r="BP852">
        <v>0</v>
      </c>
      <c r="BQ852">
        <v>0</v>
      </c>
      <c r="BR852">
        <v>0</v>
      </c>
      <c r="BS852">
        <v>0</v>
      </c>
      <c r="BT852" s="17">
        <v>1</v>
      </c>
      <c r="BU852">
        <v>0</v>
      </c>
      <c r="BV852">
        <v>1</v>
      </c>
      <c r="BW852">
        <v>0</v>
      </c>
      <c r="BX852" s="17">
        <v>0</v>
      </c>
      <c r="BY852">
        <v>0</v>
      </c>
      <c r="BZ852">
        <v>0</v>
      </c>
      <c r="CA852">
        <v>0</v>
      </c>
      <c r="CB852">
        <v>0</v>
      </c>
      <c r="CC852" s="17">
        <v>0</v>
      </c>
      <c r="CD852">
        <v>0</v>
      </c>
      <c r="CE852">
        <v>0</v>
      </c>
      <c r="CF852">
        <v>1</v>
      </c>
      <c r="CG852">
        <v>1</v>
      </c>
      <c r="CH852">
        <v>0</v>
      </c>
      <c r="CI852">
        <v>0</v>
      </c>
      <c r="CJ852">
        <v>0</v>
      </c>
      <c r="CK852">
        <v>0</v>
      </c>
      <c r="CL852">
        <v>1</v>
      </c>
      <c r="CM852">
        <v>0</v>
      </c>
      <c r="CN852" s="17">
        <v>0</v>
      </c>
      <c r="CO852">
        <v>0</v>
      </c>
      <c r="CP852">
        <v>0</v>
      </c>
      <c r="CQ852">
        <v>0</v>
      </c>
      <c r="CR852">
        <v>1</v>
      </c>
      <c r="CS852">
        <v>24</v>
      </c>
      <c r="CY852" s="33" t="s">
        <v>85</v>
      </c>
    </row>
    <row r="853" spans="1:103" x14ac:dyDescent="0.25">
      <c r="A853">
        <v>852</v>
      </c>
      <c r="B853">
        <v>58</v>
      </c>
      <c r="C853" s="24" t="s">
        <v>3921</v>
      </c>
      <c r="D853" s="12">
        <v>8</v>
      </c>
      <c r="E853" s="13">
        <v>3.5</v>
      </c>
      <c r="F853" s="7">
        <f t="shared" si="215"/>
        <v>2.2857142857142856</v>
      </c>
      <c r="G853" s="7">
        <f t="shared" si="206"/>
        <v>4.5</v>
      </c>
      <c r="H853" s="15">
        <f t="shared" si="207"/>
        <v>11.5</v>
      </c>
      <c r="I853" s="11">
        <f t="shared" si="208"/>
        <v>6.1105210393711161E-2</v>
      </c>
      <c r="J853" s="32">
        <f t="shared" si="209"/>
        <v>2.6733529547248634E-2</v>
      </c>
      <c r="K853" s="32">
        <f t="shared" si="210"/>
        <v>37.406209241193075</v>
      </c>
      <c r="L853" s="8">
        <v>1</v>
      </c>
      <c r="M853" s="9">
        <v>0</v>
      </c>
      <c r="N853" s="8">
        <v>1</v>
      </c>
      <c r="O853" s="9">
        <v>0</v>
      </c>
      <c r="P853" s="9">
        <v>0</v>
      </c>
      <c r="Q853" s="9">
        <v>0</v>
      </c>
      <c r="R853" s="9">
        <v>0</v>
      </c>
      <c r="S853" s="8">
        <v>1405</v>
      </c>
      <c r="T853" s="9">
        <v>10</v>
      </c>
      <c r="U853" s="9">
        <f t="shared" si="211"/>
        <v>1394</v>
      </c>
      <c r="V853" s="9">
        <f t="shared" si="212"/>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38</v>
      </c>
      <c r="BM853">
        <v>0</v>
      </c>
      <c r="BN853">
        <v>0</v>
      </c>
      <c r="BO853">
        <v>0</v>
      </c>
      <c r="BP853">
        <v>0</v>
      </c>
      <c r="BQ853">
        <v>0</v>
      </c>
      <c r="BR853">
        <v>0</v>
      </c>
      <c r="BS853">
        <v>0</v>
      </c>
      <c r="BT853" s="17">
        <v>1</v>
      </c>
      <c r="BU853">
        <v>0</v>
      </c>
      <c r="BV853">
        <v>1</v>
      </c>
      <c r="BW853">
        <v>0</v>
      </c>
      <c r="BX853" s="17">
        <v>0</v>
      </c>
      <c r="BY853">
        <v>0</v>
      </c>
      <c r="BZ853">
        <v>0</v>
      </c>
      <c r="CA853">
        <v>0</v>
      </c>
      <c r="CB853">
        <v>0</v>
      </c>
      <c r="CC853" s="17">
        <v>0</v>
      </c>
      <c r="CD853">
        <v>0</v>
      </c>
      <c r="CE853">
        <v>0</v>
      </c>
      <c r="CF853">
        <v>1</v>
      </c>
      <c r="CG853">
        <v>1</v>
      </c>
      <c r="CH853">
        <v>0</v>
      </c>
      <c r="CI853">
        <v>0</v>
      </c>
      <c r="CJ853">
        <v>0</v>
      </c>
      <c r="CK853">
        <v>0</v>
      </c>
      <c r="CL853">
        <v>1</v>
      </c>
      <c r="CM853">
        <v>0</v>
      </c>
      <c r="CN853" s="17">
        <v>0</v>
      </c>
      <c r="CO853">
        <v>0</v>
      </c>
      <c r="CP853">
        <v>0</v>
      </c>
      <c r="CQ853">
        <v>0</v>
      </c>
      <c r="CR853">
        <v>1</v>
      </c>
      <c r="CS853">
        <v>24</v>
      </c>
      <c r="CY853" s="33" t="s">
        <v>85</v>
      </c>
    </row>
    <row r="854" spans="1:103" x14ac:dyDescent="0.25">
      <c r="A854">
        <v>853</v>
      </c>
      <c r="B854">
        <v>58</v>
      </c>
      <c r="C854" s="24" t="s">
        <v>3921</v>
      </c>
      <c r="D854" s="12">
        <v>8.4</v>
      </c>
      <c r="E854" s="13">
        <v>3.8</v>
      </c>
      <c r="F854" s="7">
        <f t="shared" si="215"/>
        <v>2.2105263157894739</v>
      </c>
      <c r="G854" s="7">
        <f t="shared" si="206"/>
        <v>4.6000000000000005</v>
      </c>
      <c r="H854" s="15">
        <f t="shared" si="207"/>
        <v>12.2</v>
      </c>
      <c r="I854" s="11">
        <f t="shared" si="208"/>
        <v>5.9102310791739193E-2</v>
      </c>
      <c r="J854" s="32">
        <f t="shared" si="209"/>
        <v>2.6736759643882013E-2</v>
      </c>
      <c r="K854" s="32">
        <f t="shared" si="210"/>
        <v>37.401690156900635</v>
      </c>
      <c r="L854" s="8">
        <v>1</v>
      </c>
      <c r="M854" s="9">
        <v>0</v>
      </c>
      <c r="N854" s="8">
        <v>1</v>
      </c>
      <c r="O854" s="9">
        <v>0</v>
      </c>
      <c r="P854" s="9">
        <v>0</v>
      </c>
      <c r="Q854" s="9">
        <v>0</v>
      </c>
      <c r="R854" s="9">
        <v>0</v>
      </c>
      <c r="S854" s="8">
        <v>1405</v>
      </c>
      <c r="T854" s="9">
        <v>10</v>
      </c>
      <c r="U854" s="9">
        <f t="shared" si="211"/>
        <v>1394</v>
      </c>
      <c r="V854" s="9">
        <f t="shared" si="212"/>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38</v>
      </c>
      <c r="BM854">
        <v>0</v>
      </c>
      <c r="BN854">
        <v>0</v>
      </c>
      <c r="BO854">
        <v>0</v>
      </c>
      <c r="BP854">
        <v>0</v>
      </c>
      <c r="BQ854">
        <v>0</v>
      </c>
      <c r="BR854">
        <v>0</v>
      </c>
      <c r="BS854">
        <v>0</v>
      </c>
      <c r="BT854" s="17">
        <v>1</v>
      </c>
      <c r="BU854">
        <v>0</v>
      </c>
      <c r="BV854">
        <v>1</v>
      </c>
      <c r="BW854">
        <v>0</v>
      </c>
      <c r="BX854" s="17">
        <v>0</v>
      </c>
      <c r="BY854">
        <v>0</v>
      </c>
      <c r="BZ854">
        <v>0</v>
      </c>
      <c r="CA854">
        <v>0</v>
      </c>
      <c r="CB854">
        <v>0</v>
      </c>
      <c r="CC854" s="17">
        <v>0</v>
      </c>
      <c r="CD854">
        <v>0</v>
      </c>
      <c r="CE854">
        <v>0</v>
      </c>
      <c r="CF854">
        <v>1</v>
      </c>
      <c r="CG854">
        <v>1</v>
      </c>
      <c r="CH854">
        <v>0</v>
      </c>
      <c r="CI854">
        <v>0</v>
      </c>
      <c r="CJ854">
        <v>0</v>
      </c>
      <c r="CK854">
        <v>0</v>
      </c>
      <c r="CL854">
        <v>1</v>
      </c>
      <c r="CM854">
        <v>0</v>
      </c>
      <c r="CN854" s="17">
        <v>0</v>
      </c>
      <c r="CO854">
        <v>0</v>
      </c>
      <c r="CP854">
        <v>0</v>
      </c>
      <c r="CQ854">
        <v>0</v>
      </c>
      <c r="CR854">
        <v>1</v>
      </c>
      <c r="CS854">
        <v>24</v>
      </c>
      <c r="CY854" s="33" t="s">
        <v>85</v>
      </c>
    </row>
    <row r="855" spans="1:103" x14ac:dyDescent="0.25">
      <c r="A855">
        <v>854</v>
      </c>
      <c r="B855">
        <v>58</v>
      </c>
      <c r="C855" s="24" t="s">
        <v>3921</v>
      </c>
      <c r="D855" s="12">
        <v>3.6</v>
      </c>
      <c r="E855" s="13">
        <v>0.8</v>
      </c>
      <c r="F855" s="7">
        <f t="shared" si="215"/>
        <v>4.5</v>
      </c>
      <c r="G855" s="7">
        <f t="shared" si="206"/>
        <v>2.8</v>
      </c>
      <c r="H855" s="15">
        <f t="shared" si="207"/>
        <v>4.4000000000000004</v>
      </c>
      <c r="I855" s="11">
        <f t="shared" si="208"/>
        <v>0.14575018235653436</v>
      </c>
      <c r="J855" s="32">
        <f t="shared" si="209"/>
        <v>3.2388929412563189E-2</v>
      </c>
      <c r="K855" s="32">
        <f t="shared" si="210"/>
        <v>30.874746962525865</v>
      </c>
      <c r="L855" s="8">
        <v>1</v>
      </c>
      <c r="M855" s="9">
        <v>0</v>
      </c>
      <c r="N855" s="8">
        <v>1</v>
      </c>
      <c r="O855" s="9">
        <v>0</v>
      </c>
      <c r="P855" s="9">
        <v>0</v>
      </c>
      <c r="Q855" s="9">
        <v>0</v>
      </c>
      <c r="R855" s="9">
        <v>0</v>
      </c>
      <c r="S855" s="8">
        <v>945</v>
      </c>
      <c r="T855" s="9">
        <v>11</v>
      </c>
      <c r="U855" s="9">
        <f t="shared" si="211"/>
        <v>933</v>
      </c>
      <c r="V855" s="9">
        <f t="shared" si="212"/>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38</v>
      </c>
      <c r="BM855">
        <v>1</v>
      </c>
      <c r="BN855">
        <v>0</v>
      </c>
      <c r="BO855">
        <v>0</v>
      </c>
      <c r="BP855">
        <v>0</v>
      </c>
      <c r="BQ855">
        <v>0</v>
      </c>
      <c r="BR855">
        <v>0</v>
      </c>
      <c r="BS855">
        <v>0</v>
      </c>
      <c r="BT855" s="17">
        <v>0</v>
      </c>
      <c r="BU855">
        <v>0</v>
      </c>
      <c r="BV855">
        <v>0</v>
      </c>
      <c r="BW855">
        <v>1</v>
      </c>
      <c r="BX855" s="17">
        <v>0</v>
      </c>
      <c r="BY855">
        <v>0</v>
      </c>
      <c r="BZ855">
        <v>0</v>
      </c>
      <c r="CA855">
        <v>0</v>
      </c>
      <c r="CB855">
        <v>0</v>
      </c>
      <c r="CC855" s="17">
        <v>0</v>
      </c>
      <c r="CD855">
        <v>0</v>
      </c>
      <c r="CE855">
        <v>0</v>
      </c>
      <c r="CF855">
        <v>1</v>
      </c>
      <c r="CG855">
        <v>1</v>
      </c>
      <c r="CH855">
        <v>0</v>
      </c>
      <c r="CI855">
        <v>0</v>
      </c>
      <c r="CJ855">
        <v>0</v>
      </c>
      <c r="CK855">
        <v>0</v>
      </c>
      <c r="CL855">
        <v>1</v>
      </c>
      <c r="CM855">
        <v>0</v>
      </c>
      <c r="CN855" s="17">
        <v>0</v>
      </c>
      <c r="CO855">
        <v>0</v>
      </c>
      <c r="CP855">
        <v>0</v>
      </c>
      <c r="CQ855">
        <v>0</v>
      </c>
      <c r="CR855">
        <v>1</v>
      </c>
      <c r="CS855">
        <v>24</v>
      </c>
      <c r="CY855" s="33" t="s">
        <v>85</v>
      </c>
    </row>
    <row r="856" spans="1:103" x14ac:dyDescent="0.25">
      <c r="A856">
        <v>855</v>
      </c>
      <c r="B856">
        <v>58</v>
      </c>
      <c r="C856" s="24" t="s">
        <v>3921</v>
      </c>
      <c r="D856" s="12">
        <v>3.3</v>
      </c>
      <c r="E856" s="13">
        <v>0.9</v>
      </c>
      <c r="F856" s="7">
        <f t="shared" si="215"/>
        <v>3.6666666666666665</v>
      </c>
      <c r="G856" s="7">
        <f t="shared" si="206"/>
        <v>2.4</v>
      </c>
      <c r="H856" s="15">
        <f t="shared" si="207"/>
        <v>4.2</v>
      </c>
      <c r="I856" s="11">
        <f t="shared" si="208"/>
        <v>0.11323970232334872</v>
      </c>
      <c r="J856" s="32">
        <f t="shared" si="209"/>
        <v>3.0883555179095103E-2</v>
      </c>
      <c r="K856" s="32">
        <f t="shared" si="210"/>
        <v>32.379691852215707</v>
      </c>
      <c r="L856" s="8">
        <v>1</v>
      </c>
      <c r="M856" s="9">
        <v>0</v>
      </c>
      <c r="N856" s="8">
        <v>1</v>
      </c>
      <c r="O856" s="9">
        <v>0</v>
      </c>
      <c r="P856" s="9">
        <v>0</v>
      </c>
      <c r="Q856" s="9">
        <v>0</v>
      </c>
      <c r="R856" s="9">
        <v>0</v>
      </c>
      <c r="S856" s="8">
        <v>1047</v>
      </c>
      <c r="T856" s="9">
        <v>11</v>
      </c>
      <c r="U856" s="9">
        <f t="shared" si="211"/>
        <v>1035</v>
      </c>
      <c r="V856" s="9">
        <f t="shared" si="212"/>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38</v>
      </c>
      <c r="BM856">
        <v>0</v>
      </c>
      <c r="BN856">
        <v>0</v>
      </c>
      <c r="BO856">
        <v>0</v>
      </c>
      <c r="BP856">
        <v>0</v>
      </c>
      <c r="BQ856">
        <v>0</v>
      </c>
      <c r="BR856">
        <v>1</v>
      </c>
      <c r="BS856">
        <v>0</v>
      </c>
      <c r="BT856" s="17">
        <v>0</v>
      </c>
      <c r="BU856">
        <v>0</v>
      </c>
      <c r="BV856">
        <v>0</v>
      </c>
      <c r="BW856">
        <v>1</v>
      </c>
      <c r="BX856" s="17">
        <v>0</v>
      </c>
      <c r="BY856">
        <v>0</v>
      </c>
      <c r="BZ856">
        <v>0</v>
      </c>
      <c r="CA856">
        <v>0</v>
      </c>
      <c r="CB856">
        <v>0</v>
      </c>
      <c r="CC856" s="17">
        <v>0</v>
      </c>
      <c r="CD856">
        <v>0</v>
      </c>
      <c r="CE856">
        <v>0</v>
      </c>
      <c r="CF856">
        <v>1</v>
      </c>
      <c r="CG856">
        <v>1</v>
      </c>
      <c r="CH856">
        <v>0</v>
      </c>
      <c r="CI856">
        <v>0</v>
      </c>
      <c r="CJ856">
        <v>0</v>
      </c>
      <c r="CK856">
        <v>0</v>
      </c>
      <c r="CL856">
        <v>1</v>
      </c>
      <c r="CM856">
        <v>0</v>
      </c>
      <c r="CN856" s="17">
        <v>0</v>
      </c>
      <c r="CO856">
        <v>0</v>
      </c>
      <c r="CP856">
        <v>0</v>
      </c>
      <c r="CQ856">
        <v>0</v>
      </c>
      <c r="CR856">
        <v>1</v>
      </c>
      <c r="CS856">
        <v>24</v>
      </c>
      <c r="CY856" s="33" t="s">
        <v>85</v>
      </c>
    </row>
    <row r="857" spans="1:103" x14ac:dyDescent="0.25">
      <c r="A857">
        <v>856</v>
      </c>
      <c r="B857">
        <v>58</v>
      </c>
      <c r="C857" s="24" t="s">
        <v>3921</v>
      </c>
      <c r="D857" s="12">
        <v>7.4</v>
      </c>
      <c r="E857" s="13">
        <v>3.2</v>
      </c>
      <c r="F857" s="7">
        <f t="shared" si="215"/>
        <v>2.3125</v>
      </c>
      <c r="G857" s="7">
        <f t="shared" si="206"/>
        <v>4.2</v>
      </c>
      <c r="H857" s="15">
        <f t="shared" si="207"/>
        <v>10.600000000000001</v>
      </c>
      <c r="I857" s="11">
        <f t="shared" si="208"/>
        <v>7.5451619050317345E-2</v>
      </c>
      <c r="J857" s="32">
        <f t="shared" si="209"/>
        <v>3.2627727156893979E-2</v>
      </c>
      <c r="K857" s="32">
        <f t="shared" si="210"/>
        <v>30.648779033592842</v>
      </c>
      <c r="L857" s="8">
        <v>1</v>
      </c>
      <c r="M857" s="9">
        <v>0</v>
      </c>
      <c r="N857" s="8">
        <v>1</v>
      </c>
      <c r="O857" s="9">
        <v>0</v>
      </c>
      <c r="P857" s="9">
        <v>0</v>
      </c>
      <c r="Q857" s="9">
        <v>0</v>
      </c>
      <c r="R857" s="9">
        <v>0</v>
      </c>
      <c r="S857" s="8">
        <v>945</v>
      </c>
      <c r="T857" s="9">
        <v>10</v>
      </c>
      <c r="U857" s="9">
        <f t="shared" si="211"/>
        <v>934</v>
      </c>
      <c r="V857" s="9">
        <f t="shared" si="212"/>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38</v>
      </c>
      <c r="BM857">
        <v>0</v>
      </c>
      <c r="BN857">
        <v>0</v>
      </c>
      <c r="BO857">
        <v>0</v>
      </c>
      <c r="BP857">
        <v>0</v>
      </c>
      <c r="BQ857">
        <v>0</v>
      </c>
      <c r="BR857">
        <v>0</v>
      </c>
      <c r="BS857">
        <v>0</v>
      </c>
      <c r="BT857" s="17">
        <v>1</v>
      </c>
      <c r="BU857">
        <v>0</v>
      </c>
      <c r="BV857">
        <v>1</v>
      </c>
      <c r="BW857">
        <v>0</v>
      </c>
      <c r="BX857" s="17">
        <v>0</v>
      </c>
      <c r="BY857">
        <v>0</v>
      </c>
      <c r="BZ857">
        <v>0</v>
      </c>
      <c r="CA857">
        <v>0</v>
      </c>
      <c r="CB857">
        <v>0</v>
      </c>
      <c r="CC857" s="17">
        <v>0</v>
      </c>
      <c r="CD857">
        <v>0</v>
      </c>
      <c r="CE857">
        <v>0</v>
      </c>
      <c r="CF857">
        <v>1</v>
      </c>
      <c r="CG857">
        <v>1</v>
      </c>
      <c r="CH857">
        <v>0</v>
      </c>
      <c r="CI857">
        <v>0</v>
      </c>
      <c r="CJ857">
        <v>0</v>
      </c>
      <c r="CK857">
        <v>0</v>
      </c>
      <c r="CL857">
        <v>1</v>
      </c>
      <c r="CM857">
        <v>0</v>
      </c>
      <c r="CN857" s="17">
        <v>0</v>
      </c>
      <c r="CO857">
        <v>0</v>
      </c>
      <c r="CP857">
        <v>0</v>
      </c>
      <c r="CQ857">
        <v>0</v>
      </c>
      <c r="CR857">
        <v>1</v>
      </c>
      <c r="CS857">
        <v>24</v>
      </c>
      <c r="CY857" s="33" t="s">
        <v>85</v>
      </c>
    </row>
    <row r="858" spans="1:103" x14ac:dyDescent="0.25">
      <c r="A858">
        <v>857</v>
      </c>
      <c r="B858">
        <v>58</v>
      </c>
      <c r="C858" s="24" t="s">
        <v>3921</v>
      </c>
      <c r="D858" s="12">
        <v>7.2</v>
      </c>
      <c r="E858" s="13">
        <v>4</v>
      </c>
      <c r="F858" s="7">
        <f t="shared" si="215"/>
        <v>1.8</v>
      </c>
      <c r="G858" s="7">
        <f t="shared" si="206"/>
        <v>3.2</v>
      </c>
      <c r="H858" s="15">
        <f t="shared" si="207"/>
        <v>11.2</v>
      </c>
      <c r="I858" s="11">
        <f t="shared" si="208"/>
        <v>5.8764565986251648E-2</v>
      </c>
      <c r="J858" s="32">
        <f t="shared" si="209"/>
        <v>3.2646981103473138E-2</v>
      </c>
      <c r="K858" s="32">
        <f t="shared" si="210"/>
        <v>30.630703550522632</v>
      </c>
      <c r="L858" s="8">
        <v>1</v>
      </c>
      <c r="M858" s="9">
        <v>0</v>
      </c>
      <c r="N858" s="8">
        <v>1</v>
      </c>
      <c r="O858" s="9">
        <v>0</v>
      </c>
      <c r="P858" s="9">
        <v>0</v>
      </c>
      <c r="Q858" s="9">
        <v>0</v>
      </c>
      <c r="R858" s="9">
        <v>0</v>
      </c>
      <c r="S858" s="8">
        <v>945</v>
      </c>
      <c r="T858" s="9">
        <v>9</v>
      </c>
      <c r="U858" s="9">
        <f t="shared" si="211"/>
        <v>935</v>
      </c>
      <c r="V858" s="9">
        <f t="shared" si="212"/>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38</v>
      </c>
      <c r="BM858">
        <v>0</v>
      </c>
      <c r="BN858">
        <v>0</v>
      </c>
      <c r="BO858">
        <v>0</v>
      </c>
      <c r="BP858">
        <v>0</v>
      </c>
      <c r="BQ858">
        <v>0</v>
      </c>
      <c r="BR858">
        <v>0</v>
      </c>
      <c r="BS858">
        <v>0</v>
      </c>
      <c r="BT858" s="17">
        <v>1</v>
      </c>
      <c r="BU858">
        <v>0</v>
      </c>
      <c r="BV858">
        <v>1</v>
      </c>
      <c r="BW858">
        <v>0</v>
      </c>
      <c r="BX858" s="17">
        <v>0</v>
      </c>
      <c r="BY858">
        <v>0</v>
      </c>
      <c r="BZ858">
        <v>0</v>
      </c>
      <c r="CA858">
        <v>0</v>
      </c>
      <c r="CB858">
        <v>0</v>
      </c>
      <c r="CC858" s="17">
        <v>0</v>
      </c>
      <c r="CD858">
        <v>0</v>
      </c>
      <c r="CE858">
        <v>0</v>
      </c>
      <c r="CF858">
        <v>1</v>
      </c>
      <c r="CG858">
        <v>1</v>
      </c>
      <c r="CH858">
        <v>0</v>
      </c>
      <c r="CI858">
        <v>0</v>
      </c>
      <c r="CJ858">
        <v>0</v>
      </c>
      <c r="CK858">
        <v>0</v>
      </c>
      <c r="CL858">
        <v>1</v>
      </c>
      <c r="CM858">
        <v>0</v>
      </c>
      <c r="CN858" s="17">
        <v>0</v>
      </c>
      <c r="CO858">
        <v>0</v>
      </c>
      <c r="CP858">
        <v>0</v>
      </c>
      <c r="CQ858">
        <v>0</v>
      </c>
      <c r="CR858">
        <v>1</v>
      </c>
      <c r="CS858">
        <v>24</v>
      </c>
      <c r="CY858" s="33" t="s">
        <v>85</v>
      </c>
    </row>
    <row r="859" spans="1:103" x14ac:dyDescent="0.25">
      <c r="A859">
        <v>858</v>
      </c>
      <c r="B859">
        <v>59</v>
      </c>
      <c r="C859" s="24" t="s">
        <v>3929</v>
      </c>
      <c r="D859" s="12">
        <v>10.4</v>
      </c>
      <c r="E859" s="13">
        <v>1.1000000000000001</v>
      </c>
      <c r="F859" s="7">
        <f t="shared" si="215"/>
        <v>9.4545454545454533</v>
      </c>
      <c r="G859" s="7">
        <f t="shared" si="206"/>
        <v>9.3000000000000007</v>
      </c>
      <c r="H859" s="15">
        <f t="shared" si="207"/>
        <v>11.5</v>
      </c>
      <c r="I859" s="11">
        <f t="shared" si="208"/>
        <v>0.29410936723884318</v>
      </c>
      <c r="J859" s="32">
        <f t="shared" si="209"/>
        <v>3.110772153487765E-2</v>
      </c>
      <c r="K859" s="32">
        <f t="shared" si="210"/>
        <v>32.146359510091749</v>
      </c>
      <c r="L859" s="8">
        <v>0</v>
      </c>
      <c r="M859" s="9">
        <v>1</v>
      </c>
      <c r="N859" s="8">
        <v>0</v>
      </c>
      <c r="O859" s="9">
        <v>0</v>
      </c>
      <c r="P859" s="9">
        <v>0</v>
      </c>
      <c r="Q859" s="9">
        <v>1</v>
      </c>
      <c r="R859" s="9">
        <v>0</v>
      </c>
      <c r="S859" s="8">
        <v>948</v>
      </c>
      <c r="T859" s="9">
        <v>3</v>
      </c>
      <c r="U859" s="9">
        <f t="shared" si="211"/>
        <v>944</v>
      </c>
      <c r="V859" s="9">
        <f t="shared" si="212"/>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36.799999999999997</v>
      </c>
      <c r="BM859">
        <v>1</v>
      </c>
      <c r="BN859">
        <v>0</v>
      </c>
      <c r="BO859">
        <v>0</v>
      </c>
      <c r="BP859">
        <v>0</v>
      </c>
      <c r="BQ859">
        <v>0</v>
      </c>
      <c r="BR859">
        <v>0</v>
      </c>
      <c r="BS859">
        <v>0</v>
      </c>
      <c r="BT859" s="17">
        <v>0</v>
      </c>
      <c r="BU859">
        <v>1</v>
      </c>
      <c r="BV859">
        <v>0</v>
      </c>
      <c r="BW859">
        <v>0</v>
      </c>
      <c r="BX859" s="17">
        <v>0</v>
      </c>
      <c r="BY859">
        <v>0</v>
      </c>
      <c r="BZ859">
        <v>0</v>
      </c>
      <c r="CA859">
        <v>0</v>
      </c>
      <c r="CB859">
        <v>0</v>
      </c>
      <c r="CC859" s="17">
        <v>0</v>
      </c>
      <c r="CD859">
        <v>0</v>
      </c>
      <c r="CE859">
        <v>0</v>
      </c>
      <c r="CF859">
        <v>1</v>
      </c>
      <c r="CG859">
        <v>1</v>
      </c>
      <c r="CH859">
        <v>0</v>
      </c>
      <c r="CI859">
        <v>0</v>
      </c>
      <c r="CJ859">
        <v>0</v>
      </c>
      <c r="CK859">
        <v>0</v>
      </c>
      <c r="CL859">
        <v>0</v>
      </c>
      <c r="CM859">
        <v>0</v>
      </c>
      <c r="CN859" s="17">
        <v>0</v>
      </c>
      <c r="CO859">
        <v>0</v>
      </c>
      <c r="CP859">
        <v>2</v>
      </c>
      <c r="CQ859">
        <v>0</v>
      </c>
      <c r="CR859">
        <v>1</v>
      </c>
      <c r="CS859">
        <v>32</v>
      </c>
      <c r="CY859" s="33" t="s">
        <v>85</v>
      </c>
    </row>
    <row r="860" spans="1:103" x14ac:dyDescent="0.25">
      <c r="A860">
        <v>859</v>
      </c>
      <c r="B860">
        <v>59</v>
      </c>
      <c r="C860" s="24" t="s">
        <v>3929</v>
      </c>
      <c r="D860" s="12">
        <v>7.4</v>
      </c>
      <c r="E860" s="13">
        <v>1.4</v>
      </c>
      <c r="F860" s="7">
        <f t="shared" si="215"/>
        <v>5.2857142857142865</v>
      </c>
      <c r="G860" s="7">
        <f t="shared" si="206"/>
        <v>6</v>
      </c>
      <c r="H860" s="15">
        <f t="shared" si="207"/>
        <v>8.8000000000000007</v>
      </c>
      <c r="I860" s="11">
        <f t="shared" si="208"/>
        <v>0.16963199170970289</v>
      </c>
      <c r="J860" s="32">
        <f t="shared" si="209"/>
        <v>3.2092538972105948E-2</v>
      </c>
      <c r="K860" s="32">
        <f t="shared" si="210"/>
        <v>31.159890492590055</v>
      </c>
      <c r="L860" s="8">
        <v>0</v>
      </c>
      <c r="M860" s="9">
        <v>1</v>
      </c>
      <c r="N860" s="8">
        <v>0</v>
      </c>
      <c r="O860" s="9">
        <v>0</v>
      </c>
      <c r="P860" s="9">
        <v>0</v>
      </c>
      <c r="Q860" s="9">
        <v>1</v>
      </c>
      <c r="R860" s="9">
        <v>0</v>
      </c>
      <c r="S860" s="8">
        <v>948</v>
      </c>
      <c r="T860" s="9">
        <v>4</v>
      </c>
      <c r="U860" s="9">
        <f t="shared" si="211"/>
        <v>943</v>
      </c>
      <c r="V860" s="9">
        <f t="shared" si="212"/>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36.799999999999997</v>
      </c>
      <c r="BM860">
        <v>0</v>
      </c>
      <c r="BN860">
        <v>0</v>
      </c>
      <c r="BO860">
        <v>0</v>
      </c>
      <c r="BP860">
        <v>1</v>
      </c>
      <c r="BQ860">
        <v>0</v>
      </c>
      <c r="BR860">
        <v>0</v>
      </c>
      <c r="BS860">
        <v>0</v>
      </c>
      <c r="BT860" s="17">
        <v>0</v>
      </c>
      <c r="BU860">
        <v>1</v>
      </c>
      <c r="BV860">
        <v>0</v>
      </c>
      <c r="BW860">
        <v>0</v>
      </c>
      <c r="BX860" s="17">
        <v>0</v>
      </c>
      <c r="BY860">
        <v>0</v>
      </c>
      <c r="BZ860">
        <v>0</v>
      </c>
      <c r="CA860">
        <v>0</v>
      </c>
      <c r="CB860">
        <v>0</v>
      </c>
      <c r="CC860" s="17">
        <v>0</v>
      </c>
      <c r="CD860">
        <v>0</v>
      </c>
      <c r="CE860">
        <v>0</v>
      </c>
      <c r="CF860">
        <v>1</v>
      </c>
      <c r="CG860">
        <v>1</v>
      </c>
      <c r="CH860">
        <v>0</v>
      </c>
      <c r="CI860">
        <v>0</v>
      </c>
      <c r="CJ860">
        <v>0</v>
      </c>
      <c r="CK860">
        <v>0</v>
      </c>
      <c r="CL860">
        <v>0</v>
      </c>
      <c r="CM860">
        <v>1</v>
      </c>
      <c r="CN860" s="17">
        <v>0</v>
      </c>
      <c r="CO860">
        <v>0</v>
      </c>
      <c r="CP860">
        <v>2</v>
      </c>
      <c r="CQ860">
        <v>0</v>
      </c>
      <c r="CR860">
        <v>1</v>
      </c>
      <c r="CS860">
        <v>32</v>
      </c>
      <c r="CY860" s="33" t="s">
        <v>85</v>
      </c>
    </row>
    <row r="861" spans="1:103" x14ac:dyDescent="0.25">
      <c r="A861">
        <v>860</v>
      </c>
      <c r="B861">
        <v>59</v>
      </c>
      <c r="C861" s="24" t="s">
        <v>3929</v>
      </c>
      <c r="D861" s="12">
        <v>8.1</v>
      </c>
      <c r="E861" s="13">
        <v>1.1000000000000001</v>
      </c>
      <c r="F861" s="7">
        <f t="shared" si="215"/>
        <v>7.3636363636363624</v>
      </c>
      <c r="G861" s="7">
        <f t="shared" si="206"/>
        <v>7</v>
      </c>
      <c r="H861" s="15">
        <f t="shared" si="207"/>
        <v>9.1999999999999993</v>
      </c>
      <c r="I861" s="11">
        <f t="shared" si="208"/>
        <v>0.23318261044731342</v>
      </c>
      <c r="J861" s="32">
        <f t="shared" si="209"/>
        <v>3.1666774258277137E-2</v>
      </c>
      <c r="K861" s="32">
        <f t="shared" si="210"/>
        <v>31.578840075212828</v>
      </c>
      <c r="L861" s="8">
        <v>0</v>
      </c>
      <c r="M861" s="9">
        <v>1</v>
      </c>
      <c r="N861" s="8">
        <v>0</v>
      </c>
      <c r="O861" s="9">
        <v>0</v>
      </c>
      <c r="P861" s="9">
        <v>0</v>
      </c>
      <c r="Q861" s="9">
        <v>1</v>
      </c>
      <c r="R861" s="9">
        <v>0</v>
      </c>
      <c r="S861" s="8">
        <v>948</v>
      </c>
      <c r="T861" s="9">
        <v>4</v>
      </c>
      <c r="U861" s="9">
        <f t="shared" si="211"/>
        <v>943</v>
      </c>
      <c r="V861" s="9">
        <f t="shared" si="212"/>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36.799999999999997</v>
      </c>
      <c r="BM861">
        <v>1</v>
      </c>
      <c r="BN861">
        <v>0</v>
      </c>
      <c r="BO861">
        <v>0</v>
      </c>
      <c r="BP861">
        <v>0</v>
      </c>
      <c r="BQ861">
        <v>0</v>
      </c>
      <c r="BR861">
        <v>0</v>
      </c>
      <c r="BS861">
        <v>0</v>
      </c>
      <c r="BT861" s="17">
        <v>0</v>
      </c>
      <c r="BU861">
        <v>1</v>
      </c>
      <c r="BV861">
        <v>0</v>
      </c>
      <c r="BW861">
        <v>0</v>
      </c>
      <c r="BX861" s="17">
        <v>0</v>
      </c>
      <c r="BY861">
        <v>0</v>
      </c>
      <c r="BZ861">
        <v>0</v>
      </c>
      <c r="CA861">
        <v>0</v>
      </c>
      <c r="CB861">
        <v>0</v>
      </c>
      <c r="CC861" s="17">
        <v>0</v>
      </c>
      <c r="CD861">
        <v>0</v>
      </c>
      <c r="CE861">
        <v>0</v>
      </c>
      <c r="CF861">
        <v>1</v>
      </c>
      <c r="CG861">
        <v>1</v>
      </c>
      <c r="CH861">
        <v>0</v>
      </c>
      <c r="CI861">
        <v>0</v>
      </c>
      <c r="CJ861">
        <v>1</v>
      </c>
      <c r="CK861">
        <v>0</v>
      </c>
      <c r="CL861">
        <v>0</v>
      </c>
      <c r="CM861">
        <v>0</v>
      </c>
      <c r="CN861" s="17">
        <v>0</v>
      </c>
      <c r="CO861">
        <v>0</v>
      </c>
      <c r="CP861">
        <v>2</v>
      </c>
      <c r="CQ861">
        <v>0</v>
      </c>
      <c r="CR861">
        <v>1</v>
      </c>
      <c r="CS861">
        <v>32</v>
      </c>
      <c r="CY861" s="33" t="s">
        <v>85</v>
      </c>
    </row>
    <row r="862" spans="1:103" x14ac:dyDescent="0.25">
      <c r="A862">
        <v>861</v>
      </c>
      <c r="B862">
        <v>59</v>
      </c>
      <c r="C862" s="24" t="s">
        <v>3929</v>
      </c>
      <c r="D862" s="12">
        <v>7.2</v>
      </c>
      <c r="E862" s="13">
        <v>1.6</v>
      </c>
      <c r="F862" s="7">
        <f t="shared" si="215"/>
        <v>4.5</v>
      </c>
      <c r="G862" s="7">
        <f t="shared" si="206"/>
        <v>5.6</v>
      </c>
      <c r="H862" s="15">
        <f t="shared" si="207"/>
        <v>8.8000000000000007</v>
      </c>
      <c r="I862" s="11">
        <f t="shared" si="208"/>
        <v>0.14506697461492843</v>
      </c>
      <c r="J862" s="32">
        <f t="shared" si="209"/>
        <v>3.2237105469984102E-2</v>
      </c>
      <c r="K862" s="32">
        <f t="shared" si="210"/>
        <v>31.020154738492195</v>
      </c>
      <c r="L862" s="8">
        <v>0</v>
      </c>
      <c r="M862" s="9">
        <v>1</v>
      </c>
      <c r="N862" s="8">
        <v>0</v>
      </c>
      <c r="O862" s="9">
        <v>0</v>
      </c>
      <c r="P862" s="9">
        <v>0</v>
      </c>
      <c r="Q862" s="9">
        <v>1</v>
      </c>
      <c r="R862" s="9">
        <v>0</v>
      </c>
      <c r="S862" s="8">
        <v>948</v>
      </c>
      <c r="T862" s="9">
        <v>5</v>
      </c>
      <c r="U862" s="9">
        <f t="shared" si="211"/>
        <v>942</v>
      </c>
      <c r="V862" s="9">
        <f t="shared" si="212"/>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36.799999999999997</v>
      </c>
      <c r="BM862">
        <v>0</v>
      </c>
      <c r="BN862">
        <v>0</v>
      </c>
      <c r="BO862">
        <v>0</v>
      </c>
      <c r="BP862">
        <v>1</v>
      </c>
      <c r="BQ862">
        <v>0</v>
      </c>
      <c r="BR862">
        <v>0</v>
      </c>
      <c r="BS862">
        <v>0</v>
      </c>
      <c r="BT862" s="17">
        <v>0</v>
      </c>
      <c r="BU862">
        <v>1</v>
      </c>
      <c r="BV862">
        <v>0</v>
      </c>
      <c r="BW862">
        <v>0</v>
      </c>
      <c r="BX862" s="17">
        <v>0</v>
      </c>
      <c r="BY862">
        <v>0</v>
      </c>
      <c r="BZ862">
        <v>0</v>
      </c>
      <c r="CA862">
        <v>0</v>
      </c>
      <c r="CB862">
        <v>0</v>
      </c>
      <c r="CC862" s="17">
        <v>0</v>
      </c>
      <c r="CD862">
        <v>0</v>
      </c>
      <c r="CE862">
        <v>0</v>
      </c>
      <c r="CF862">
        <v>1</v>
      </c>
      <c r="CG862">
        <v>1</v>
      </c>
      <c r="CH862">
        <v>0</v>
      </c>
      <c r="CI862">
        <v>0</v>
      </c>
      <c r="CJ862">
        <v>1</v>
      </c>
      <c r="CK862">
        <v>0</v>
      </c>
      <c r="CL862">
        <v>0</v>
      </c>
      <c r="CM862">
        <v>1</v>
      </c>
      <c r="CN862" s="17">
        <v>0</v>
      </c>
      <c r="CO862">
        <v>0</v>
      </c>
      <c r="CP862">
        <v>2</v>
      </c>
      <c r="CQ862">
        <v>0</v>
      </c>
      <c r="CR862">
        <v>1</v>
      </c>
      <c r="CS862">
        <v>32</v>
      </c>
      <c r="CY862" s="33" t="s">
        <v>85</v>
      </c>
    </row>
    <row r="863" spans="1:103" x14ac:dyDescent="0.25">
      <c r="A863">
        <v>862</v>
      </c>
      <c r="B863">
        <v>59</v>
      </c>
      <c r="C863" s="24" t="s">
        <v>3929</v>
      </c>
      <c r="D863" s="12">
        <v>11.2</v>
      </c>
      <c r="E863" s="13">
        <v>1.6</v>
      </c>
      <c r="F863" s="7">
        <f t="shared" si="215"/>
        <v>6.9999999999999991</v>
      </c>
      <c r="G863" s="7">
        <f t="shared" si="206"/>
        <v>9.6</v>
      </c>
      <c r="H863" s="15">
        <f t="shared" si="207"/>
        <v>12.799999999999999</v>
      </c>
      <c r="I863" s="11">
        <f t="shared" si="208"/>
        <v>0.22225022225033333</v>
      </c>
      <c r="J863" s="32">
        <f t="shared" si="209"/>
        <v>3.1750031750047626E-2</v>
      </c>
      <c r="K863" s="32">
        <f t="shared" si="210"/>
        <v>31.496031496047245</v>
      </c>
      <c r="L863" s="8">
        <v>0</v>
      </c>
      <c r="M863" s="9">
        <v>1</v>
      </c>
      <c r="N863" s="8">
        <v>0</v>
      </c>
      <c r="O863" s="9">
        <v>0</v>
      </c>
      <c r="P863" s="9">
        <v>0</v>
      </c>
      <c r="Q863" s="9">
        <v>1</v>
      </c>
      <c r="R863" s="9">
        <v>0</v>
      </c>
      <c r="S863" s="8">
        <v>948</v>
      </c>
      <c r="T863" s="9">
        <v>4</v>
      </c>
      <c r="U863" s="9">
        <f t="shared" si="211"/>
        <v>943</v>
      </c>
      <c r="V863" s="9">
        <f t="shared" si="212"/>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36.799999999999997</v>
      </c>
      <c r="BM863">
        <v>1</v>
      </c>
      <c r="BN863">
        <v>0</v>
      </c>
      <c r="BO863">
        <v>0</v>
      </c>
      <c r="BP863">
        <v>0</v>
      </c>
      <c r="BQ863">
        <v>0</v>
      </c>
      <c r="BR863">
        <v>0</v>
      </c>
      <c r="BS863">
        <v>0</v>
      </c>
      <c r="BT863" s="17">
        <v>0</v>
      </c>
      <c r="BU863">
        <v>1</v>
      </c>
      <c r="BV863">
        <v>0</v>
      </c>
      <c r="BW863">
        <v>0</v>
      </c>
      <c r="BX863" s="17">
        <v>0</v>
      </c>
      <c r="BY863">
        <v>0</v>
      </c>
      <c r="BZ863">
        <v>0</v>
      </c>
      <c r="CA863">
        <v>0</v>
      </c>
      <c r="CB863">
        <v>0</v>
      </c>
      <c r="CC863" s="17">
        <v>0</v>
      </c>
      <c r="CD863">
        <v>0</v>
      </c>
      <c r="CE863">
        <v>0</v>
      </c>
      <c r="CF863">
        <v>1</v>
      </c>
      <c r="CG863">
        <v>1</v>
      </c>
      <c r="CH863">
        <v>0</v>
      </c>
      <c r="CI863">
        <v>0</v>
      </c>
      <c r="CJ863">
        <v>0</v>
      </c>
      <c r="CK863">
        <v>0</v>
      </c>
      <c r="CL863">
        <v>0</v>
      </c>
      <c r="CM863">
        <v>0</v>
      </c>
      <c r="CN863" s="17">
        <v>0</v>
      </c>
      <c r="CO863">
        <v>0</v>
      </c>
      <c r="CP863">
        <v>2</v>
      </c>
      <c r="CQ863">
        <v>0</v>
      </c>
      <c r="CR863">
        <v>1</v>
      </c>
      <c r="CS863">
        <v>32</v>
      </c>
      <c r="CY863" s="33" t="s">
        <v>85</v>
      </c>
    </row>
    <row r="864" spans="1:103" x14ac:dyDescent="0.25">
      <c r="A864">
        <v>863</v>
      </c>
      <c r="B864">
        <v>59</v>
      </c>
      <c r="C864" s="24" t="s">
        <v>3929</v>
      </c>
      <c r="D864" s="12">
        <v>8.1999999999999993</v>
      </c>
      <c r="E864" s="13">
        <v>2</v>
      </c>
      <c r="F864" s="7">
        <f t="shared" si="215"/>
        <v>4.0999999999999996</v>
      </c>
      <c r="G864" s="7">
        <f t="shared" si="206"/>
        <v>6.1999999999999993</v>
      </c>
      <c r="H864" s="15">
        <f t="shared" si="207"/>
        <v>10.199999999999999</v>
      </c>
      <c r="I864" s="11">
        <f t="shared" si="208"/>
        <v>0.13240902245181604</v>
      </c>
      <c r="J864" s="32">
        <f t="shared" si="209"/>
        <v>3.2294883524833187E-2</v>
      </c>
      <c r="K864" s="32">
        <f t="shared" si="210"/>
        <v>30.964657272445304</v>
      </c>
      <c r="L864" s="8">
        <v>0</v>
      </c>
      <c r="M864" s="9">
        <v>1</v>
      </c>
      <c r="N864" s="8">
        <v>0</v>
      </c>
      <c r="O864" s="9">
        <v>0</v>
      </c>
      <c r="P864" s="9">
        <v>0</v>
      </c>
      <c r="Q864" s="9">
        <v>1</v>
      </c>
      <c r="R864" s="9">
        <v>0</v>
      </c>
      <c r="S864" s="8">
        <v>948</v>
      </c>
      <c r="T864" s="9">
        <v>5</v>
      </c>
      <c r="U864" s="9">
        <f t="shared" si="211"/>
        <v>942</v>
      </c>
      <c r="V864" s="9">
        <f t="shared" si="212"/>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36.799999999999997</v>
      </c>
      <c r="BM864">
        <v>0</v>
      </c>
      <c r="BN864">
        <v>0</v>
      </c>
      <c r="BO864">
        <v>0</v>
      </c>
      <c r="BP864">
        <v>1</v>
      </c>
      <c r="BQ864">
        <v>0</v>
      </c>
      <c r="BR864">
        <v>0</v>
      </c>
      <c r="BS864">
        <v>0</v>
      </c>
      <c r="BT864" s="17">
        <v>0</v>
      </c>
      <c r="BU864">
        <v>1</v>
      </c>
      <c r="BV864">
        <v>0</v>
      </c>
      <c r="BW864">
        <v>0</v>
      </c>
      <c r="BX864" s="17">
        <v>0</v>
      </c>
      <c r="BY864">
        <v>0</v>
      </c>
      <c r="BZ864">
        <v>0</v>
      </c>
      <c r="CA864">
        <v>0</v>
      </c>
      <c r="CB864">
        <v>0</v>
      </c>
      <c r="CC864" s="17">
        <v>0</v>
      </c>
      <c r="CD864">
        <v>0</v>
      </c>
      <c r="CE864">
        <v>0</v>
      </c>
      <c r="CF864">
        <v>1</v>
      </c>
      <c r="CG864">
        <v>1</v>
      </c>
      <c r="CH864">
        <v>0</v>
      </c>
      <c r="CI864">
        <v>0</v>
      </c>
      <c r="CJ864">
        <v>0</v>
      </c>
      <c r="CK864">
        <v>0</v>
      </c>
      <c r="CL864">
        <v>0</v>
      </c>
      <c r="CM864">
        <v>1</v>
      </c>
      <c r="CN864" s="17">
        <v>0</v>
      </c>
      <c r="CO864">
        <v>0</v>
      </c>
      <c r="CP864">
        <v>2</v>
      </c>
      <c r="CQ864">
        <v>0</v>
      </c>
      <c r="CR864">
        <v>1</v>
      </c>
      <c r="CS864">
        <v>32</v>
      </c>
      <c r="CY864" s="33" t="s">
        <v>85</v>
      </c>
    </row>
    <row r="865" spans="1:103" x14ac:dyDescent="0.25">
      <c r="A865">
        <v>864</v>
      </c>
      <c r="B865">
        <v>59</v>
      </c>
      <c r="C865" s="24" t="s">
        <v>3929</v>
      </c>
      <c r="D865" s="12">
        <v>10</v>
      </c>
      <c r="E865" s="13">
        <v>1.5</v>
      </c>
      <c r="F865" s="7">
        <f t="shared" si="215"/>
        <v>6.666666666666667</v>
      </c>
      <c r="G865" s="7">
        <f t="shared" si="206"/>
        <v>8.5</v>
      </c>
      <c r="H865" s="15">
        <f t="shared" si="207"/>
        <v>11.5</v>
      </c>
      <c r="I865" s="11">
        <f t="shared" si="208"/>
        <v>0.21226208472298677</v>
      </c>
      <c r="J865" s="32">
        <f t="shared" si="209"/>
        <v>3.1839312708448017E-2</v>
      </c>
      <c r="K865" s="32">
        <f t="shared" si="210"/>
        <v>31.407713136177939</v>
      </c>
      <c r="L865" s="8">
        <v>0</v>
      </c>
      <c r="M865" s="9">
        <v>1</v>
      </c>
      <c r="N865" s="8">
        <v>0</v>
      </c>
      <c r="O865" s="9">
        <v>0</v>
      </c>
      <c r="P865" s="9">
        <v>0</v>
      </c>
      <c r="Q865" s="9">
        <v>1</v>
      </c>
      <c r="R865" s="9">
        <v>0</v>
      </c>
      <c r="S865" s="8">
        <v>948</v>
      </c>
      <c r="T865" s="9">
        <v>5</v>
      </c>
      <c r="U865" s="9">
        <f t="shared" si="211"/>
        <v>942</v>
      </c>
      <c r="V865" s="9">
        <f t="shared" si="212"/>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36.799999999999997</v>
      </c>
      <c r="BM865">
        <v>1</v>
      </c>
      <c r="BN865">
        <v>0</v>
      </c>
      <c r="BO865">
        <v>0</v>
      </c>
      <c r="BP865">
        <v>0</v>
      </c>
      <c r="BQ865">
        <v>0</v>
      </c>
      <c r="BR865">
        <v>0</v>
      </c>
      <c r="BS865">
        <v>0</v>
      </c>
      <c r="BT865" s="17">
        <v>0</v>
      </c>
      <c r="BU865">
        <v>1</v>
      </c>
      <c r="BV865">
        <v>0</v>
      </c>
      <c r="BW865">
        <v>0</v>
      </c>
      <c r="BX865" s="17">
        <v>0</v>
      </c>
      <c r="BY865">
        <v>0</v>
      </c>
      <c r="BZ865">
        <v>0</v>
      </c>
      <c r="CA865">
        <v>0</v>
      </c>
      <c r="CB865">
        <v>0</v>
      </c>
      <c r="CC865" s="17">
        <v>0</v>
      </c>
      <c r="CD865">
        <v>0</v>
      </c>
      <c r="CE865">
        <v>0</v>
      </c>
      <c r="CF865">
        <v>1</v>
      </c>
      <c r="CG865">
        <v>1</v>
      </c>
      <c r="CH865">
        <v>0</v>
      </c>
      <c r="CI865">
        <v>0</v>
      </c>
      <c r="CJ865">
        <v>1</v>
      </c>
      <c r="CK865">
        <v>0</v>
      </c>
      <c r="CL865">
        <v>0</v>
      </c>
      <c r="CM865">
        <v>0</v>
      </c>
      <c r="CN865" s="17">
        <v>0</v>
      </c>
      <c r="CO865">
        <v>0</v>
      </c>
      <c r="CP865">
        <v>2</v>
      </c>
      <c r="CQ865">
        <v>0</v>
      </c>
      <c r="CR865">
        <v>1</v>
      </c>
      <c r="CS865">
        <v>32</v>
      </c>
      <c r="CY865" s="33" t="s">
        <v>85</v>
      </c>
    </row>
    <row r="866" spans="1:103" x14ac:dyDescent="0.25">
      <c r="A866">
        <v>865</v>
      </c>
      <c r="B866">
        <v>59</v>
      </c>
      <c r="C866" s="24" t="s">
        <v>3929</v>
      </c>
      <c r="D866" s="12">
        <v>8</v>
      </c>
      <c r="E866" s="13">
        <v>2</v>
      </c>
      <c r="F866" s="7">
        <f t="shared" si="215"/>
        <v>4</v>
      </c>
      <c r="G866" s="7">
        <f t="shared" si="206"/>
        <v>6</v>
      </c>
      <c r="H866" s="15">
        <f t="shared" si="207"/>
        <v>10</v>
      </c>
      <c r="I866" s="11">
        <f t="shared" si="208"/>
        <v>0.1293016367670472</v>
      </c>
      <c r="J866" s="32">
        <f t="shared" si="209"/>
        <v>3.2325409191761793E-2</v>
      </c>
      <c r="K866" s="32">
        <f t="shared" si="210"/>
        <v>30.935416596516042</v>
      </c>
      <c r="L866" s="8">
        <v>0</v>
      </c>
      <c r="M866" s="9">
        <v>1</v>
      </c>
      <c r="N866" s="8">
        <v>0</v>
      </c>
      <c r="O866" s="9">
        <v>0</v>
      </c>
      <c r="P866" s="9">
        <v>0</v>
      </c>
      <c r="Q866" s="9">
        <v>1</v>
      </c>
      <c r="R866" s="9">
        <v>0</v>
      </c>
      <c r="S866" s="8">
        <v>948</v>
      </c>
      <c r="T866" s="9">
        <v>6</v>
      </c>
      <c r="U866" s="9">
        <f t="shared" si="211"/>
        <v>941</v>
      </c>
      <c r="V866" s="9">
        <f t="shared" si="212"/>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36.799999999999997</v>
      </c>
      <c r="BM866">
        <v>0</v>
      </c>
      <c r="BN866">
        <v>0</v>
      </c>
      <c r="BO866">
        <v>0</v>
      </c>
      <c r="BP866">
        <v>1</v>
      </c>
      <c r="BQ866">
        <v>0</v>
      </c>
      <c r="BR866">
        <v>0</v>
      </c>
      <c r="BS866">
        <v>0</v>
      </c>
      <c r="BT866" s="17">
        <v>0</v>
      </c>
      <c r="BU866">
        <v>1</v>
      </c>
      <c r="BV866">
        <v>0</v>
      </c>
      <c r="BW866">
        <v>0</v>
      </c>
      <c r="BX866" s="17">
        <v>0</v>
      </c>
      <c r="BY866">
        <v>0</v>
      </c>
      <c r="BZ866">
        <v>0</v>
      </c>
      <c r="CA866">
        <v>0</v>
      </c>
      <c r="CB866">
        <v>0</v>
      </c>
      <c r="CC866" s="17">
        <v>0</v>
      </c>
      <c r="CD866">
        <v>0</v>
      </c>
      <c r="CE866">
        <v>0</v>
      </c>
      <c r="CF866">
        <v>1</v>
      </c>
      <c r="CG866">
        <v>1</v>
      </c>
      <c r="CH866">
        <v>0</v>
      </c>
      <c r="CI866">
        <v>0</v>
      </c>
      <c r="CJ866">
        <v>1</v>
      </c>
      <c r="CK866">
        <v>0</v>
      </c>
      <c r="CL866">
        <v>0</v>
      </c>
      <c r="CM866">
        <v>1</v>
      </c>
      <c r="CN866" s="17">
        <v>0</v>
      </c>
      <c r="CO866">
        <v>0</v>
      </c>
      <c r="CP866">
        <v>2</v>
      </c>
      <c r="CQ866">
        <v>0</v>
      </c>
      <c r="CR866">
        <v>1</v>
      </c>
      <c r="CS866">
        <v>32</v>
      </c>
      <c r="CY866" s="33" t="s">
        <v>85</v>
      </c>
    </row>
    <row r="867" spans="1:103" x14ac:dyDescent="0.25">
      <c r="A867">
        <v>866</v>
      </c>
      <c r="B867">
        <v>59</v>
      </c>
      <c r="C867" s="24" t="s">
        <v>3929</v>
      </c>
      <c r="D867" s="12">
        <v>9.6999999999999993</v>
      </c>
      <c r="E867" s="13">
        <v>1</v>
      </c>
      <c r="F867" s="7">
        <f t="shared" si="215"/>
        <v>9.6999999999999993</v>
      </c>
      <c r="G867" s="7">
        <f t="shared" si="206"/>
        <v>8.6999999999999993</v>
      </c>
      <c r="H867" s="15">
        <f t="shared" si="207"/>
        <v>10.7</v>
      </c>
      <c r="I867" s="11">
        <f t="shared" si="208"/>
        <v>0.30120592524269102</v>
      </c>
      <c r="J867" s="32">
        <f t="shared" si="209"/>
        <v>3.1052157241514538E-2</v>
      </c>
      <c r="K867" s="32">
        <f t="shared" si="210"/>
        <v>32.203881753602317</v>
      </c>
      <c r="L867" s="8">
        <v>0</v>
      </c>
      <c r="M867" s="9">
        <v>1</v>
      </c>
      <c r="N867" s="8">
        <v>0</v>
      </c>
      <c r="O867" s="9">
        <v>0</v>
      </c>
      <c r="P867" s="9">
        <v>0</v>
      </c>
      <c r="Q867" s="9">
        <v>1</v>
      </c>
      <c r="R867" s="9">
        <v>0</v>
      </c>
      <c r="S867" s="8">
        <v>948</v>
      </c>
      <c r="T867" s="9">
        <v>4</v>
      </c>
      <c r="U867" s="9">
        <f t="shared" si="211"/>
        <v>943</v>
      </c>
      <c r="V867" s="9">
        <f t="shared" si="212"/>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36.799999999999997</v>
      </c>
      <c r="BM867">
        <v>1</v>
      </c>
      <c r="BN867">
        <v>0</v>
      </c>
      <c r="BO867">
        <v>0</v>
      </c>
      <c r="BP867">
        <v>0</v>
      </c>
      <c r="BQ867">
        <v>0</v>
      </c>
      <c r="BR867">
        <v>0</v>
      </c>
      <c r="BS867">
        <v>0</v>
      </c>
      <c r="BT867" s="17">
        <v>0</v>
      </c>
      <c r="BU867">
        <v>1</v>
      </c>
      <c r="BV867">
        <v>0</v>
      </c>
      <c r="BW867">
        <v>0</v>
      </c>
      <c r="BX867" s="17">
        <v>0</v>
      </c>
      <c r="BY867">
        <v>0</v>
      </c>
      <c r="BZ867">
        <v>0</v>
      </c>
      <c r="CA867">
        <v>0</v>
      </c>
      <c r="CB867">
        <v>0</v>
      </c>
      <c r="CC867" s="17">
        <v>0</v>
      </c>
      <c r="CD867">
        <v>0</v>
      </c>
      <c r="CE867">
        <v>0</v>
      </c>
      <c r="CF867">
        <v>1</v>
      </c>
      <c r="CG867">
        <v>1</v>
      </c>
      <c r="CH867">
        <v>0</v>
      </c>
      <c r="CI867">
        <v>0</v>
      </c>
      <c r="CJ867">
        <v>0</v>
      </c>
      <c r="CK867">
        <v>0</v>
      </c>
      <c r="CL867">
        <v>0</v>
      </c>
      <c r="CM867">
        <v>0</v>
      </c>
      <c r="CN867" s="17">
        <v>0</v>
      </c>
      <c r="CO867">
        <v>0</v>
      </c>
      <c r="CP867">
        <v>2</v>
      </c>
      <c r="CQ867">
        <v>0</v>
      </c>
      <c r="CR867">
        <v>1</v>
      </c>
      <c r="CS867">
        <v>32</v>
      </c>
      <c r="CY867" s="33" t="s">
        <v>85</v>
      </c>
    </row>
    <row r="868" spans="1:103" x14ac:dyDescent="0.25">
      <c r="A868">
        <v>867</v>
      </c>
      <c r="B868">
        <v>59</v>
      </c>
      <c r="C868" s="24" t="s">
        <v>3929</v>
      </c>
      <c r="D868" s="12">
        <v>7.5</v>
      </c>
      <c r="E868" s="13">
        <v>1.4</v>
      </c>
      <c r="F868" s="7">
        <f t="shared" si="215"/>
        <v>5.3571428571428577</v>
      </c>
      <c r="G868" s="7">
        <f t="shared" si="206"/>
        <v>6.1</v>
      </c>
      <c r="H868" s="15">
        <f t="shared" si="207"/>
        <v>8.9</v>
      </c>
      <c r="I868" s="11">
        <f t="shared" si="208"/>
        <v>0.17194555021002075</v>
      </c>
      <c r="J868" s="32">
        <f t="shared" si="209"/>
        <v>3.2096502705870535E-2</v>
      </c>
      <c r="K868" s="32">
        <f t="shared" si="210"/>
        <v>31.156042425055155</v>
      </c>
      <c r="L868" s="8">
        <v>0</v>
      </c>
      <c r="M868" s="9">
        <v>1</v>
      </c>
      <c r="N868" s="8">
        <v>0</v>
      </c>
      <c r="O868" s="9">
        <v>0</v>
      </c>
      <c r="P868" s="9">
        <v>0</v>
      </c>
      <c r="Q868" s="9">
        <v>1</v>
      </c>
      <c r="R868" s="9">
        <v>0</v>
      </c>
      <c r="S868" s="8">
        <v>948</v>
      </c>
      <c r="T868" s="9">
        <v>5</v>
      </c>
      <c r="U868" s="9">
        <f t="shared" si="211"/>
        <v>942</v>
      </c>
      <c r="V868" s="9">
        <f t="shared" si="212"/>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36.799999999999997</v>
      </c>
      <c r="BM868">
        <v>0</v>
      </c>
      <c r="BN868">
        <v>0</v>
      </c>
      <c r="BO868">
        <v>0</v>
      </c>
      <c r="BP868">
        <v>1</v>
      </c>
      <c r="BQ868">
        <v>0</v>
      </c>
      <c r="BR868">
        <v>0</v>
      </c>
      <c r="BS868">
        <v>0</v>
      </c>
      <c r="BT868" s="17">
        <v>0</v>
      </c>
      <c r="BU868">
        <v>1</v>
      </c>
      <c r="BV868">
        <v>0</v>
      </c>
      <c r="BW868">
        <v>0</v>
      </c>
      <c r="BX868" s="17">
        <v>0</v>
      </c>
      <c r="BY868">
        <v>0</v>
      </c>
      <c r="BZ868">
        <v>0</v>
      </c>
      <c r="CA868">
        <v>0</v>
      </c>
      <c r="CB868">
        <v>0</v>
      </c>
      <c r="CC868" s="17">
        <v>0</v>
      </c>
      <c r="CD868">
        <v>0</v>
      </c>
      <c r="CE868">
        <v>0</v>
      </c>
      <c r="CF868">
        <v>1</v>
      </c>
      <c r="CG868">
        <v>1</v>
      </c>
      <c r="CH868">
        <v>0</v>
      </c>
      <c r="CI868">
        <v>0</v>
      </c>
      <c r="CJ868">
        <v>0</v>
      </c>
      <c r="CK868">
        <v>0</v>
      </c>
      <c r="CL868">
        <v>0</v>
      </c>
      <c r="CM868">
        <v>1</v>
      </c>
      <c r="CN868" s="17">
        <v>0</v>
      </c>
      <c r="CO868">
        <v>0</v>
      </c>
      <c r="CP868">
        <v>2</v>
      </c>
      <c r="CQ868">
        <v>0</v>
      </c>
      <c r="CR868">
        <v>1</v>
      </c>
      <c r="CS868">
        <v>32</v>
      </c>
      <c r="CY868" s="33" t="s">
        <v>85</v>
      </c>
    </row>
    <row r="869" spans="1:103" x14ac:dyDescent="0.25">
      <c r="A869">
        <v>868</v>
      </c>
      <c r="B869">
        <v>59</v>
      </c>
      <c r="C869" s="24" t="s">
        <v>3929</v>
      </c>
      <c r="D869" s="12">
        <v>9</v>
      </c>
      <c r="E869" s="13">
        <v>1.1000000000000001</v>
      </c>
      <c r="F869" s="7">
        <f t="shared" si="215"/>
        <v>8.1818181818181817</v>
      </c>
      <c r="G869" s="7">
        <f t="shared" si="206"/>
        <v>7.9</v>
      </c>
      <c r="H869" s="15">
        <f t="shared" si="207"/>
        <v>10.1</v>
      </c>
      <c r="I869" s="11">
        <f t="shared" si="208"/>
        <v>0.25758270030408748</v>
      </c>
      <c r="J869" s="32">
        <f t="shared" si="209"/>
        <v>3.1482330037166245E-2</v>
      </c>
      <c r="K869" s="32">
        <f t="shared" si="210"/>
        <v>31.763849715680415</v>
      </c>
      <c r="L869" s="8">
        <v>0</v>
      </c>
      <c r="M869" s="9">
        <v>1</v>
      </c>
      <c r="N869" s="8">
        <v>0</v>
      </c>
      <c r="O869" s="9">
        <v>0</v>
      </c>
      <c r="P869" s="9">
        <v>0</v>
      </c>
      <c r="Q869" s="9">
        <v>1</v>
      </c>
      <c r="R869" s="9">
        <v>0</v>
      </c>
      <c r="S869" s="8">
        <v>948</v>
      </c>
      <c r="T869" s="9">
        <v>5</v>
      </c>
      <c r="U869" s="9">
        <f t="shared" si="211"/>
        <v>942</v>
      </c>
      <c r="V869" s="9">
        <f t="shared" si="212"/>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36.799999999999997</v>
      </c>
      <c r="BM869">
        <v>1</v>
      </c>
      <c r="BN869">
        <v>0</v>
      </c>
      <c r="BO869">
        <v>0</v>
      </c>
      <c r="BP869">
        <v>0</v>
      </c>
      <c r="BQ869">
        <v>0</v>
      </c>
      <c r="BR869">
        <v>0</v>
      </c>
      <c r="BS869">
        <v>0</v>
      </c>
      <c r="BT869" s="17">
        <v>0</v>
      </c>
      <c r="BU869">
        <v>1</v>
      </c>
      <c r="BV869">
        <v>0</v>
      </c>
      <c r="BW869">
        <v>0</v>
      </c>
      <c r="BX869" s="17">
        <v>0</v>
      </c>
      <c r="BY869">
        <v>0</v>
      </c>
      <c r="BZ869">
        <v>0</v>
      </c>
      <c r="CA869">
        <v>0</v>
      </c>
      <c r="CB869">
        <v>0</v>
      </c>
      <c r="CC869" s="17">
        <v>0</v>
      </c>
      <c r="CD869">
        <v>0</v>
      </c>
      <c r="CE869">
        <v>0</v>
      </c>
      <c r="CF869">
        <v>1</v>
      </c>
      <c r="CG869">
        <v>1</v>
      </c>
      <c r="CH869">
        <v>0</v>
      </c>
      <c r="CI869">
        <v>0</v>
      </c>
      <c r="CJ869">
        <v>1</v>
      </c>
      <c r="CK869">
        <v>0</v>
      </c>
      <c r="CL869">
        <v>0</v>
      </c>
      <c r="CM869">
        <v>0</v>
      </c>
      <c r="CN869" s="17">
        <v>0</v>
      </c>
      <c r="CO869">
        <v>0</v>
      </c>
      <c r="CP869">
        <v>2</v>
      </c>
      <c r="CQ869">
        <v>0</v>
      </c>
      <c r="CR869">
        <v>1</v>
      </c>
      <c r="CS869">
        <v>32</v>
      </c>
      <c r="CY869" s="33" t="s">
        <v>85</v>
      </c>
    </row>
    <row r="870" spans="1:103" x14ac:dyDescent="0.25">
      <c r="A870">
        <v>869</v>
      </c>
      <c r="B870">
        <v>59</v>
      </c>
      <c r="C870" s="24" t="s">
        <v>3929</v>
      </c>
      <c r="D870" s="12">
        <v>7.2</v>
      </c>
      <c r="E870" s="13">
        <v>1.6</v>
      </c>
      <c r="F870" s="7">
        <f t="shared" si="215"/>
        <v>4.5</v>
      </c>
      <c r="G870" s="7">
        <f t="shared" si="206"/>
        <v>5.6</v>
      </c>
      <c r="H870" s="15">
        <f t="shared" si="207"/>
        <v>8.8000000000000007</v>
      </c>
      <c r="I870" s="11">
        <f t="shared" si="208"/>
        <v>0.14514241246434065</v>
      </c>
      <c r="J870" s="32">
        <f t="shared" si="209"/>
        <v>3.2253869436520144E-2</v>
      </c>
      <c r="K870" s="32">
        <f t="shared" si="210"/>
        <v>31.004031995854994</v>
      </c>
      <c r="L870" s="8">
        <v>0</v>
      </c>
      <c r="M870" s="9">
        <v>1</v>
      </c>
      <c r="N870" s="8">
        <v>0</v>
      </c>
      <c r="O870" s="9">
        <v>0</v>
      </c>
      <c r="P870" s="9">
        <v>0</v>
      </c>
      <c r="Q870" s="9">
        <v>1</v>
      </c>
      <c r="R870" s="9">
        <v>0</v>
      </c>
      <c r="S870" s="8">
        <v>948</v>
      </c>
      <c r="T870" s="9">
        <v>6</v>
      </c>
      <c r="U870" s="9">
        <f t="shared" si="211"/>
        <v>941</v>
      </c>
      <c r="V870" s="9">
        <f t="shared" si="212"/>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36.799999999999997</v>
      </c>
      <c r="BM870">
        <v>0</v>
      </c>
      <c r="BN870">
        <v>0</v>
      </c>
      <c r="BO870">
        <v>0</v>
      </c>
      <c r="BP870">
        <v>1</v>
      </c>
      <c r="BQ870">
        <v>0</v>
      </c>
      <c r="BR870">
        <v>0</v>
      </c>
      <c r="BS870">
        <v>0</v>
      </c>
      <c r="BT870" s="17">
        <v>0</v>
      </c>
      <c r="BU870">
        <v>1</v>
      </c>
      <c r="BV870">
        <v>0</v>
      </c>
      <c r="BW870">
        <v>0</v>
      </c>
      <c r="BX870" s="17">
        <v>0</v>
      </c>
      <c r="BY870">
        <v>0</v>
      </c>
      <c r="BZ870">
        <v>0</v>
      </c>
      <c r="CA870">
        <v>0</v>
      </c>
      <c r="CB870">
        <v>0</v>
      </c>
      <c r="CC870" s="17">
        <v>0</v>
      </c>
      <c r="CD870">
        <v>0</v>
      </c>
      <c r="CE870">
        <v>0</v>
      </c>
      <c r="CF870">
        <v>1</v>
      </c>
      <c r="CG870">
        <v>1</v>
      </c>
      <c r="CH870">
        <v>0</v>
      </c>
      <c r="CI870">
        <v>0</v>
      </c>
      <c r="CJ870">
        <v>1</v>
      </c>
      <c r="CK870">
        <v>0</v>
      </c>
      <c r="CL870">
        <v>0</v>
      </c>
      <c r="CM870">
        <v>1</v>
      </c>
      <c r="CN870" s="17">
        <v>0</v>
      </c>
      <c r="CO870">
        <v>0</v>
      </c>
      <c r="CP870">
        <v>2</v>
      </c>
      <c r="CQ870">
        <v>0</v>
      </c>
      <c r="CR870">
        <v>1</v>
      </c>
      <c r="CS870">
        <v>32</v>
      </c>
      <c r="CY870" s="33" t="s">
        <v>85</v>
      </c>
    </row>
    <row r="871" spans="1:103" x14ac:dyDescent="0.25">
      <c r="A871">
        <v>870</v>
      </c>
      <c r="B871">
        <v>60</v>
      </c>
      <c r="C871" s="24" t="s">
        <v>3936</v>
      </c>
      <c r="D871" s="12">
        <v>7.22</v>
      </c>
      <c r="E871" s="13">
        <v>0.08</v>
      </c>
      <c r="F871" s="7">
        <f t="shared" si="215"/>
        <v>90.25</v>
      </c>
      <c r="G871" s="7">
        <f t="shared" si="206"/>
        <v>7.14</v>
      </c>
      <c r="H871" s="15">
        <f t="shared" si="207"/>
        <v>7.3</v>
      </c>
      <c r="I871" s="11">
        <f t="shared" si="208"/>
        <v>0.25320966566246955</v>
      </c>
      <c r="J871" s="32">
        <f t="shared" si="209"/>
        <v>2.8056472649581115E-3</v>
      </c>
      <c r="K871" s="32">
        <f t="shared" si="210"/>
        <v>356.42399259870257</v>
      </c>
      <c r="L871" s="8">
        <v>0</v>
      </c>
      <c r="M871" s="9">
        <v>1</v>
      </c>
      <c r="N871" s="8">
        <v>0</v>
      </c>
      <c r="O871" s="9">
        <v>0</v>
      </c>
      <c r="P871" s="9">
        <v>1</v>
      </c>
      <c r="Q871" s="9">
        <v>0</v>
      </c>
      <c r="R871" s="9">
        <v>0</v>
      </c>
      <c r="S871" s="8">
        <v>118899</v>
      </c>
      <c r="T871" s="9">
        <v>5</v>
      </c>
      <c r="U871" s="9">
        <f t="shared" si="211"/>
        <v>118893</v>
      </c>
      <c r="V871" s="9">
        <f t="shared" si="212"/>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23018</v>
      </c>
      <c r="BL871" s="24">
        <v>38.9</v>
      </c>
      <c r="BM871">
        <v>1</v>
      </c>
      <c r="BN871">
        <v>0</v>
      </c>
      <c r="BO871">
        <v>0</v>
      </c>
      <c r="BP871">
        <v>0</v>
      </c>
      <c r="BQ871">
        <v>0</v>
      </c>
      <c r="BR871">
        <v>0</v>
      </c>
      <c r="BS871">
        <v>0</v>
      </c>
      <c r="BT871" s="17">
        <v>0</v>
      </c>
      <c r="BU871">
        <v>0</v>
      </c>
      <c r="BV871">
        <v>0</v>
      </c>
      <c r="BW871">
        <v>1</v>
      </c>
      <c r="BX871" s="17">
        <v>0</v>
      </c>
      <c r="BY871">
        <v>0</v>
      </c>
      <c r="BZ871">
        <v>0</v>
      </c>
      <c r="CA871">
        <v>0</v>
      </c>
      <c r="CB871">
        <v>0</v>
      </c>
      <c r="CC871" s="17">
        <v>0</v>
      </c>
      <c r="CD871">
        <v>0</v>
      </c>
      <c r="CE871">
        <v>0</v>
      </c>
      <c r="CF871">
        <v>1</v>
      </c>
      <c r="CG871">
        <v>1</v>
      </c>
      <c r="CH871">
        <v>0</v>
      </c>
      <c r="CI871">
        <v>1</v>
      </c>
      <c r="CJ871">
        <v>1</v>
      </c>
      <c r="CK871">
        <v>0</v>
      </c>
      <c r="CL871">
        <v>0</v>
      </c>
      <c r="CM871">
        <v>0</v>
      </c>
      <c r="CN871" s="17">
        <v>0</v>
      </c>
      <c r="CO871">
        <v>4.2000000000000003E-2</v>
      </c>
      <c r="CP871">
        <v>6</v>
      </c>
      <c r="CQ871">
        <v>1</v>
      </c>
      <c r="CR871">
        <v>0</v>
      </c>
      <c r="CS871">
        <v>29</v>
      </c>
      <c r="CY871" s="33" t="s">
        <v>85</v>
      </c>
    </row>
    <row r="872" spans="1:103" x14ac:dyDescent="0.25">
      <c r="A872">
        <v>871</v>
      </c>
      <c r="B872">
        <v>60</v>
      </c>
      <c r="C872" s="24" t="s">
        <v>3936</v>
      </c>
      <c r="D872" s="12">
        <v>7.43</v>
      </c>
      <c r="E872" s="13">
        <v>0.06</v>
      </c>
      <c r="F872" s="7">
        <f t="shared" si="215"/>
        <v>123.83333333333333</v>
      </c>
      <c r="G872" s="7">
        <f t="shared" si="206"/>
        <v>7.37</v>
      </c>
      <c r="H872" s="15">
        <f t="shared" si="207"/>
        <v>7.4899999999999993</v>
      </c>
      <c r="I872" s="11">
        <f t="shared" si="208"/>
        <v>0.28926572343898205</v>
      </c>
      <c r="J872" s="32">
        <f t="shared" si="209"/>
        <v>2.3359277801263691E-3</v>
      </c>
      <c r="K872" s="32">
        <f t="shared" si="210"/>
        <v>428.09542679692862</v>
      </c>
      <c r="L872" s="8">
        <v>0</v>
      </c>
      <c r="M872" s="9">
        <v>1</v>
      </c>
      <c r="N872" s="8">
        <v>0</v>
      </c>
      <c r="O872" s="9">
        <v>0</v>
      </c>
      <c r="P872" s="9">
        <v>1</v>
      </c>
      <c r="Q872" s="9">
        <v>0</v>
      </c>
      <c r="R872" s="9">
        <v>0</v>
      </c>
      <c r="S872" s="8">
        <v>167937</v>
      </c>
      <c r="T872" s="9">
        <v>5</v>
      </c>
      <c r="U872" s="9">
        <f t="shared" si="211"/>
        <v>167931</v>
      </c>
      <c r="V872" s="9">
        <f t="shared" si="212"/>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23018</v>
      </c>
      <c r="BL872" s="24">
        <v>38.9</v>
      </c>
      <c r="BM872">
        <v>0</v>
      </c>
      <c r="BN872">
        <v>0</v>
      </c>
      <c r="BO872">
        <v>0</v>
      </c>
      <c r="BP872">
        <v>0</v>
      </c>
      <c r="BQ872">
        <v>0</v>
      </c>
      <c r="BR872">
        <v>1</v>
      </c>
      <c r="BS872">
        <v>0</v>
      </c>
      <c r="BT872" s="17">
        <v>0</v>
      </c>
      <c r="BU872">
        <v>0</v>
      </c>
      <c r="BV872">
        <v>0</v>
      </c>
      <c r="BW872">
        <v>1</v>
      </c>
      <c r="BX872" s="17">
        <v>0</v>
      </c>
      <c r="BY872">
        <v>0</v>
      </c>
      <c r="BZ872">
        <v>0</v>
      </c>
      <c r="CA872">
        <v>0</v>
      </c>
      <c r="CB872">
        <v>0</v>
      </c>
      <c r="CC872" s="17">
        <v>0</v>
      </c>
      <c r="CD872">
        <v>0</v>
      </c>
      <c r="CE872">
        <v>0</v>
      </c>
      <c r="CF872">
        <v>1</v>
      </c>
      <c r="CG872">
        <v>1</v>
      </c>
      <c r="CH872">
        <v>0</v>
      </c>
      <c r="CI872">
        <v>1</v>
      </c>
      <c r="CJ872">
        <v>1</v>
      </c>
      <c r="CK872">
        <v>0</v>
      </c>
      <c r="CL872">
        <v>0</v>
      </c>
      <c r="CM872">
        <v>0</v>
      </c>
      <c r="CN872" s="17">
        <v>0</v>
      </c>
      <c r="CO872">
        <v>4.2000000000000003E-2</v>
      </c>
      <c r="CP872">
        <v>6</v>
      </c>
      <c r="CQ872">
        <v>1</v>
      </c>
      <c r="CR872">
        <v>0</v>
      </c>
      <c r="CS872">
        <v>29</v>
      </c>
      <c r="CY872" s="33" t="s">
        <v>85</v>
      </c>
    </row>
    <row r="873" spans="1:103" x14ac:dyDescent="0.25">
      <c r="A873">
        <v>872</v>
      </c>
      <c r="B873">
        <v>60</v>
      </c>
      <c r="C873" s="24" t="s">
        <v>3936</v>
      </c>
      <c r="D873" s="12">
        <v>7.99</v>
      </c>
      <c r="E873" s="13">
        <v>0.2</v>
      </c>
      <c r="F873" s="7">
        <f t="shared" si="215"/>
        <v>39.949999999999996</v>
      </c>
      <c r="G873" s="7">
        <f t="shared" si="206"/>
        <v>7.79</v>
      </c>
      <c r="H873" s="15">
        <f t="shared" si="207"/>
        <v>8.19</v>
      </c>
      <c r="I873" s="11">
        <f t="shared" si="208"/>
        <v>0.17914437518349499</v>
      </c>
      <c r="J873" s="32">
        <f t="shared" si="209"/>
        <v>4.4842146478972474E-3</v>
      </c>
      <c r="K873" s="32">
        <f t="shared" si="210"/>
        <v>223.00448986511458</v>
      </c>
      <c r="L873" s="8">
        <v>0</v>
      </c>
      <c r="M873" s="9">
        <v>1</v>
      </c>
      <c r="N873" s="8">
        <v>0</v>
      </c>
      <c r="O873" s="9">
        <v>0</v>
      </c>
      <c r="P873" s="9">
        <v>1</v>
      </c>
      <c r="Q873" s="9">
        <v>0</v>
      </c>
      <c r="R873" s="9">
        <v>0</v>
      </c>
      <c r="S873" s="8">
        <v>48141</v>
      </c>
      <c r="T873" s="9">
        <v>5</v>
      </c>
      <c r="U873" s="9">
        <f t="shared" si="211"/>
        <v>48135</v>
      </c>
      <c r="V873" s="9">
        <f t="shared" si="212"/>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23018</v>
      </c>
      <c r="BL873" s="24">
        <v>38.9</v>
      </c>
      <c r="BM873">
        <v>1</v>
      </c>
      <c r="BN873">
        <v>0</v>
      </c>
      <c r="BO873">
        <v>0</v>
      </c>
      <c r="BP873">
        <v>0</v>
      </c>
      <c r="BQ873">
        <v>0</v>
      </c>
      <c r="BR873">
        <v>0</v>
      </c>
      <c r="BS873">
        <v>0</v>
      </c>
      <c r="BT873" s="17">
        <v>0</v>
      </c>
      <c r="BU873">
        <v>0</v>
      </c>
      <c r="BV873">
        <v>0</v>
      </c>
      <c r="BW873">
        <v>1</v>
      </c>
      <c r="BX873" s="17">
        <v>0</v>
      </c>
      <c r="BY873">
        <v>0</v>
      </c>
      <c r="BZ873">
        <v>0</v>
      </c>
      <c r="CA873">
        <v>0</v>
      </c>
      <c r="CB873">
        <v>0</v>
      </c>
      <c r="CC873" s="17">
        <v>0</v>
      </c>
      <c r="CD873">
        <v>0</v>
      </c>
      <c r="CE873">
        <v>0</v>
      </c>
      <c r="CF873">
        <v>1</v>
      </c>
      <c r="CG873">
        <v>1</v>
      </c>
      <c r="CH873">
        <v>0</v>
      </c>
      <c r="CI873">
        <v>1</v>
      </c>
      <c r="CJ873">
        <v>1</v>
      </c>
      <c r="CK873">
        <v>0</v>
      </c>
      <c r="CL873">
        <v>0</v>
      </c>
      <c r="CM873">
        <v>0</v>
      </c>
      <c r="CN873" s="17">
        <v>0</v>
      </c>
      <c r="CO873">
        <v>4.2000000000000003E-2</v>
      </c>
      <c r="CP873">
        <v>6</v>
      </c>
      <c r="CQ873">
        <v>1</v>
      </c>
      <c r="CR873">
        <v>0</v>
      </c>
      <c r="CS873">
        <v>29</v>
      </c>
      <c r="CY873" s="33" t="s">
        <v>85</v>
      </c>
    </row>
    <row r="874" spans="1:103" x14ac:dyDescent="0.25">
      <c r="A874">
        <v>873</v>
      </c>
      <c r="B874">
        <v>60</v>
      </c>
      <c r="C874" s="24" t="s">
        <v>3936</v>
      </c>
      <c r="D874" s="12">
        <v>4.32</v>
      </c>
      <c r="E874" s="13">
        <v>0.19</v>
      </c>
      <c r="F874" s="7">
        <f t="shared" si="215"/>
        <v>22.736842105263158</v>
      </c>
      <c r="G874" s="7">
        <f t="shared" si="206"/>
        <v>4.13</v>
      </c>
      <c r="H874" s="15">
        <f t="shared" si="207"/>
        <v>4.5100000000000007</v>
      </c>
      <c r="I874" s="11">
        <f t="shared" si="208"/>
        <v>8.5168681316683814E-2</v>
      </c>
      <c r="J874" s="32">
        <f t="shared" si="209"/>
        <v>3.7458447801319269E-3</v>
      </c>
      <c r="K874" s="32">
        <f t="shared" si="210"/>
        <v>266.96247674330499</v>
      </c>
      <c r="L874" s="8">
        <v>0</v>
      </c>
      <c r="M874" s="9">
        <v>1</v>
      </c>
      <c r="N874" s="8">
        <v>0</v>
      </c>
      <c r="O874" s="9">
        <v>0</v>
      </c>
      <c r="P874" s="9">
        <v>1</v>
      </c>
      <c r="Q874" s="9">
        <v>0</v>
      </c>
      <c r="R874" s="9">
        <v>0</v>
      </c>
      <c r="S874" s="8">
        <v>70758</v>
      </c>
      <c r="T874" s="9">
        <v>5</v>
      </c>
      <c r="U874" s="9">
        <f t="shared" si="211"/>
        <v>70752</v>
      </c>
      <c r="V874" s="9">
        <f t="shared" si="212"/>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23018</v>
      </c>
      <c r="BL874" s="24">
        <v>38.9</v>
      </c>
      <c r="BM874">
        <v>1</v>
      </c>
      <c r="BN874">
        <v>0</v>
      </c>
      <c r="BO874">
        <v>0</v>
      </c>
      <c r="BP874">
        <v>0</v>
      </c>
      <c r="BQ874">
        <v>0</v>
      </c>
      <c r="BR874">
        <v>0</v>
      </c>
      <c r="BS874">
        <v>0</v>
      </c>
      <c r="BT874" s="17">
        <v>0</v>
      </c>
      <c r="BU874">
        <v>0</v>
      </c>
      <c r="BV874">
        <v>0</v>
      </c>
      <c r="BW874">
        <v>1</v>
      </c>
      <c r="BX874" s="17">
        <v>0</v>
      </c>
      <c r="BY874">
        <v>0</v>
      </c>
      <c r="BZ874">
        <v>0</v>
      </c>
      <c r="CA874">
        <v>0</v>
      </c>
      <c r="CB874">
        <v>0</v>
      </c>
      <c r="CC874" s="17">
        <v>0</v>
      </c>
      <c r="CD874">
        <v>0</v>
      </c>
      <c r="CE874">
        <v>0</v>
      </c>
      <c r="CF874">
        <v>1</v>
      </c>
      <c r="CG874">
        <v>1</v>
      </c>
      <c r="CH874">
        <v>0</v>
      </c>
      <c r="CI874">
        <v>1</v>
      </c>
      <c r="CJ874">
        <v>1</v>
      </c>
      <c r="CK874">
        <v>0</v>
      </c>
      <c r="CL874">
        <v>0</v>
      </c>
      <c r="CM874">
        <v>0</v>
      </c>
      <c r="CN874" s="17">
        <v>0</v>
      </c>
      <c r="CO874">
        <v>4.2000000000000003E-2</v>
      </c>
      <c r="CP874">
        <v>6</v>
      </c>
      <c r="CQ874">
        <v>1</v>
      </c>
      <c r="CR874">
        <v>0</v>
      </c>
      <c r="CS874">
        <v>29</v>
      </c>
      <c r="CY874" s="33" t="s">
        <v>85</v>
      </c>
    </row>
    <row r="875" spans="1:103" x14ac:dyDescent="0.25">
      <c r="A875">
        <v>874</v>
      </c>
      <c r="B875">
        <v>60</v>
      </c>
      <c r="C875" s="24" t="s">
        <v>3936</v>
      </c>
      <c r="D875" s="12">
        <v>6.36</v>
      </c>
      <c r="E875" s="13">
        <v>0.14000000000000001</v>
      </c>
      <c r="F875" s="7">
        <f t="shared" si="215"/>
        <v>45.428571428571423</v>
      </c>
      <c r="G875" s="7">
        <f t="shared" si="206"/>
        <v>6.2200000000000006</v>
      </c>
      <c r="H875" s="15">
        <f t="shared" si="207"/>
        <v>6.5</v>
      </c>
      <c r="I875" s="11">
        <f t="shared" si="208"/>
        <v>0.21046241267144386</v>
      </c>
      <c r="J875" s="32">
        <f t="shared" si="209"/>
        <v>4.632820404717318E-3</v>
      </c>
      <c r="K875" s="32">
        <f t="shared" si="210"/>
        <v>215.85123372832695</v>
      </c>
      <c r="L875" s="8">
        <v>0</v>
      </c>
      <c r="M875" s="9">
        <v>1</v>
      </c>
      <c r="N875" s="8">
        <v>0</v>
      </c>
      <c r="O875" s="9">
        <v>0</v>
      </c>
      <c r="P875" s="9">
        <v>1</v>
      </c>
      <c r="Q875" s="9">
        <v>0</v>
      </c>
      <c r="R875" s="9">
        <v>0</v>
      </c>
      <c r="S875" s="8">
        <v>44534</v>
      </c>
      <c r="T875" s="9">
        <v>5</v>
      </c>
      <c r="U875" s="9">
        <f t="shared" si="211"/>
        <v>44528</v>
      </c>
      <c r="V875" s="9">
        <f t="shared" si="212"/>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23018</v>
      </c>
      <c r="BL875" s="24">
        <v>38.9</v>
      </c>
      <c r="BM875">
        <v>1</v>
      </c>
      <c r="BN875">
        <v>0</v>
      </c>
      <c r="BO875">
        <v>0</v>
      </c>
      <c r="BP875">
        <v>0</v>
      </c>
      <c r="BQ875">
        <v>0</v>
      </c>
      <c r="BR875">
        <v>0</v>
      </c>
      <c r="BS875">
        <v>0</v>
      </c>
      <c r="BT875" s="17">
        <v>0</v>
      </c>
      <c r="BU875">
        <v>0</v>
      </c>
      <c r="BV875">
        <v>0</v>
      </c>
      <c r="BW875">
        <v>1</v>
      </c>
      <c r="BX875" s="17">
        <v>0</v>
      </c>
      <c r="BY875">
        <v>0</v>
      </c>
      <c r="BZ875">
        <v>0</v>
      </c>
      <c r="CA875">
        <v>0</v>
      </c>
      <c r="CB875">
        <v>0</v>
      </c>
      <c r="CC875" s="17">
        <v>0</v>
      </c>
      <c r="CD875">
        <v>0</v>
      </c>
      <c r="CE875">
        <v>0</v>
      </c>
      <c r="CF875">
        <v>1</v>
      </c>
      <c r="CG875">
        <v>1</v>
      </c>
      <c r="CH875">
        <v>0</v>
      </c>
      <c r="CI875">
        <v>1</v>
      </c>
      <c r="CJ875">
        <v>1</v>
      </c>
      <c r="CK875">
        <v>0</v>
      </c>
      <c r="CL875">
        <v>0</v>
      </c>
      <c r="CM875">
        <v>0</v>
      </c>
      <c r="CN875" s="17">
        <v>0</v>
      </c>
      <c r="CO875">
        <v>4.2000000000000003E-2</v>
      </c>
      <c r="CP875">
        <v>6</v>
      </c>
      <c r="CQ875">
        <v>1</v>
      </c>
      <c r="CR875">
        <v>0</v>
      </c>
      <c r="CS875">
        <v>29</v>
      </c>
      <c r="CY875" s="33" t="s">
        <v>85</v>
      </c>
    </row>
    <row r="876" spans="1:103" x14ac:dyDescent="0.25">
      <c r="A876">
        <v>875</v>
      </c>
      <c r="B876">
        <v>60</v>
      </c>
      <c r="C876" s="24" t="s">
        <v>3936</v>
      </c>
      <c r="D876" s="12">
        <v>4.1100000000000003</v>
      </c>
      <c r="E876" s="13">
        <v>0.12</v>
      </c>
      <c r="F876" s="7">
        <f t="shared" si="215"/>
        <v>34.250000000000007</v>
      </c>
      <c r="G876" s="7">
        <f t="shared" si="206"/>
        <v>3.99</v>
      </c>
      <c r="H876" s="15">
        <f t="shared" si="207"/>
        <v>4.2300000000000004</v>
      </c>
      <c r="I876" s="11">
        <f t="shared" si="208"/>
        <v>0.12462205370365272</v>
      </c>
      <c r="J876" s="32">
        <f t="shared" si="209"/>
        <v>3.638600108135845E-3</v>
      </c>
      <c r="K876" s="32">
        <f t="shared" si="210"/>
        <v>274.83097078022337</v>
      </c>
      <c r="L876" s="8">
        <v>0</v>
      </c>
      <c r="M876" s="9">
        <v>1</v>
      </c>
      <c r="N876" s="8">
        <v>0</v>
      </c>
      <c r="O876" s="9">
        <v>0</v>
      </c>
      <c r="P876" s="9">
        <v>1</v>
      </c>
      <c r="Q876" s="9">
        <v>0</v>
      </c>
      <c r="R876" s="9">
        <v>0</v>
      </c>
      <c r="S876" s="8">
        <v>74365</v>
      </c>
      <c r="T876" s="9">
        <v>5</v>
      </c>
      <c r="U876" s="9">
        <f t="shared" si="211"/>
        <v>74359</v>
      </c>
      <c r="V876" s="9">
        <f t="shared" si="212"/>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23018</v>
      </c>
      <c r="BL876" s="24">
        <v>38.9</v>
      </c>
      <c r="BM876">
        <v>1</v>
      </c>
      <c r="BN876">
        <v>0</v>
      </c>
      <c r="BO876">
        <v>0</v>
      </c>
      <c r="BP876">
        <v>0</v>
      </c>
      <c r="BQ876">
        <v>0</v>
      </c>
      <c r="BR876">
        <v>0</v>
      </c>
      <c r="BS876">
        <v>0</v>
      </c>
      <c r="BT876" s="17">
        <v>0</v>
      </c>
      <c r="BU876">
        <v>0</v>
      </c>
      <c r="BV876">
        <v>0</v>
      </c>
      <c r="BW876">
        <v>1</v>
      </c>
      <c r="BX876" s="17">
        <v>0</v>
      </c>
      <c r="BY876">
        <v>0</v>
      </c>
      <c r="BZ876">
        <v>0</v>
      </c>
      <c r="CA876">
        <v>0</v>
      </c>
      <c r="CB876">
        <v>0</v>
      </c>
      <c r="CC876" s="17">
        <v>0</v>
      </c>
      <c r="CD876">
        <v>0</v>
      </c>
      <c r="CE876">
        <v>0</v>
      </c>
      <c r="CF876">
        <v>1</v>
      </c>
      <c r="CG876">
        <v>1</v>
      </c>
      <c r="CH876">
        <v>0</v>
      </c>
      <c r="CI876">
        <v>1</v>
      </c>
      <c r="CJ876">
        <v>1</v>
      </c>
      <c r="CK876">
        <v>0</v>
      </c>
      <c r="CL876">
        <v>0</v>
      </c>
      <c r="CM876">
        <v>0</v>
      </c>
      <c r="CN876" s="17">
        <v>0</v>
      </c>
      <c r="CO876">
        <v>4.2000000000000003E-2</v>
      </c>
      <c r="CP876">
        <v>6</v>
      </c>
      <c r="CQ876">
        <v>1</v>
      </c>
      <c r="CR876">
        <v>0</v>
      </c>
      <c r="CS876">
        <v>29</v>
      </c>
      <c r="CY876" s="33" t="s">
        <v>85</v>
      </c>
    </row>
    <row r="877" spans="1:103" x14ac:dyDescent="0.25">
      <c r="A877">
        <v>876</v>
      </c>
      <c r="B877">
        <v>60</v>
      </c>
      <c r="C877" s="24" t="s">
        <v>3936</v>
      </c>
      <c r="D877" s="12">
        <v>8.17</v>
      </c>
      <c r="E877" s="13">
        <v>0.17</v>
      </c>
      <c r="F877" s="7">
        <f t="shared" si="215"/>
        <v>48.058823529411761</v>
      </c>
      <c r="G877" s="7">
        <f t="shared" si="206"/>
        <v>8</v>
      </c>
      <c r="H877" s="15">
        <f t="shared" si="207"/>
        <v>8.34</v>
      </c>
      <c r="I877" s="11">
        <f t="shared" si="208"/>
        <v>0.19129694933617142</v>
      </c>
      <c r="J877" s="32">
        <f t="shared" si="209"/>
        <v>3.9804750779864314E-3</v>
      </c>
      <c r="K877" s="32">
        <f t="shared" si="210"/>
        <v>251.22629344682679</v>
      </c>
      <c r="L877" s="8">
        <v>0</v>
      </c>
      <c r="M877" s="9">
        <v>1</v>
      </c>
      <c r="N877" s="8">
        <v>0</v>
      </c>
      <c r="O877" s="9">
        <v>0</v>
      </c>
      <c r="P877" s="9">
        <v>1</v>
      </c>
      <c r="Q877" s="9">
        <v>0</v>
      </c>
      <c r="R877" s="9">
        <v>0</v>
      </c>
      <c r="S877" s="8">
        <v>60811</v>
      </c>
      <c r="T877" s="9">
        <v>5</v>
      </c>
      <c r="U877" s="9">
        <f t="shared" si="211"/>
        <v>60805</v>
      </c>
      <c r="V877" s="9">
        <f t="shared" si="212"/>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23018</v>
      </c>
      <c r="BL877" s="24">
        <v>38.9</v>
      </c>
      <c r="BM877">
        <v>0</v>
      </c>
      <c r="BN877">
        <v>0</v>
      </c>
      <c r="BO877">
        <v>0</v>
      </c>
      <c r="BP877">
        <v>0</v>
      </c>
      <c r="BQ877">
        <v>0</v>
      </c>
      <c r="BR877">
        <v>1</v>
      </c>
      <c r="BS877">
        <v>0</v>
      </c>
      <c r="BT877" s="17">
        <v>0</v>
      </c>
      <c r="BU877">
        <v>0</v>
      </c>
      <c r="BV877">
        <v>0</v>
      </c>
      <c r="BW877">
        <v>1</v>
      </c>
      <c r="BX877" s="17">
        <v>0</v>
      </c>
      <c r="BY877">
        <v>0</v>
      </c>
      <c r="BZ877">
        <v>0</v>
      </c>
      <c r="CA877">
        <v>0</v>
      </c>
      <c r="CB877">
        <v>0</v>
      </c>
      <c r="CC877" s="17">
        <v>0</v>
      </c>
      <c r="CD877">
        <v>0</v>
      </c>
      <c r="CE877">
        <v>0</v>
      </c>
      <c r="CF877">
        <v>1</v>
      </c>
      <c r="CG877">
        <v>1</v>
      </c>
      <c r="CH877">
        <v>0</v>
      </c>
      <c r="CI877">
        <v>1</v>
      </c>
      <c r="CJ877">
        <v>1</v>
      </c>
      <c r="CK877">
        <v>0</v>
      </c>
      <c r="CL877">
        <v>0</v>
      </c>
      <c r="CM877">
        <v>0</v>
      </c>
      <c r="CN877" s="17">
        <v>0</v>
      </c>
      <c r="CO877">
        <v>4.2000000000000003E-2</v>
      </c>
      <c r="CP877">
        <v>6</v>
      </c>
      <c r="CQ877">
        <v>1</v>
      </c>
      <c r="CR877">
        <v>0</v>
      </c>
      <c r="CS877">
        <v>29</v>
      </c>
      <c r="CY877" s="33" t="s">
        <v>85</v>
      </c>
    </row>
    <row r="878" spans="1:103" x14ac:dyDescent="0.25">
      <c r="A878">
        <v>877</v>
      </c>
      <c r="B878">
        <v>60</v>
      </c>
      <c r="C878" s="24" t="s">
        <v>3936</v>
      </c>
      <c r="D878" s="12">
        <v>4.05</v>
      </c>
      <c r="E878" s="13">
        <v>0.14000000000000001</v>
      </c>
      <c r="F878" s="7">
        <f t="shared" si="215"/>
        <v>28.928571428571423</v>
      </c>
      <c r="G878" s="7">
        <f t="shared" si="206"/>
        <v>3.9099999999999997</v>
      </c>
      <c r="H878" s="15">
        <f t="shared" si="207"/>
        <v>4.1899999999999995</v>
      </c>
      <c r="I878" s="11">
        <f t="shared" si="208"/>
        <v>8.8044424868352289E-2</v>
      </c>
      <c r="J878" s="32">
        <f t="shared" si="209"/>
        <v>3.0435109831035367E-3</v>
      </c>
      <c r="K878" s="32">
        <f t="shared" si="210"/>
        <v>328.56789594374243</v>
      </c>
      <c r="L878" s="8">
        <v>0</v>
      </c>
      <c r="M878" s="9">
        <v>1</v>
      </c>
      <c r="N878" s="8">
        <v>0</v>
      </c>
      <c r="O878" s="9">
        <v>0</v>
      </c>
      <c r="P878" s="9">
        <v>1</v>
      </c>
      <c r="Q878" s="9">
        <v>0</v>
      </c>
      <c r="R878" s="9">
        <v>0</v>
      </c>
      <c r="S878" s="8">
        <v>107126</v>
      </c>
      <c r="T878" s="9">
        <v>5</v>
      </c>
      <c r="U878" s="9">
        <f t="shared" si="211"/>
        <v>107120</v>
      </c>
      <c r="V878" s="9">
        <f t="shared" si="212"/>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23018</v>
      </c>
      <c r="BL878" s="24">
        <v>38.9</v>
      </c>
      <c r="BM878">
        <v>0</v>
      </c>
      <c r="BN878">
        <v>0</v>
      </c>
      <c r="BO878">
        <v>0</v>
      </c>
      <c r="BP878">
        <v>0</v>
      </c>
      <c r="BQ878">
        <v>0</v>
      </c>
      <c r="BR878">
        <v>1</v>
      </c>
      <c r="BS878">
        <v>0</v>
      </c>
      <c r="BT878" s="17">
        <v>0</v>
      </c>
      <c r="BU878">
        <v>0</v>
      </c>
      <c r="BV878">
        <v>0</v>
      </c>
      <c r="BW878">
        <v>1</v>
      </c>
      <c r="BX878" s="17">
        <v>0</v>
      </c>
      <c r="BY878">
        <v>0</v>
      </c>
      <c r="BZ878">
        <v>0</v>
      </c>
      <c r="CA878">
        <v>0</v>
      </c>
      <c r="CB878">
        <v>0</v>
      </c>
      <c r="CC878" s="17">
        <v>0</v>
      </c>
      <c r="CD878">
        <v>0</v>
      </c>
      <c r="CE878">
        <v>0</v>
      </c>
      <c r="CF878">
        <v>1</v>
      </c>
      <c r="CG878">
        <v>1</v>
      </c>
      <c r="CH878">
        <v>0</v>
      </c>
      <c r="CI878">
        <v>1</v>
      </c>
      <c r="CJ878">
        <v>1</v>
      </c>
      <c r="CK878">
        <v>0</v>
      </c>
      <c r="CL878">
        <v>0</v>
      </c>
      <c r="CM878">
        <v>0</v>
      </c>
      <c r="CN878" s="17">
        <v>0</v>
      </c>
      <c r="CO878">
        <v>4.2000000000000003E-2</v>
      </c>
      <c r="CP878">
        <v>6</v>
      </c>
      <c r="CQ878">
        <v>1</v>
      </c>
      <c r="CR878">
        <v>0</v>
      </c>
      <c r="CS878">
        <v>29</v>
      </c>
      <c r="CY878" s="33" t="s">
        <v>85</v>
      </c>
    </row>
    <row r="879" spans="1:103" x14ac:dyDescent="0.25">
      <c r="A879">
        <v>878</v>
      </c>
      <c r="B879">
        <v>60</v>
      </c>
      <c r="C879" s="24" t="s">
        <v>3936</v>
      </c>
      <c r="D879" s="12">
        <v>6.74</v>
      </c>
      <c r="E879" s="13">
        <v>0.11</v>
      </c>
      <c r="F879" s="7">
        <f t="shared" si="215"/>
        <v>61.272727272727273</v>
      </c>
      <c r="G879" s="7">
        <f t="shared" si="206"/>
        <v>6.63</v>
      </c>
      <c r="H879" s="15">
        <f t="shared" si="207"/>
        <v>6.8500000000000005</v>
      </c>
      <c r="I879" s="11">
        <f t="shared" si="208"/>
        <v>0.26258316884075517</v>
      </c>
      <c r="J879" s="32">
        <f t="shared" si="209"/>
        <v>4.2854819840479333E-3</v>
      </c>
      <c r="K879" s="32">
        <f t="shared" si="210"/>
        <v>233.34598155408204</v>
      </c>
      <c r="L879" s="8">
        <v>0</v>
      </c>
      <c r="M879" s="9">
        <v>1</v>
      </c>
      <c r="N879" s="8">
        <v>0</v>
      </c>
      <c r="O879" s="9">
        <v>0</v>
      </c>
      <c r="P879" s="9">
        <v>1</v>
      </c>
      <c r="Q879" s="9">
        <v>0</v>
      </c>
      <c r="R879" s="9">
        <v>0</v>
      </c>
      <c r="S879" s="8">
        <v>50702</v>
      </c>
      <c r="T879" s="9">
        <v>5</v>
      </c>
      <c r="U879" s="9">
        <f t="shared" si="211"/>
        <v>50696</v>
      </c>
      <c r="V879" s="9">
        <f t="shared" si="212"/>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23018</v>
      </c>
      <c r="BL879" s="24">
        <v>38.9</v>
      </c>
      <c r="BM879">
        <v>0</v>
      </c>
      <c r="BN879">
        <v>0</v>
      </c>
      <c r="BO879">
        <v>0</v>
      </c>
      <c r="BP879">
        <v>0</v>
      </c>
      <c r="BQ879">
        <v>0</v>
      </c>
      <c r="BR879">
        <v>1</v>
      </c>
      <c r="BS879">
        <v>0</v>
      </c>
      <c r="BT879" s="17">
        <v>0</v>
      </c>
      <c r="BU879">
        <v>0</v>
      </c>
      <c r="BV879">
        <v>0</v>
      </c>
      <c r="BW879">
        <v>1</v>
      </c>
      <c r="BX879" s="17">
        <v>0</v>
      </c>
      <c r="BY879">
        <v>0</v>
      </c>
      <c r="BZ879">
        <v>0</v>
      </c>
      <c r="CA879">
        <v>0</v>
      </c>
      <c r="CB879">
        <v>0</v>
      </c>
      <c r="CC879" s="17">
        <v>0</v>
      </c>
      <c r="CD879">
        <v>0</v>
      </c>
      <c r="CE879">
        <v>0</v>
      </c>
      <c r="CF879">
        <v>1</v>
      </c>
      <c r="CG879">
        <v>1</v>
      </c>
      <c r="CH879">
        <v>0</v>
      </c>
      <c r="CI879">
        <v>1</v>
      </c>
      <c r="CJ879">
        <v>1</v>
      </c>
      <c r="CK879">
        <v>0</v>
      </c>
      <c r="CL879">
        <v>0</v>
      </c>
      <c r="CM879">
        <v>0</v>
      </c>
      <c r="CN879" s="17">
        <v>0</v>
      </c>
      <c r="CO879">
        <v>4.2000000000000003E-2</v>
      </c>
      <c r="CP879">
        <v>6</v>
      </c>
      <c r="CQ879">
        <v>1</v>
      </c>
      <c r="CR879">
        <v>0</v>
      </c>
      <c r="CS879">
        <v>29</v>
      </c>
      <c r="CY879" s="33" t="s">
        <v>85</v>
      </c>
    </row>
    <row r="880" spans="1:103" x14ac:dyDescent="0.25">
      <c r="A880">
        <v>879</v>
      </c>
      <c r="B880">
        <v>60</v>
      </c>
      <c r="C880" s="24" t="s">
        <v>3936</v>
      </c>
      <c r="D880" s="12">
        <v>4.0999999999999996</v>
      </c>
      <c r="E880" s="13">
        <v>0.08</v>
      </c>
      <c r="F880" s="7">
        <f t="shared" si="215"/>
        <v>51.249999999999993</v>
      </c>
      <c r="G880" s="7">
        <f t="shared" si="206"/>
        <v>4.0199999999999996</v>
      </c>
      <c r="H880" s="15">
        <f t="shared" si="207"/>
        <v>4.18</v>
      </c>
      <c r="I880" s="11">
        <f t="shared" si="208"/>
        <v>0.14803512423470547</v>
      </c>
      <c r="J880" s="32">
        <f t="shared" si="209"/>
        <v>2.8884902289698635E-3</v>
      </c>
      <c r="K880" s="32">
        <f t="shared" si="210"/>
        <v>346.20162116893675</v>
      </c>
      <c r="L880" s="8">
        <v>0</v>
      </c>
      <c r="M880" s="9">
        <v>1</v>
      </c>
      <c r="N880" s="8">
        <v>0</v>
      </c>
      <c r="O880" s="9">
        <v>0</v>
      </c>
      <c r="P880" s="9">
        <v>1</v>
      </c>
      <c r="Q880" s="9">
        <v>0</v>
      </c>
      <c r="R880" s="9">
        <v>0</v>
      </c>
      <c r="S880" s="8">
        <v>117235</v>
      </c>
      <c r="T880" s="9">
        <v>5</v>
      </c>
      <c r="U880" s="9">
        <f t="shared" si="211"/>
        <v>117229</v>
      </c>
      <c r="V880" s="9">
        <f t="shared" si="212"/>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23018</v>
      </c>
      <c r="BL880" s="24">
        <v>38.9</v>
      </c>
      <c r="BM880">
        <v>0</v>
      </c>
      <c r="BN880">
        <v>0</v>
      </c>
      <c r="BO880">
        <v>0</v>
      </c>
      <c r="BP880">
        <v>0</v>
      </c>
      <c r="BQ880">
        <v>0</v>
      </c>
      <c r="BR880">
        <v>1</v>
      </c>
      <c r="BS880">
        <v>0</v>
      </c>
      <c r="BT880" s="17">
        <v>0</v>
      </c>
      <c r="BU880">
        <v>0</v>
      </c>
      <c r="BV880">
        <v>0</v>
      </c>
      <c r="BW880">
        <v>1</v>
      </c>
      <c r="BX880" s="17">
        <v>0</v>
      </c>
      <c r="BY880">
        <v>0</v>
      </c>
      <c r="BZ880">
        <v>0</v>
      </c>
      <c r="CA880">
        <v>0</v>
      </c>
      <c r="CB880">
        <v>0</v>
      </c>
      <c r="CC880" s="17">
        <v>0</v>
      </c>
      <c r="CD880">
        <v>0</v>
      </c>
      <c r="CE880">
        <v>0</v>
      </c>
      <c r="CF880">
        <v>1</v>
      </c>
      <c r="CG880">
        <v>1</v>
      </c>
      <c r="CH880">
        <v>0</v>
      </c>
      <c r="CI880">
        <v>1</v>
      </c>
      <c r="CJ880">
        <v>1</v>
      </c>
      <c r="CK880">
        <v>0</v>
      </c>
      <c r="CL880">
        <v>0</v>
      </c>
      <c r="CM880">
        <v>0</v>
      </c>
      <c r="CN880" s="17">
        <v>0</v>
      </c>
      <c r="CO880">
        <v>4.2000000000000003E-2</v>
      </c>
      <c r="CP880">
        <v>6</v>
      </c>
      <c r="CQ880">
        <v>1</v>
      </c>
      <c r="CR880">
        <v>0</v>
      </c>
      <c r="CS880">
        <v>29</v>
      </c>
      <c r="CY880" s="33" t="s">
        <v>85</v>
      </c>
    </row>
    <row r="881" spans="1:103" x14ac:dyDescent="0.25">
      <c r="A881">
        <v>880</v>
      </c>
      <c r="B881">
        <v>60</v>
      </c>
      <c r="C881" s="24" t="s">
        <v>3936</v>
      </c>
      <c r="D881" s="12">
        <v>10.49</v>
      </c>
      <c r="E881" s="13">
        <v>0.22</v>
      </c>
      <c r="F881" s="7">
        <f t="shared" si="215"/>
        <v>47.68181818181818</v>
      </c>
      <c r="G881" s="7">
        <f t="shared" si="206"/>
        <v>10.27</v>
      </c>
      <c r="H881" s="15">
        <f t="shared" si="207"/>
        <v>10.71</v>
      </c>
      <c r="I881" s="11">
        <f t="shared" si="208"/>
        <v>0.20000763401791363</v>
      </c>
      <c r="J881" s="32">
        <f t="shared" si="209"/>
        <v>4.194631028021068E-3</v>
      </c>
      <c r="K881" s="32">
        <f t="shared" si="210"/>
        <v>238.39999116007525</v>
      </c>
      <c r="L881" s="8">
        <v>0</v>
      </c>
      <c r="M881" s="9">
        <v>1</v>
      </c>
      <c r="N881" s="8">
        <v>0</v>
      </c>
      <c r="O881" s="9">
        <v>0</v>
      </c>
      <c r="P881" s="9">
        <v>1</v>
      </c>
      <c r="Q881" s="9">
        <v>0</v>
      </c>
      <c r="R881" s="9">
        <v>0</v>
      </c>
      <c r="S881" s="8">
        <v>54567</v>
      </c>
      <c r="T881" s="9">
        <v>5</v>
      </c>
      <c r="U881" s="9">
        <f t="shared" si="211"/>
        <v>54561</v>
      </c>
      <c r="V881" s="9">
        <f t="shared" si="212"/>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23018</v>
      </c>
      <c r="BL881" s="24">
        <v>38.9</v>
      </c>
      <c r="BM881">
        <v>0</v>
      </c>
      <c r="BN881">
        <v>0</v>
      </c>
      <c r="BO881">
        <v>0</v>
      </c>
      <c r="BP881">
        <v>0</v>
      </c>
      <c r="BQ881">
        <v>0</v>
      </c>
      <c r="BR881">
        <v>0</v>
      </c>
      <c r="BS881">
        <v>0</v>
      </c>
      <c r="BT881" s="17">
        <v>1</v>
      </c>
      <c r="BU881">
        <v>0</v>
      </c>
      <c r="BV881">
        <v>1</v>
      </c>
      <c r="BW881">
        <v>0</v>
      </c>
      <c r="BX881" s="17">
        <v>0</v>
      </c>
      <c r="BY881">
        <v>0</v>
      </c>
      <c r="BZ881">
        <v>0</v>
      </c>
      <c r="CA881">
        <v>0</v>
      </c>
      <c r="CB881">
        <v>0</v>
      </c>
      <c r="CC881" s="17">
        <v>0</v>
      </c>
      <c r="CD881">
        <v>0</v>
      </c>
      <c r="CE881">
        <v>0</v>
      </c>
      <c r="CF881">
        <v>1</v>
      </c>
      <c r="CG881">
        <v>1</v>
      </c>
      <c r="CH881">
        <v>0</v>
      </c>
      <c r="CI881">
        <v>1</v>
      </c>
      <c r="CJ881">
        <v>1</v>
      </c>
      <c r="CK881">
        <v>0</v>
      </c>
      <c r="CL881">
        <v>0</v>
      </c>
      <c r="CM881">
        <v>0</v>
      </c>
      <c r="CN881" s="17">
        <v>0</v>
      </c>
      <c r="CO881">
        <v>4.2000000000000003E-2</v>
      </c>
      <c r="CP881">
        <v>6</v>
      </c>
      <c r="CQ881">
        <v>1</v>
      </c>
      <c r="CR881">
        <v>0</v>
      </c>
      <c r="CS881">
        <v>29</v>
      </c>
      <c r="CY881" s="33" t="s">
        <v>85</v>
      </c>
    </row>
    <row r="882" spans="1:103" x14ac:dyDescent="0.25">
      <c r="A882">
        <v>881</v>
      </c>
      <c r="B882">
        <v>60</v>
      </c>
      <c r="C882" s="24" t="s">
        <v>3936</v>
      </c>
      <c r="D882" s="12">
        <v>9.18</v>
      </c>
      <c r="E882" s="13">
        <v>0.45</v>
      </c>
      <c r="F882" s="7">
        <f t="shared" si="215"/>
        <v>20.399999999999999</v>
      </c>
      <c r="G882" s="7">
        <f t="shared" si="206"/>
        <v>8.73</v>
      </c>
      <c r="H882" s="15">
        <f t="shared" si="207"/>
        <v>9.629999999999999</v>
      </c>
      <c r="I882" s="11">
        <f t="shared" si="208"/>
        <v>6.9862538467178478E-2</v>
      </c>
      <c r="J882" s="32">
        <f t="shared" si="209"/>
        <v>3.4246342385871801E-3</v>
      </c>
      <c r="K882" s="32">
        <f t="shared" si="210"/>
        <v>292.00198629461408</v>
      </c>
      <c r="L882" s="8">
        <v>0</v>
      </c>
      <c r="M882" s="9">
        <v>1</v>
      </c>
      <c r="N882" s="8">
        <v>0</v>
      </c>
      <c r="O882" s="9">
        <v>0</v>
      </c>
      <c r="P882" s="9">
        <v>1</v>
      </c>
      <c r="Q882" s="9">
        <v>0</v>
      </c>
      <c r="R882" s="9">
        <v>0</v>
      </c>
      <c r="S882" s="8">
        <v>84855</v>
      </c>
      <c r="T882" s="9">
        <v>5</v>
      </c>
      <c r="U882" s="9">
        <f t="shared" si="211"/>
        <v>84849</v>
      </c>
      <c r="V882" s="9">
        <f t="shared" si="212"/>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23018</v>
      </c>
      <c r="BL882" s="24">
        <v>38.9</v>
      </c>
      <c r="BM882">
        <v>0</v>
      </c>
      <c r="BN882">
        <v>0</v>
      </c>
      <c r="BO882">
        <v>0</v>
      </c>
      <c r="BP882">
        <v>0</v>
      </c>
      <c r="BQ882">
        <v>0</v>
      </c>
      <c r="BR882">
        <v>0</v>
      </c>
      <c r="BS882">
        <v>0</v>
      </c>
      <c r="BT882" s="17">
        <v>1</v>
      </c>
      <c r="BU882">
        <v>0</v>
      </c>
      <c r="BV882">
        <v>1</v>
      </c>
      <c r="BW882">
        <v>0</v>
      </c>
      <c r="BX882" s="17">
        <v>0</v>
      </c>
      <c r="BY882">
        <v>0</v>
      </c>
      <c r="BZ882">
        <v>0</v>
      </c>
      <c r="CA882">
        <v>0</v>
      </c>
      <c r="CB882">
        <v>0</v>
      </c>
      <c r="CC882" s="17">
        <v>0</v>
      </c>
      <c r="CD882">
        <v>0</v>
      </c>
      <c r="CE882">
        <v>0</v>
      </c>
      <c r="CF882">
        <v>1</v>
      </c>
      <c r="CG882">
        <v>1</v>
      </c>
      <c r="CH882">
        <v>0</v>
      </c>
      <c r="CI882">
        <v>1</v>
      </c>
      <c r="CJ882">
        <v>1</v>
      </c>
      <c r="CK882">
        <v>0</v>
      </c>
      <c r="CL882">
        <v>0</v>
      </c>
      <c r="CM882">
        <v>0</v>
      </c>
      <c r="CN882" s="17">
        <v>0</v>
      </c>
      <c r="CO882">
        <v>4.2000000000000003E-2</v>
      </c>
      <c r="CP882">
        <v>6</v>
      </c>
      <c r="CQ882">
        <v>1</v>
      </c>
      <c r="CR882">
        <v>0</v>
      </c>
      <c r="CS882">
        <v>29</v>
      </c>
      <c r="CY882" s="33" t="s">
        <v>85</v>
      </c>
    </row>
    <row r="883" spans="1:103" x14ac:dyDescent="0.25">
      <c r="A883">
        <v>882</v>
      </c>
      <c r="B883">
        <v>60</v>
      </c>
      <c r="C883" s="24" t="s">
        <v>3936</v>
      </c>
      <c r="D883" s="12">
        <v>10.63</v>
      </c>
      <c r="E883" s="13">
        <v>0.65</v>
      </c>
      <c r="F883" s="7">
        <f t="shared" si="215"/>
        <v>16.353846153846156</v>
      </c>
      <c r="G883" s="7">
        <f t="shared" si="206"/>
        <v>9.98</v>
      </c>
      <c r="H883" s="15">
        <f t="shared" si="207"/>
        <v>11.280000000000001</v>
      </c>
      <c r="I883" s="11">
        <f t="shared" si="208"/>
        <v>5.536192568228316E-2</v>
      </c>
      <c r="J883" s="32">
        <f t="shared" si="209"/>
        <v>3.3852541574302965E-3</v>
      </c>
      <c r="K883" s="32">
        <f t="shared" si="210"/>
        <v>295.39879533272244</v>
      </c>
      <c r="L883" s="8">
        <v>0</v>
      </c>
      <c r="M883" s="9">
        <v>1</v>
      </c>
      <c r="N883" s="8">
        <v>0</v>
      </c>
      <c r="O883" s="9">
        <v>0</v>
      </c>
      <c r="P883" s="9">
        <v>1</v>
      </c>
      <c r="Q883" s="9">
        <v>0</v>
      </c>
      <c r="R883" s="9">
        <v>0</v>
      </c>
      <c r="S883" s="8">
        <v>86999</v>
      </c>
      <c r="T883" s="9">
        <v>5</v>
      </c>
      <c r="U883" s="9">
        <f t="shared" si="211"/>
        <v>86993</v>
      </c>
      <c r="V883" s="9">
        <f t="shared" si="212"/>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23018</v>
      </c>
      <c r="BL883" s="24">
        <v>38.9</v>
      </c>
      <c r="BM883">
        <v>0</v>
      </c>
      <c r="BN883">
        <v>0</v>
      </c>
      <c r="BO883">
        <v>0</v>
      </c>
      <c r="BP883">
        <v>0</v>
      </c>
      <c r="BQ883">
        <v>0</v>
      </c>
      <c r="BR883">
        <v>0</v>
      </c>
      <c r="BS883">
        <v>0</v>
      </c>
      <c r="BT883" s="17">
        <v>1</v>
      </c>
      <c r="BU883">
        <v>0</v>
      </c>
      <c r="BV883">
        <v>1</v>
      </c>
      <c r="BW883">
        <v>0</v>
      </c>
      <c r="BX883" s="17">
        <v>0</v>
      </c>
      <c r="BY883">
        <v>0</v>
      </c>
      <c r="BZ883">
        <v>0</v>
      </c>
      <c r="CA883">
        <v>0</v>
      </c>
      <c r="CB883">
        <v>0</v>
      </c>
      <c r="CC883" s="17">
        <v>0</v>
      </c>
      <c r="CD883">
        <v>0</v>
      </c>
      <c r="CE883">
        <v>0</v>
      </c>
      <c r="CF883">
        <v>1</v>
      </c>
      <c r="CG883">
        <v>1</v>
      </c>
      <c r="CH883">
        <v>0</v>
      </c>
      <c r="CI883">
        <v>1</v>
      </c>
      <c r="CJ883">
        <v>1</v>
      </c>
      <c r="CK883">
        <v>0</v>
      </c>
      <c r="CL883">
        <v>0</v>
      </c>
      <c r="CM883">
        <v>0</v>
      </c>
      <c r="CN883" s="17">
        <v>0</v>
      </c>
      <c r="CO883">
        <v>4.2000000000000003E-2</v>
      </c>
      <c r="CP883">
        <v>6</v>
      </c>
      <c r="CQ883">
        <v>1</v>
      </c>
      <c r="CR883">
        <v>0</v>
      </c>
      <c r="CS883">
        <v>29</v>
      </c>
      <c r="CY883" s="33" t="s">
        <v>85</v>
      </c>
    </row>
    <row r="884" spans="1:103" x14ac:dyDescent="0.25">
      <c r="A884">
        <v>883</v>
      </c>
      <c r="B884">
        <v>60</v>
      </c>
      <c r="C884" s="24" t="s">
        <v>3936</v>
      </c>
      <c r="D884" s="12">
        <v>8.39</v>
      </c>
      <c r="E884" s="13">
        <v>0.51</v>
      </c>
      <c r="F884" s="7">
        <f t="shared" si="215"/>
        <v>16.450980392156865</v>
      </c>
      <c r="G884" s="7">
        <f t="shared" si="206"/>
        <v>7.8800000000000008</v>
      </c>
      <c r="H884" s="15">
        <f t="shared" si="207"/>
        <v>8.9</v>
      </c>
      <c r="I884" s="11">
        <f t="shared" si="208"/>
        <v>5.5173068869910705E-2</v>
      </c>
      <c r="J884" s="32">
        <f t="shared" si="209"/>
        <v>3.3537860695654893E-3</v>
      </c>
      <c r="K884" s="32">
        <f t="shared" si="210"/>
        <v>298.17047935009111</v>
      </c>
      <c r="L884" s="8">
        <v>0</v>
      </c>
      <c r="M884" s="9">
        <v>1</v>
      </c>
      <c r="N884" s="8">
        <v>0</v>
      </c>
      <c r="O884" s="9">
        <v>0</v>
      </c>
      <c r="P884" s="9">
        <v>1</v>
      </c>
      <c r="Q884" s="9">
        <v>0</v>
      </c>
      <c r="R884" s="9">
        <v>0</v>
      </c>
      <c r="S884" s="8">
        <v>88641</v>
      </c>
      <c r="T884" s="9">
        <v>5</v>
      </c>
      <c r="U884" s="9">
        <f t="shared" si="211"/>
        <v>88635</v>
      </c>
      <c r="V884" s="9">
        <f t="shared" si="212"/>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23018</v>
      </c>
      <c r="BL884" s="24">
        <v>38.9</v>
      </c>
      <c r="BM884">
        <v>0</v>
      </c>
      <c r="BN884">
        <v>0</v>
      </c>
      <c r="BO884">
        <v>0</v>
      </c>
      <c r="BP884">
        <v>0</v>
      </c>
      <c r="BQ884">
        <v>0</v>
      </c>
      <c r="BR884">
        <v>0</v>
      </c>
      <c r="BS884">
        <v>0</v>
      </c>
      <c r="BT884" s="17">
        <v>1</v>
      </c>
      <c r="BU884">
        <v>0</v>
      </c>
      <c r="BV884">
        <v>1</v>
      </c>
      <c r="BW884">
        <v>0</v>
      </c>
      <c r="BX884" s="17">
        <v>0</v>
      </c>
      <c r="BY884">
        <v>0</v>
      </c>
      <c r="BZ884">
        <v>0</v>
      </c>
      <c r="CA884">
        <v>0</v>
      </c>
      <c r="CB884">
        <v>0</v>
      </c>
      <c r="CC884" s="17">
        <v>0</v>
      </c>
      <c r="CD884">
        <v>0</v>
      </c>
      <c r="CE884">
        <v>0</v>
      </c>
      <c r="CF884">
        <v>1</v>
      </c>
      <c r="CG884">
        <v>1</v>
      </c>
      <c r="CH884">
        <v>0</v>
      </c>
      <c r="CI884">
        <v>1</v>
      </c>
      <c r="CJ884">
        <v>1</v>
      </c>
      <c r="CK884">
        <v>0</v>
      </c>
      <c r="CL884">
        <v>0</v>
      </c>
      <c r="CM884">
        <v>0</v>
      </c>
      <c r="CN884" s="17">
        <v>0</v>
      </c>
      <c r="CO884">
        <v>4.2000000000000003E-2</v>
      </c>
      <c r="CP884">
        <v>6</v>
      </c>
      <c r="CQ884">
        <v>1</v>
      </c>
      <c r="CR884">
        <v>0</v>
      </c>
      <c r="CS884">
        <v>29</v>
      </c>
      <c r="CY884" s="33" t="s">
        <v>85</v>
      </c>
    </row>
    <row r="885" spans="1:103" x14ac:dyDescent="0.25">
      <c r="A885">
        <v>884</v>
      </c>
      <c r="B885">
        <v>60</v>
      </c>
      <c r="C885" s="24" t="s">
        <v>3936</v>
      </c>
      <c r="D885" s="12">
        <v>10.35</v>
      </c>
      <c r="E885" s="13">
        <v>0.2</v>
      </c>
      <c r="F885" s="7">
        <f t="shared" si="215"/>
        <v>51.749999999999993</v>
      </c>
      <c r="G885" s="7">
        <f t="shared" si="206"/>
        <v>10.15</v>
      </c>
      <c r="H885" s="15">
        <f t="shared" si="207"/>
        <v>10.549999999999999</v>
      </c>
      <c r="I885" s="11">
        <f t="shared" si="208"/>
        <v>0.18457784471900096</v>
      </c>
      <c r="J885" s="32">
        <f t="shared" si="209"/>
        <v>3.5667216370821445E-3</v>
      </c>
      <c r="K885" s="32">
        <f t="shared" si="210"/>
        <v>280.36951064621843</v>
      </c>
      <c r="L885" s="8">
        <v>0</v>
      </c>
      <c r="M885" s="9">
        <v>1</v>
      </c>
      <c r="N885" s="8">
        <v>0</v>
      </c>
      <c r="O885" s="9">
        <v>0</v>
      </c>
      <c r="P885" s="9">
        <v>1</v>
      </c>
      <c r="Q885" s="9">
        <v>0</v>
      </c>
      <c r="R885" s="9">
        <v>0</v>
      </c>
      <c r="S885" s="8">
        <v>75935</v>
      </c>
      <c r="T885" s="9">
        <v>5</v>
      </c>
      <c r="U885" s="9">
        <f t="shared" si="211"/>
        <v>75929</v>
      </c>
      <c r="V885" s="9">
        <f t="shared" si="212"/>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23018</v>
      </c>
      <c r="BL885" s="24">
        <v>38.9</v>
      </c>
      <c r="BM885">
        <v>0</v>
      </c>
      <c r="BN885">
        <v>0</v>
      </c>
      <c r="BO885">
        <v>0</v>
      </c>
      <c r="BP885">
        <v>0</v>
      </c>
      <c r="BQ885">
        <v>0</v>
      </c>
      <c r="BR885">
        <v>0</v>
      </c>
      <c r="BS885">
        <v>0</v>
      </c>
      <c r="BT885" s="17">
        <v>1</v>
      </c>
      <c r="BU885">
        <v>0</v>
      </c>
      <c r="BV885">
        <v>1</v>
      </c>
      <c r="BW885">
        <v>0</v>
      </c>
      <c r="BX885" s="17">
        <v>0</v>
      </c>
      <c r="BY885">
        <v>0</v>
      </c>
      <c r="BZ885">
        <v>0</v>
      </c>
      <c r="CA885">
        <v>0</v>
      </c>
      <c r="CB885">
        <v>0</v>
      </c>
      <c r="CC885" s="17">
        <v>0</v>
      </c>
      <c r="CD885">
        <v>0</v>
      </c>
      <c r="CE885">
        <v>0</v>
      </c>
      <c r="CF885">
        <v>1</v>
      </c>
      <c r="CG885">
        <v>1</v>
      </c>
      <c r="CH885">
        <v>0</v>
      </c>
      <c r="CI885">
        <v>1</v>
      </c>
      <c r="CJ885">
        <v>1</v>
      </c>
      <c r="CK885">
        <v>0</v>
      </c>
      <c r="CL885">
        <v>0</v>
      </c>
      <c r="CM885">
        <v>0</v>
      </c>
      <c r="CN885" s="17">
        <v>0</v>
      </c>
      <c r="CO885">
        <v>4.2000000000000003E-2</v>
      </c>
      <c r="CP885">
        <v>6</v>
      </c>
      <c r="CQ885">
        <v>1</v>
      </c>
      <c r="CR885">
        <v>0</v>
      </c>
      <c r="CS885">
        <v>29</v>
      </c>
      <c r="CY885" s="33" t="s">
        <v>85</v>
      </c>
    </row>
    <row r="886" spans="1:103" x14ac:dyDescent="0.25">
      <c r="A886">
        <v>885</v>
      </c>
      <c r="B886">
        <v>61</v>
      </c>
      <c r="C886" s="24" t="s">
        <v>3944</v>
      </c>
      <c r="D886" s="12">
        <v>6.24</v>
      </c>
      <c r="E886" s="13">
        <v>0.21</v>
      </c>
      <c r="F886" s="7">
        <f t="shared" si="215"/>
        <v>29.714285714285715</v>
      </c>
      <c r="G886" s="7">
        <f t="shared" si="206"/>
        <v>6.03</v>
      </c>
      <c r="H886" s="15">
        <f t="shared" si="207"/>
        <v>6.45</v>
      </c>
      <c r="I886" s="11">
        <f t="shared" si="208"/>
        <v>0.2789989064094901</v>
      </c>
      <c r="J886" s="32">
        <f t="shared" si="209"/>
        <v>9.3893862733963017E-3</v>
      </c>
      <c r="K886" s="32">
        <f t="shared" si="210"/>
        <v>106.50323363875016</v>
      </c>
      <c r="L886" s="8">
        <v>1</v>
      </c>
      <c r="M886" s="9">
        <v>0</v>
      </c>
      <c r="N886" s="8">
        <v>0</v>
      </c>
      <c r="O886" s="9">
        <v>1</v>
      </c>
      <c r="P886" s="9">
        <v>0</v>
      </c>
      <c r="Q886" s="9">
        <v>0</v>
      </c>
      <c r="R886" s="9">
        <v>0</v>
      </c>
      <c r="S886" s="8">
        <v>10466</v>
      </c>
      <c r="T886" s="9">
        <v>5</v>
      </c>
      <c r="U886" s="9">
        <f t="shared" si="211"/>
        <v>10460</v>
      </c>
      <c r="V886" s="9">
        <f t="shared" si="212"/>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16">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f>AVERAGE(BL887:BL888)</f>
        <v>38.355000000000004</v>
      </c>
      <c r="BM886">
        <v>1</v>
      </c>
      <c r="BN886">
        <v>0</v>
      </c>
      <c r="BO886">
        <v>0</v>
      </c>
      <c r="BP886">
        <v>0</v>
      </c>
      <c r="BQ886">
        <v>0</v>
      </c>
      <c r="BR886">
        <v>0</v>
      </c>
      <c r="BS886">
        <v>0</v>
      </c>
      <c r="BT886" s="17">
        <v>0</v>
      </c>
      <c r="BU886">
        <v>0</v>
      </c>
      <c r="BV886">
        <v>0</v>
      </c>
      <c r="BW886">
        <v>1</v>
      </c>
      <c r="BX886" s="17">
        <v>0</v>
      </c>
      <c r="BY886">
        <v>0</v>
      </c>
      <c r="BZ886">
        <v>0</v>
      </c>
      <c r="CA886">
        <v>0</v>
      </c>
      <c r="CB886">
        <v>0</v>
      </c>
      <c r="CC886" s="17">
        <v>0</v>
      </c>
      <c r="CD886">
        <v>0</v>
      </c>
      <c r="CE886">
        <v>0</v>
      </c>
      <c r="CF886">
        <v>1</v>
      </c>
      <c r="CG886">
        <v>0</v>
      </c>
      <c r="CH886">
        <v>1</v>
      </c>
      <c r="CI886">
        <v>0</v>
      </c>
      <c r="CJ886">
        <v>1</v>
      </c>
      <c r="CK886">
        <v>0</v>
      </c>
      <c r="CL886">
        <v>0</v>
      </c>
      <c r="CM886">
        <v>1</v>
      </c>
      <c r="CN886" s="17">
        <v>0</v>
      </c>
      <c r="CO886">
        <v>0</v>
      </c>
      <c r="CP886">
        <v>0</v>
      </c>
      <c r="CQ886">
        <v>0</v>
      </c>
      <c r="CR886">
        <v>1</v>
      </c>
      <c r="CS886">
        <v>21</v>
      </c>
      <c r="CY886" s="33" t="s">
        <v>85</v>
      </c>
    </row>
    <row r="887" spans="1:103" x14ac:dyDescent="0.25">
      <c r="A887">
        <v>886</v>
      </c>
      <c r="B887">
        <v>61</v>
      </c>
      <c r="C887" s="24" t="s">
        <v>3944</v>
      </c>
      <c r="D887" s="12">
        <v>5.41</v>
      </c>
      <c r="E887" s="13">
        <v>0.28000000000000003</v>
      </c>
      <c r="F887" s="7">
        <f t="shared" si="215"/>
        <v>19.321428571428569</v>
      </c>
      <c r="G887" s="7">
        <f t="shared" si="206"/>
        <v>5.13</v>
      </c>
      <c r="H887" s="15">
        <f t="shared" si="207"/>
        <v>5.69</v>
      </c>
      <c r="I887" s="11">
        <f t="shared" si="208"/>
        <v>0.25181436494337711</v>
      </c>
      <c r="J887" s="32">
        <f t="shared" si="209"/>
        <v>1.3032906133853158E-2</v>
      </c>
      <c r="K887" s="32">
        <f t="shared" si="210"/>
        <v>76.728857687579435</v>
      </c>
      <c r="L887" s="8">
        <v>1</v>
      </c>
      <c r="M887" s="9">
        <v>0</v>
      </c>
      <c r="N887" s="8">
        <v>0</v>
      </c>
      <c r="O887" s="9">
        <v>1</v>
      </c>
      <c r="P887" s="9">
        <v>0</v>
      </c>
      <c r="Q887" s="9">
        <v>0</v>
      </c>
      <c r="R887" s="9">
        <v>0</v>
      </c>
      <c r="S887" s="8">
        <v>5520</v>
      </c>
      <c r="T887" s="9">
        <v>5</v>
      </c>
      <c r="U887" s="9">
        <f t="shared" si="211"/>
        <v>5514</v>
      </c>
      <c r="V887" s="9">
        <f t="shared" si="212"/>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16"/>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39.630000000000003</v>
      </c>
      <c r="BM887">
        <v>1</v>
      </c>
      <c r="BN887">
        <v>0</v>
      </c>
      <c r="BO887">
        <v>0</v>
      </c>
      <c r="BP887">
        <v>0</v>
      </c>
      <c r="BQ887">
        <v>0</v>
      </c>
      <c r="BR887">
        <v>0</v>
      </c>
      <c r="BS887">
        <v>0</v>
      </c>
      <c r="BT887" s="17">
        <v>0</v>
      </c>
      <c r="BU887">
        <v>0</v>
      </c>
      <c r="BV887">
        <v>0</v>
      </c>
      <c r="BW887">
        <v>1</v>
      </c>
      <c r="BX887" s="17">
        <v>0</v>
      </c>
      <c r="BY887">
        <v>0</v>
      </c>
      <c r="BZ887">
        <v>0</v>
      </c>
      <c r="CA887">
        <v>0</v>
      </c>
      <c r="CB887">
        <v>0</v>
      </c>
      <c r="CC887" s="17">
        <v>0</v>
      </c>
      <c r="CD887">
        <v>0</v>
      </c>
      <c r="CE887">
        <v>0</v>
      </c>
      <c r="CF887">
        <v>1</v>
      </c>
      <c r="CG887">
        <v>0</v>
      </c>
      <c r="CH887">
        <v>1</v>
      </c>
      <c r="CI887">
        <v>0</v>
      </c>
      <c r="CJ887">
        <v>1</v>
      </c>
      <c r="CK887">
        <v>0</v>
      </c>
      <c r="CL887">
        <v>0</v>
      </c>
      <c r="CM887">
        <v>1</v>
      </c>
      <c r="CN887" s="17">
        <v>0</v>
      </c>
      <c r="CO887">
        <v>0</v>
      </c>
      <c r="CP887">
        <v>0</v>
      </c>
      <c r="CQ887">
        <v>0</v>
      </c>
      <c r="CR887">
        <v>1</v>
      </c>
      <c r="CS887">
        <v>21</v>
      </c>
      <c r="CY887" s="33" t="s">
        <v>85</v>
      </c>
    </row>
    <row r="888" spans="1:103" x14ac:dyDescent="0.25">
      <c r="A888">
        <v>887</v>
      </c>
      <c r="B888">
        <v>61</v>
      </c>
      <c r="C888" s="24" t="s">
        <v>3944</v>
      </c>
      <c r="D888" s="12">
        <v>7.24</v>
      </c>
      <c r="E888" s="13">
        <v>0.33</v>
      </c>
      <c r="F888" s="7">
        <f t="shared" si="215"/>
        <v>21.939393939393938</v>
      </c>
      <c r="G888" s="7">
        <f t="shared" si="206"/>
        <v>6.91</v>
      </c>
      <c r="H888" s="15">
        <f t="shared" si="207"/>
        <v>7.57</v>
      </c>
      <c r="I888" s="11">
        <f t="shared" si="208"/>
        <v>0.29796923347960869</v>
      </c>
      <c r="J888" s="32">
        <f t="shared" si="209"/>
        <v>1.3581470586777744E-2</v>
      </c>
      <c r="K888" s="32">
        <f t="shared" si="210"/>
        <v>73.62972909381044</v>
      </c>
      <c r="L888" s="8">
        <v>1</v>
      </c>
      <c r="M888" s="9">
        <v>0</v>
      </c>
      <c r="N888" s="8">
        <v>0</v>
      </c>
      <c r="O888" s="9">
        <v>1</v>
      </c>
      <c r="P888" s="9">
        <v>0</v>
      </c>
      <c r="Q888" s="9">
        <v>0</v>
      </c>
      <c r="R888" s="9">
        <v>0</v>
      </c>
      <c r="S888" s="8">
        <v>4946</v>
      </c>
      <c r="T888" s="9">
        <v>5</v>
      </c>
      <c r="U888" s="9">
        <f t="shared" si="211"/>
        <v>4940</v>
      </c>
      <c r="V888" s="9">
        <f t="shared" si="212"/>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16"/>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37.08</v>
      </c>
      <c r="BM888">
        <v>1</v>
      </c>
      <c r="BN888">
        <v>0</v>
      </c>
      <c r="BO888">
        <v>0</v>
      </c>
      <c r="BP888">
        <v>0</v>
      </c>
      <c r="BQ888">
        <v>0</v>
      </c>
      <c r="BR888">
        <v>0</v>
      </c>
      <c r="BS888">
        <v>0</v>
      </c>
      <c r="BT888" s="17">
        <v>0</v>
      </c>
      <c r="BU888">
        <v>0</v>
      </c>
      <c r="BV888">
        <v>0</v>
      </c>
      <c r="BW888">
        <v>1</v>
      </c>
      <c r="BX888" s="17">
        <v>0</v>
      </c>
      <c r="BY888">
        <v>0</v>
      </c>
      <c r="BZ888">
        <v>0</v>
      </c>
      <c r="CA888">
        <v>0</v>
      </c>
      <c r="CB888">
        <v>0</v>
      </c>
      <c r="CC888" s="17">
        <v>0</v>
      </c>
      <c r="CD888">
        <v>0</v>
      </c>
      <c r="CE888">
        <v>0</v>
      </c>
      <c r="CF888">
        <v>1</v>
      </c>
      <c r="CG888">
        <v>0</v>
      </c>
      <c r="CH888">
        <v>1</v>
      </c>
      <c r="CI888">
        <v>0</v>
      </c>
      <c r="CJ888">
        <v>1</v>
      </c>
      <c r="CK888">
        <v>0</v>
      </c>
      <c r="CL888">
        <v>0</v>
      </c>
      <c r="CM888">
        <v>1</v>
      </c>
      <c r="CN888" s="17">
        <v>0</v>
      </c>
      <c r="CO888">
        <v>0</v>
      </c>
      <c r="CP888">
        <v>0</v>
      </c>
      <c r="CQ888">
        <v>0</v>
      </c>
      <c r="CR888">
        <v>1</v>
      </c>
      <c r="CS888">
        <v>21</v>
      </c>
      <c r="CY888" s="33" t="s">
        <v>85</v>
      </c>
    </row>
    <row r="889" spans="1:103" x14ac:dyDescent="0.25">
      <c r="A889">
        <v>888</v>
      </c>
      <c r="B889">
        <v>61</v>
      </c>
      <c r="C889" s="24" t="s">
        <v>3944</v>
      </c>
      <c r="D889" s="12">
        <v>8.99</v>
      </c>
      <c r="E889" s="13">
        <v>0.27</v>
      </c>
      <c r="F889" s="7">
        <f t="shared" si="215"/>
        <v>33.296296296296298</v>
      </c>
      <c r="G889" s="7">
        <f t="shared" si="206"/>
        <v>8.7200000000000006</v>
      </c>
      <c r="H889" s="15">
        <f t="shared" si="207"/>
        <v>9.26</v>
      </c>
      <c r="I889" s="11">
        <f t="shared" si="208"/>
        <v>0.32348396438344396</v>
      </c>
      <c r="J889" s="32">
        <f t="shared" si="209"/>
        <v>9.7153137245305759E-3</v>
      </c>
      <c r="K889" s="32">
        <f t="shared" si="210"/>
        <v>102.93028391610873</v>
      </c>
      <c r="L889" s="8">
        <v>1</v>
      </c>
      <c r="M889" s="9">
        <v>0</v>
      </c>
      <c r="N889" s="8">
        <v>0</v>
      </c>
      <c r="O889" s="9">
        <v>1</v>
      </c>
      <c r="P889" s="9">
        <v>0</v>
      </c>
      <c r="Q889" s="9">
        <v>0</v>
      </c>
      <c r="R889" s="9">
        <v>0</v>
      </c>
      <c r="S889" s="8">
        <v>9492</v>
      </c>
      <c r="T889" s="9">
        <v>5</v>
      </c>
      <c r="U889" s="9">
        <f t="shared" si="211"/>
        <v>9486</v>
      </c>
      <c r="V889" s="9">
        <f t="shared" si="212"/>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16"/>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f>AVERAGE(BL890:BL891)</f>
        <v>40.25</v>
      </c>
      <c r="BM889">
        <v>1</v>
      </c>
      <c r="BN889">
        <v>0</v>
      </c>
      <c r="BO889">
        <v>0</v>
      </c>
      <c r="BP889">
        <v>0</v>
      </c>
      <c r="BQ889">
        <v>0</v>
      </c>
      <c r="BR889">
        <v>0</v>
      </c>
      <c r="BS889">
        <v>0</v>
      </c>
      <c r="BT889" s="17">
        <v>0</v>
      </c>
      <c r="BU889">
        <v>0</v>
      </c>
      <c r="BV889">
        <v>0</v>
      </c>
      <c r="BW889">
        <v>1</v>
      </c>
      <c r="BX889" s="17">
        <v>0</v>
      </c>
      <c r="BY889">
        <v>0</v>
      </c>
      <c r="BZ889">
        <v>0</v>
      </c>
      <c r="CA889">
        <v>0</v>
      </c>
      <c r="CB889">
        <v>0</v>
      </c>
      <c r="CC889" s="17">
        <v>0</v>
      </c>
      <c r="CD889">
        <v>0</v>
      </c>
      <c r="CE889">
        <v>0</v>
      </c>
      <c r="CF889">
        <v>1</v>
      </c>
      <c r="CG889">
        <v>0</v>
      </c>
      <c r="CH889">
        <v>1</v>
      </c>
      <c r="CI889">
        <v>0</v>
      </c>
      <c r="CJ889">
        <v>1</v>
      </c>
      <c r="CK889">
        <v>0</v>
      </c>
      <c r="CL889">
        <v>0</v>
      </c>
      <c r="CM889">
        <v>1</v>
      </c>
      <c r="CN889" s="17">
        <v>0</v>
      </c>
      <c r="CO889">
        <v>0</v>
      </c>
      <c r="CP889">
        <v>0</v>
      </c>
      <c r="CQ889">
        <v>0</v>
      </c>
      <c r="CR889">
        <v>1</v>
      </c>
      <c r="CS889">
        <v>21</v>
      </c>
      <c r="CY889" s="33" t="s">
        <v>85</v>
      </c>
    </row>
    <row r="890" spans="1:103" x14ac:dyDescent="0.25">
      <c r="A890">
        <v>889</v>
      </c>
      <c r="B890">
        <v>61</v>
      </c>
      <c r="C890" s="24" t="s">
        <v>3944</v>
      </c>
      <c r="D890" s="12">
        <v>8</v>
      </c>
      <c r="E890" s="13">
        <v>0.34</v>
      </c>
      <c r="F890" s="7">
        <f t="shared" si="215"/>
        <v>23.52941176470588</v>
      </c>
      <c r="G890" s="7">
        <f t="shared" si="206"/>
        <v>7.66</v>
      </c>
      <c r="H890" s="15">
        <f t="shared" si="207"/>
        <v>8.34</v>
      </c>
      <c r="I890" s="11">
        <f t="shared" si="208"/>
        <v>0.30872663043685711</v>
      </c>
      <c r="J890" s="32">
        <f t="shared" si="209"/>
        <v>1.3120881793566429E-2</v>
      </c>
      <c r="K890" s="32">
        <f t="shared" si="210"/>
        <v>76.21438983547057</v>
      </c>
      <c r="L890" s="8">
        <v>1</v>
      </c>
      <c r="M890" s="9">
        <v>0</v>
      </c>
      <c r="N890" s="8">
        <v>0</v>
      </c>
      <c r="O890" s="9">
        <v>1</v>
      </c>
      <c r="P890" s="9">
        <v>0</v>
      </c>
      <c r="Q890" s="9">
        <v>0</v>
      </c>
      <c r="R890" s="9">
        <v>0</v>
      </c>
      <c r="S890" s="8">
        <v>5261</v>
      </c>
      <c r="T890" s="9">
        <v>5</v>
      </c>
      <c r="U890" s="9">
        <f t="shared" si="211"/>
        <v>5255</v>
      </c>
      <c r="V890" s="9">
        <f t="shared" si="212"/>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16"/>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41.72</v>
      </c>
      <c r="BM890">
        <v>1</v>
      </c>
      <c r="BN890">
        <v>0</v>
      </c>
      <c r="BO890">
        <v>0</v>
      </c>
      <c r="BP890">
        <v>0</v>
      </c>
      <c r="BQ890">
        <v>0</v>
      </c>
      <c r="BR890">
        <v>0</v>
      </c>
      <c r="BS890">
        <v>0</v>
      </c>
      <c r="BT890" s="17">
        <v>0</v>
      </c>
      <c r="BU890">
        <v>0</v>
      </c>
      <c r="BV890">
        <v>0</v>
      </c>
      <c r="BW890">
        <v>1</v>
      </c>
      <c r="BX890" s="17">
        <v>0</v>
      </c>
      <c r="BY890">
        <v>0</v>
      </c>
      <c r="BZ890">
        <v>0</v>
      </c>
      <c r="CA890">
        <v>0</v>
      </c>
      <c r="CB890">
        <v>0</v>
      </c>
      <c r="CC890" s="17">
        <v>0</v>
      </c>
      <c r="CD890">
        <v>0</v>
      </c>
      <c r="CE890">
        <v>0</v>
      </c>
      <c r="CF890">
        <v>1</v>
      </c>
      <c r="CG890">
        <v>0</v>
      </c>
      <c r="CH890">
        <v>1</v>
      </c>
      <c r="CI890">
        <v>0</v>
      </c>
      <c r="CJ890">
        <v>1</v>
      </c>
      <c r="CK890">
        <v>0</v>
      </c>
      <c r="CL890">
        <v>0</v>
      </c>
      <c r="CM890">
        <v>1</v>
      </c>
      <c r="CN890" s="17">
        <v>0</v>
      </c>
      <c r="CO890">
        <v>0</v>
      </c>
      <c r="CP890">
        <v>0</v>
      </c>
      <c r="CQ890">
        <v>0</v>
      </c>
      <c r="CR890">
        <v>1</v>
      </c>
      <c r="CS890">
        <v>21</v>
      </c>
      <c r="CY890" s="33" t="s">
        <v>85</v>
      </c>
    </row>
    <row r="891" spans="1:103" x14ac:dyDescent="0.25">
      <c r="A891">
        <v>890</v>
      </c>
      <c r="B891">
        <v>61</v>
      </c>
      <c r="C891" s="24" t="s">
        <v>3944</v>
      </c>
      <c r="D891" s="12">
        <v>10.36</v>
      </c>
      <c r="E891" s="13">
        <v>0.44</v>
      </c>
      <c r="F891" s="7">
        <f t="shared" si="215"/>
        <v>23.545454545454543</v>
      </c>
      <c r="G891" s="7">
        <f t="shared" si="206"/>
        <v>9.92</v>
      </c>
      <c r="H891" s="15">
        <f t="shared" si="207"/>
        <v>10.799999999999999</v>
      </c>
      <c r="I891" s="11">
        <f t="shared" si="208"/>
        <v>0.3405813910739538</v>
      </c>
      <c r="J891" s="32">
        <f t="shared" si="209"/>
        <v>1.4464846725148618E-2</v>
      </c>
      <c r="K891" s="32">
        <f t="shared" si="210"/>
        <v>69.133121076312378</v>
      </c>
      <c r="L891" s="8">
        <v>1</v>
      </c>
      <c r="M891" s="9">
        <v>0</v>
      </c>
      <c r="N891" s="8">
        <v>0</v>
      </c>
      <c r="O891" s="9">
        <v>1</v>
      </c>
      <c r="P891" s="9">
        <v>0</v>
      </c>
      <c r="Q891" s="9">
        <v>0</v>
      </c>
      <c r="R891" s="9">
        <v>0</v>
      </c>
      <c r="S891" s="8">
        <v>4231</v>
      </c>
      <c r="T891" s="9">
        <v>5</v>
      </c>
      <c r="U891" s="9">
        <f t="shared" si="211"/>
        <v>4225</v>
      </c>
      <c r="V891" s="9">
        <f t="shared" si="212"/>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16"/>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38.78</v>
      </c>
      <c r="BM891">
        <v>1</v>
      </c>
      <c r="BN891">
        <v>0</v>
      </c>
      <c r="BO891">
        <v>0</v>
      </c>
      <c r="BP891">
        <v>0</v>
      </c>
      <c r="BQ891">
        <v>0</v>
      </c>
      <c r="BR891">
        <v>0</v>
      </c>
      <c r="BS891">
        <v>0</v>
      </c>
      <c r="BT891" s="17">
        <v>0</v>
      </c>
      <c r="BU891">
        <v>0</v>
      </c>
      <c r="BV891">
        <v>0</v>
      </c>
      <c r="BW891">
        <v>1</v>
      </c>
      <c r="BX891" s="17">
        <v>0</v>
      </c>
      <c r="BY891">
        <v>0</v>
      </c>
      <c r="BZ891">
        <v>0</v>
      </c>
      <c r="CA891">
        <v>0</v>
      </c>
      <c r="CB891">
        <v>0</v>
      </c>
      <c r="CC891" s="17">
        <v>0</v>
      </c>
      <c r="CD891">
        <v>0</v>
      </c>
      <c r="CE891">
        <v>0</v>
      </c>
      <c r="CF891">
        <v>1</v>
      </c>
      <c r="CG891">
        <v>0</v>
      </c>
      <c r="CH891">
        <v>1</v>
      </c>
      <c r="CI891">
        <v>0</v>
      </c>
      <c r="CJ891">
        <v>1</v>
      </c>
      <c r="CK891">
        <v>0</v>
      </c>
      <c r="CL891">
        <v>0</v>
      </c>
      <c r="CM891">
        <v>1</v>
      </c>
      <c r="CN891" s="17">
        <v>0</v>
      </c>
      <c r="CO891">
        <v>0</v>
      </c>
      <c r="CP891">
        <v>0</v>
      </c>
      <c r="CQ891">
        <v>0</v>
      </c>
      <c r="CR891">
        <v>1</v>
      </c>
      <c r="CS891">
        <v>21</v>
      </c>
      <c r="CY891" s="33" t="s">
        <v>85</v>
      </c>
    </row>
    <row r="892" spans="1:103" x14ac:dyDescent="0.25">
      <c r="A892">
        <v>891</v>
      </c>
      <c r="B892">
        <v>61</v>
      </c>
      <c r="C892" s="24" t="s">
        <v>3944</v>
      </c>
      <c r="D892" s="12">
        <v>6.99</v>
      </c>
      <c r="E892" s="13">
        <v>0.2</v>
      </c>
      <c r="F892" s="7">
        <f t="shared" si="215"/>
        <v>34.949999999999996</v>
      </c>
      <c r="G892" s="7">
        <f t="shared" si="206"/>
        <v>6.79</v>
      </c>
      <c r="H892" s="15">
        <f t="shared" si="207"/>
        <v>7.19</v>
      </c>
      <c r="I892" s="11">
        <f t="shared" si="208"/>
        <v>0.32336858551691083</v>
      </c>
      <c r="J892" s="32">
        <f t="shared" si="209"/>
        <v>9.2523200434023144E-3</v>
      </c>
      <c r="K892" s="32">
        <f t="shared" si="210"/>
        <v>108.08099971780423</v>
      </c>
      <c r="L892" s="8">
        <v>1</v>
      </c>
      <c r="M892" s="9">
        <v>0</v>
      </c>
      <c r="N892" s="8">
        <v>0</v>
      </c>
      <c r="O892" s="9">
        <v>1</v>
      </c>
      <c r="P892" s="9">
        <v>0</v>
      </c>
      <c r="Q892" s="9">
        <v>0</v>
      </c>
      <c r="R892" s="9">
        <v>0</v>
      </c>
      <c r="S892" s="8">
        <v>10466</v>
      </c>
      <c r="T892" s="9">
        <v>5</v>
      </c>
      <c r="U892" s="9">
        <f t="shared" si="211"/>
        <v>10460</v>
      </c>
      <c r="V892" s="9">
        <f t="shared" si="212"/>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16"/>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f>AVERAGE(BL893:BL894)</f>
        <v>38.355000000000004</v>
      </c>
      <c r="BM892">
        <v>1</v>
      </c>
      <c r="BN892">
        <v>0</v>
      </c>
      <c r="BO892">
        <v>0</v>
      </c>
      <c r="BP892">
        <v>0</v>
      </c>
      <c r="BQ892">
        <v>0</v>
      </c>
      <c r="BR892">
        <v>0</v>
      </c>
      <c r="BS892">
        <v>0</v>
      </c>
      <c r="BT892" s="17">
        <v>0</v>
      </c>
      <c r="BU892">
        <v>0</v>
      </c>
      <c r="BV892">
        <v>0</v>
      </c>
      <c r="BW892">
        <v>1</v>
      </c>
      <c r="BX892" s="17">
        <v>0</v>
      </c>
      <c r="BY892">
        <v>0</v>
      </c>
      <c r="BZ892">
        <v>0</v>
      </c>
      <c r="CA892">
        <v>0</v>
      </c>
      <c r="CB892">
        <v>0</v>
      </c>
      <c r="CC892" s="17">
        <v>0</v>
      </c>
      <c r="CD892">
        <v>0</v>
      </c>
      <c r="CE892">
        <v>0</v>
      </c>
      <c r="CF892">
        <v>1</v>
      </c>
      <c r="CG892">
        <v>0</v>
      </c>
      <c r="CH892">
        <v>1</v>
      </c>
      <c r="CI892">
        <v>0</v>
      </c>
      <c r="CJ892">
        <v>1</v>
      </c>
      <c r="CK892">
        <v>0</v>
      </c>
      <c r="CL892">
        <v>0</v>
      </c>
      <c r="CM892">
        <v>1</v>
      </c>
      <c r="CN892" s="17">
        <v>0</v>
      </c>
      <c r="CO892">
        <v>0</v>
      </c>
      <c r="CP892">
        <v>0</v>
      </c>
      <c r="CQ892">
        <v>0</v>
      </c>
      <c r="CR892">
        <v>1</v>
      </c>
      <c r="CS892">
        <v>21</v>
      </c>
      <c r="CY892" s="33" t="s">
        <v>85</v>
      </c>
    </row>
    <row r="893" spans="1:103" x14ac:dyDescent="0.25">
      <c r="A893">
        <v>892</v>
      </c>
      <c r="B893">
        <v>61</v>
      </c>
      <c r="C893" s="24" t="s">
        <v>3944</v>
      </c>
      <c r="D893" s="12">
        <v>6.24</v>
      </c>
      <c r="E893" s="13">
        <v>0.24</v>
      </c>
      <c r="F893" s="7">
        <f t="shared" si="215"/>
        <v>26.000000000000004</v>
      </c>
      <c r="G893" s="7">
        <f t="shared" si="206"/>
        <v>6</v>
      </c>
      <c r="H893" s="15">
        <f t="shared" si="207"/>
        <v>6.48</v>
      </c>
      <c r="I893" s="11">
        <f t="shared" si="208"/>
        <v>0.33046694334865567</v>
      </c>
      <c r="J893" s="32">
        <f t="shared" si="209"/>
        <v>1.2710267051871369E-2</v>
      </c>
      <c r="K893" s="32">
        <f t="shared" si="210"/>
        <v>78.676553051083786</v>
      </c>
      <c r="L893" s="8">
        <v>1</v>
      </c>
      <c r="M893" s="9">
        <v>0</v>
      </c>
      <c r="N893" s="8">
        <v>0</v>
      </c>
      <c r="O893" s="9">
        <v>1</v>
      </c>
      <c r="P893" s="9">
        <v>0</v>
      </c>
      <c r="Q893" s="9">
        <v>0</v>
      </c>
      <c r="R893" s="9">
        <v>0</v>
      </c>
      <c r="S893" s="8">
        <v>5520</v>
      </c>
      <c r="T893" s="9">
        <v>5</v>
      </c>
      <c r="U893" s="9">
        <f t="shared" si="211"/>
        <v>5514</v>
      </c>
      <c r="V893" s="9">
        <f t="shared" si="212"/>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16"/>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39.630000000000003</v>
      </c>
      <c r="BM893">
        <v>1</v>
      </c>
      <c r="BN893">
        <v>0</v>
      </c>
      <c r="BO893">
        <v>0</v>
      </c>
      <c r="BP893">
        <v>0</v>
      </c>
      <c r="BQ893">
        <v>0</v>
      </c>
      <c r="BR893">
        <v>0</v>
      </c>
      <c r="BS893">
        <v>0</v>
      </c>
      <c r="BT893" s="17">
        <v>0</v>
      </c>
      <c r="BU893">
        <v>0</v>
      </c>
      <c r="BV893">
        <v>0</v>
      </c>
      <c r="BW893">
        <v>1</v>
      </c>
      <c r="BX893" s="17">
        <v>0</v>
      </c>
      <c r="BY893">
        <v>0</v>
      </c>
      <c r="BZ893">
        <v>0</v>
      </c>
      <c r="CA893">
        <v>0</v>
      </c>
      <c r="CB893">
        <v>0</v>
      </c>
      <c r="CC893" s="17">
        <v>0</v>
      </c>
      <c r="CD893">
        <v>0</v>
      </c>
      <c r="CE893">
        <v>0</v>
      </c>
      <c r="CF893">
        <v>1</v>
      </c>
      <c r="CG893">
        <v>0</v>
      </c>
      <c r="CH893">
        <v>1</v>
      </c>
      <c r="CI893">
        <v>0</v>
      </c>
      <c r="CJ893">
        <v>1</v>
      </c>
      <c r="CK893">
        <v>0</v>
      </c>
      <c r="CL893">
        <v>0</v>
      </c>
      <c r="CM893">
        <v>1</v>
      </c>
      <c r="CN893" s="17">
        <v>0</v>
      </c>
      <c r="CO893">
        <v>0</v>
      </c>
      <c r="CP893">
        <v>0</v>
      </c>
      <c r="CQ893">
        <v>0</v>
      </c>
      <c r="CR893">
        <v>1</v>
      </c>
      <c r="CS893">
        <v>21</v>
      </c>
      <c r="CY893" s="33" t="s">
        <v>85</v>
      </c>
    </row>
    <row r="894" spans="1:103" x14ac:dyDescent="0.25">
      <c r="A894">
        <v>893</v>
      </c>
      <c r="B894">
        <v>61</v>
      </c>
      <c r="C894" s="24" t="s">
        <v>3944</v>
      </c>
      <c r="D894" s="12">
        <v>7.82</v>
      </c>
      <c r="E894" s="13">
        <v>0.27</v>
      </c>
      <c r="F894" s="7">
        <f t="shared" si="215"/>
        <v>28.962962962962962</v>
      </c>
      <c r="G894" s="7">
        <f t="shared" si="206"/>
        <v>7.5500000000000007</v>
      </c>
      <c r="H894" s="15">
        <f t="shared" si="207"/>
        <v>8.09</v>
      </c>
      <c r="I894" s="11">
        <f t="shared" si="208"/>
        <v>0.38099752713393192</v>
      </c>
      <c r="J894" s="32">
        <f t="shared" si="209"/>
        <v>1.3154646077514275E-2</v>
      </c>
      <c r="K894" s="32">
        <f t="shared" si="210"/>
        <v>76.018768890281066</v>
      </c>
      <c r="L894" s="8">
        <v>1</v>
      </c>
      <c r="M894" s="9">
        <v>0</v>
      </c>
      <c r="N894" s="8">
        <v>0</v>
      </c>
      <c r="O894" s="9">
        <v>1</v>
      </c>
      <c r="P894" s="9">
        <v>0</v>
      </c>
      <c r="Q894" s="9">
        <v>0</v>
      </c>
      <c r="R894" s="9">
        <v>0</v>
      </c>
      <c r="S894" s="8">
        <v>4946</v>
      </c>
      <c r="T894" s="9">
        <v>5</v>
      </c>
      <c r="U894" s="9">
        <f t="shared" si="211"/>
        <v>4940</v>
      </c>
      <c r="V894" s="9">
        <f t="shared" si="212"/>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16"/>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37.08</v>
      </c>
      <c r="BM894">
        <v>1</v>
      </c>
      <c r="BN894">
        <v>0</v>
      </c>
      <c r="BO894">
        <v>0</v>
      </c>
      <c r="BP894">
        <v>0</v>
      </c>
      <c r="BQ894">
        <v>0</v>
      </c>
      <c r="BR894">
        <v>0</v>
      </c>
      <c r="BS894">
        <v>0</v>
      </c>
      <c r="BT894" s="17">
        <v>0</v>
      </c>
      <c r="BU894">
        <v>0</v>
      </c>
      <c r="BV894">
        <v>0</v>
      </c>
      <c r="BW894">
        <v>1</v>
      </c>
      <c r="BX894" s="17">
        <v>0</v>
      </c>
      <c r="BY894">
        <v>0</v>
      </c>
      <c r="BZ894">
        <v>0</v>
      </c>
      <c r="CA894">
        <v>0</v>
      </c>
      <c r="CB894">
        <v>0</v>
      </c>
      <c r="CC894" s="17">
        <v>0</v>
      </c>
      <c r="CD894">
        <v>0</v>
      </c>
      <c r="CE894">
        <v>0</v>
      </c>
      <c r="CF894">
        <v>1</v>
      </c>
      <c r="CG894">
        <v>0</v>
      </c>
      <c r="CH894">
        <v>1</v>
      </c>
      <c r="CI894">
        <v>0</v>
      </c>
      <c r="CJ894">
        <v>1</v>
      </c>
      <c r="CK894">
        <v>0</v>
      </c>
      <c r="CL894">
        <v>0</v>
      </c>
      <c r="CM894">
        <v>1</v>
      </c>
      <c r="CN894" s="17">
        <v>0</v>
      </c>
      <c r="CO894">
        <v>0</v>
      </c>
      <c r="CP894">
        <v>0</v>
      </c>
      <c r="CQ894">
        <v>0</v>
      </c>
      <c r="CR894">
        <v>1</v>
      </c>
      <c r="CS894">
        <v>21</v>
      </c>
      <c r="CY894" s="33" t="s">
        <v>85</v>
      </c>
    </row>
    <row r="895" spans="1:103" x14ac:dyDescent="0.25">
      <c r="A895">
        <v>894</v>
      </c>
      <c r="B895">
        <v>61</v>
      </c>
      <c r="C895" s="24" t="s">
        <v>3944</v>
      </c>
      <c r="D895" s="12">
        <v>10.14</v>
      </c>
      <c r="E895" s="13">
        <v>0.27</v>
      </c>
      <c r="F895" s="7">
        <f t="shared" si="215"/>
        <v>37.555555555555557</v>
      </c>
      <c r="G895" s="7">
        <f t="shared" si="206"/>
        <v>9.870000000000001</v>
      </c>
      <c r="H895" s="15">
        <f t="shared" si="207"/>
        <v>10.41</v>
      </c>
      <c r="I895" s="11">
        <f t="shared" si="208"/>
        <v>0.35977607409251577</v>
      </c>
      <c r="J895" s="32">
        <f t="shared" si="209"/>
        <v>9.579836292404267E-3</v>
      </c>
      <c r="K895" s="32">
        <f t="shared" si="210"/>
        <v>104.38591740788802</v>
      </c>
      <c r="L895" s="8">
        <v>1</v>
      </c>
      <c r="M895" s="9">
        <v>0</v>
      </c>
      <c r="N895" s="8">
        <v>0</v>
      </c>
      <c r="O895" s="9">
        <v>1</v>
      </c>
      <c r="P895" s="9">
        <v>0</v>
      </c>
      <c r="Q895" s="9">
        <v>0</v>
      </c>
      <c r="R895" s="9">
        <v>0</v>
      </c>
      <c r="S895" s="8">
        <v>9492</v>
      </c>
      <c r="T895" s="9">
        <v>5</v>
      </c>
      <c r="U895" s="9">
        <f t="shared" si="211"/>
        <v>9486</v>
      </c>
      <c r="V895" s="9">
        <f t="shared" si="212"/>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16"/>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f>AVERAGE(BL896:BL897)</f>
        <v>40.25</v>
      </c>
      <c r="BM895">
        <v>1</v>
      </c>
      <c r="BN895">
        <v>0</v>
      </c>
      <c r="BO895">
        <v>0</v>
      </c>
      <c r="BP895">
        <v>0</v>
      </c>
      <c r="BQ895">
        <v>0</v>
      </c>
      <c r="BR895">
        <v>0</v>
      </c>
      <c r="BS895">
        <v>0</v>
      </c>
      <c r="BT895" s="17">
        <v>0</v>
      </c>
      <c r="BU895">
        <v>0</v>
      </c>
      <c r="BV895">
        <v>0</v>
      </c>
      <c r="BW895">
        <v>1</v>
      </c>
      <c r="BX895" s="17">
        <v>0</v>
      </c>
      <c r="BY895">
        <v>0</v>
      </c>
      <c r="BZ895">
        <v>0</v>
      </c>
      <c r="CA895">
        <v>0</v>
      </c>
      <c r="CB895">
        <v>0</v>
      </c>
      <c r="CC895" s="17">
        <v>0</v>
      </c>
      <c r="CD895">
        <v>0</v>
      </c>
      <c r="CE895">
        <v>0</v>
      </c>
      <c r="CF895">
        <v>1</v>
      </c>
      <c r="CG895">
        <v>0</v>
      </c>
      <c r="CH895">
        <v>1</v>
      </c>
      <c r="CI895">
        <v>0</v>
      </c>
      <c r="CJ895">
        <v>1</v>
      </c>
      <c r="CK895">
        <v>0</v>
      </c>
      <c r="CL895">
        <v>0</v>
      </c>
      <c r="CM895">
        <v>1</v>
      </c>
      <c r="CN895" s="17">
        <v>0</v>
      </c>
      <c r="CO895">
        <v>0</v>
      </c>
      <c r="CP895">
        <v>0</v>
      </c>
      <c r="CQ895">
        <v>0</v>
      </c>
      <c r="CR895">
        <v>1</v>
      </c>
      <c r="CS895">
        <v>21</v>
      </c>
      <c r="CY895" s="33" t="s">
        <v>85</v>
      </c>
    </row>
    <row r="896" spans="1:103" x14ac:dyDescent="0.25">
      <c r="A896">
        <v>895</v>
      </c>
      <c r="B896">
        <v>61</v>
      </c>
      <c r="C896" s="24" t="s">
        <v>3944</v>
      </c>
      <c r="D896" s="12">
        <v>9.32</v>
      </c>
      <c r="E896" s="13">
        <v>0.32</v>
      </c>
      <c r="F896" s="7">
        <f t="shared" si="215"/>
        <v>29.125</v>
      </c>
      <c r="G896" s="7">
        <f t="shared" si="206"/>
        <v>9</v>
      </c>
      <c r="H896" s="15">
        <f t="shared" si="207"/>
        <v>9.64</v>
      </c>
      <c r="I896" s="11">
        <f t="shared" si="208"/>
        <v>0.37280763517855348</v>
      </c>
      <c r="J896" s="32">
        <f t="shared" si="209"/>
        <v>1.2800262152053338E-2</v>
      </c>
      <c r="K896" s="32">
        <f t="shared" si="210"/>
        <v>78.12339998361567</v>
      </c>
      <c r="L896" s="8">
        <v>1</v>
      </c>
      <c r="M896" s="9">
        <v>0</v>
      </c>
      <c r="N896" s="8">
        <v>0</v>
      </c>
      <c r="O896" s="9">
        <v>1</v>
      </c>
      <c r="P896" s="9">
        <v>0</v>
      </c>
      <c r="Q896" s="9">
        <v>0</v>
      </c>
      <c r="R896" s="9">
        <v>0</v>
      </c>
      <c r="S896" s="8">
        <v>5261</v>
      </c>
      <c r="T896" s="9">
        <v>5</v>
      </c>
      <c r="U896" s="9">
        <f t="shared" si="211"/>
        <v>5255</v>
      </c>
      <c r="V896" s="9">
        <f t="shared" si="212"/>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16"/>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41.72</v>
      </c>
      <c r="BM896">
        <v>1</v>
      </c>
      <c r="BN896">
        <v>0</v>
      </c>
      <c r="BO896">
        <v>0</v>
      </c>
      <c r="BP896">
        <v>0</v>
      </c>
      <c r="BQ896">
        <v>0</v>
      </c>
      <c r="BR896">
        <v>0</v>
      </c>
      <c r="BS896">
        <v>0</v>
      </c>
      <c r="BT896" s="17">
        <v>0</v>
      </c>
      <c r="BU896">
        <v>0</v>
      </c>
      <c r="BV896">
        <v>0</v>
      </c>
      <c r="BW896">
        <v>1</v>
      </c>
      <c r="BX896" s="17">
        <v>0</v>
      </c>
      <c r="BY896">
        <v>0</v>
      </c>
      <c r="BZ896">
        <v>0</v>
      </c>
      <c r="CA896">
        <v>0</v>
      </c>
      <c r="CB896">
        <v>0</v>
      </c>
      <c r="CC896" s="17">
        <v>0</v>
      </c>
      <c r="CD896">
        <v>0</v>
      </c>
      <c r="CE896">
        <v>0</v>
      </c>
      <c r="CF896">
        <v>1</v>
      </c>
      <c r="CG896">
        <v>0</v>
      </c>
      <c r="CH896">
        <v>1</v>
      </c>
      <c r="CI896">
        <v>0</v>
      </c>
      <c r="CJ896">
        <v>1</v>
      </c>
      <c r="CK896">
        <v>0</v>
      </c>
      <c r="CL896">
        <v>0</v>
      </c>
      <c r="CM896">
        <v>1</v>
      </c>
      <c r="CN896" s="17">
        <v>0</v>
      </c>
      <c r="CO896">
        <v>0</v>
      </c>
      <c r="CP896">
        <v>0</v>
      </c>
      <c r="CQ896">
        <v>0</v>
      </c>
      <c r="CR896">
        <v>1</v>
      </c>
      <c r="CS896">
        <v>21</v>
      </c>
      <c r="CY896" s="33" t="s">
        <v>85</v>
      </c>
    </row>
    <row r="897" spans="1:103" x14ac:dyDescent="0.25">
      <c r="A897">
        <v>896</v>
      </c>
      <c r="B897">
        <v>61</v>
      </c>
      <c r="C897" s="24" t="s">
        <v>3944</v>
      </c>
      <c r="D897" s="12">
        <v>11.15</v>
      </c>
      <c r="E897" s="13">
        <v>0.35</v>
      </c>
      <c r="F897" s="7">
        <f t="shared" si="215"/>
        <v>31.857142857142861</v>
      </c>
      <c r="G897" s="7">
        <f t="shared" si="206"/>
        <v>10.8</v>
      </c>
      <c r="H897" s="15">
        <f t="shared" si="207"/>
        <v>11.5</v>
      </c>
      <c r="I897" s="11">
        <f t="shared" si="208"/>
        <v>0.44009481702202752</v>
      </c>
      <c r="J897" s="32">
        <f t="shared" si="209"/>
        <v>1.3814635511902209E-2</v>
      </c>
      <c r="K897" s="32">
        <f t="shared" si="210"/>
        <v>72.386998494345718</v>
      </c>
      <c r="L897" s="8">
        <v>1</v>
      </c>
      <c r="M897" s="9">
        <v>0</v>
      </c>
      <c r="N897" s="8">
        <v>0</v>
      </c>
      <c r="O897" s="9">
        <v>1</v>
      </c>
      <c r="P897" s="9">
        <v>0</v>
      </c>
      <c r="Q897" s="9">
        <v>0</v>
      </c>
      <c r="R897" s="9">
        <v>0</v>
      </c>
      <c r="S897" s="8">
        <v>4231</v>
      </c>
      <c r="T897" s="9">
        <v>5</v>
      </c>
      <c r="U897" s="9">
        <f t="shared" si="211"/>
        <v>4225</v>
      </c>
      <c r="V897" s="9">
        <f t="shared" si="212"/>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16"/>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38.78</v>
      </c>
      <c r="BM897">
        <v>1</v>
      </c>
      <c r="BN897">
        <v>0</v>
      </c>
      <c r="BO897">
        <v>0</v>
      </c>
      <c r="BP897">
        <v>0</v>
      </c>
      <c r="BQ897">
        <v>0</v>
      </c>
      <c r="BR897">
        <v>0</v>
      </c>
      <c r="BS897">
        <v>0</v>
      </c>
      <c r="BT897" s="17">
        <v>0</v>
      </c>
      <c r="BU897">
        <v>0</v>
      </c>
      <c r="BV897">
        <v>0</v>
      </c>
      <c r="BW897">
        <v>1</v>
      </c>
      <c r="BX897" s="17">
        <v>0</v>
      </c>
      <c r="BY897">
        <v>0</v>
      </c>
      <c r="BZ897">
        <v>0</v>
      </c>
      <c r="CA897">
        <v>0</v>
      </c>
      <c r="CB897">
        <v>0</v>
      </c>
      <c r="CC897" s="17">
        <v>0</v>
      </c>
      <c r="CD897">
        <v>0</v>
      </c>
      <c r="CE897">
        <v>0</v>
      </c>
      <c r="CF897">
        <v>1</v>
      </c>
      <c r="CG897">
        <v>0</v>
      </c>
      <c r="CH897">
        <v>1</v>
      </c>
      <c r="CI897">
        <v>0</v>
      </c>
      <c r="CJ897">
        <v>1</v>
      </c>
      <c r="CK897">
        <v>0</v>
      </c>
      <c r="CL897">
        <v>0</v>
      </c>
      <c r="CM897">
        <v>1</v>
      </c>
      <c r="CN897" s="17">
        <v>0</v>
      </c>
      <c r="CO897">
        <v>0</v>
      </c>
      <c r="CP897">
        <v>0</v>
      </c>
      <c r="CQ897">
        <v>0</v>
      </c>
      <c r="CR897">
        <v>1</v>
      </c>
      <c r="CS897">
        <v>21</v>
      </c>
      <c r="CY897" s="33" t="s">
        <v>85</v>
      </c>
    </row>
    <row r="898" spans="1:103" x14ac:dyDescent="0.25">
      <c r="A898">
        <v>897</v>
      </c>
      <c r="B898">
        <v>62</v>
      </c>
      <c r="C898" s="24" t="s">
        <v>3951</v>
      </c>
      <c r="D898" s="12">
        <v>4.2679999999999998</v>
      </c>
      <c r="E898" s="13">
        <v>0.50080000000000002</v>
      </c>
      <c r="F898" s="7">
        <f t="shared" si="215"/>
        <v>8.5223642172523952</v>
      </c>
      <c r="G898" s="7">
        <f t="shared" ref="G898:G961" si="217">D898-E898</f>
        <v>3.7671999999999999</v>
      </c>
      <c r="H898" s="15">
        <f t="shared" ref="H898:H961" si="218">D898+E898</f>
        <v>4.7687999999999997</v>
      </c>
      <c r="I898" s="11">
        <f t="shared" ref="I898:I961" si="219">IFERROR(F898/SQRT(F898^2+U898), "X")</f>
        <v>0.27743360268328471</v>
      </c>
      <c r="J898" s="32">
        <f t="shared" ref="J898:J961" si="220">IFERROR(SQRT((1-I898^2)/U898), "X")</f>
        <v>3.2553596116164242E-2</v>
      </c>
      <c r="K898" s="32">
        <f t="shared" ref="K898:K961" si="221">IFERROR(1/J898, "X")</f>
        <v>30.718572425350498</v>
      </c>
      <c r="L898" s="8">
        <v>0</v>
      </c>
      <c r="M898" s="9">
        <v>1</v>
      </c>
      <c r="N898" s="8">
        <v>0</v>
      </c>
      <c r="O898" s="9">
        <v>0</v>
      </c>
      <c r="P898" s="9">
        <v>0</v>
      </c>
      <c r="Q898" s="9">
        <v>1</v>
      </c>
      <c r="R898" s="9">
        <v>0</v>
      </c>
      <c r="S898" s="8">
        <v>874</v>
      </c>
      <c r="T898" s="9">
        <v>2</v>
      </c>
      <c r="U898" s="9">
        <f t="shared" ref="U898:U961" si="222">S898-T898-1</f>
        <v>871</v>
      </c>
      <c r="V898" s="9">
        <f t="shared" ref="V898:V961" si="223">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16"/>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43.52</v>
      </c>
      <c r="BM898">
        <v>1</v>
      </c>
      <c r="BN898">
        <v>0</v>
      </c>
      <c r="BO898">
        <v>0</v>
      </c>
      <c r="BP898">
        <v>0</v>
      </c>
      <c r="BQ898">
        <v>0</v>
      </c>
      <c r="BR898">
        <v>0</v>
      </c>
      <c r="BS898">
        <v>0</v>
      </c>
      <c r="BT898" s="17">
        <v>0</v>
      </c>
      <c r="BU898">
        <v>0</v>
      </c>
      <c r="BV898">
        <v>0</v>
      </c>
      <c r="BW898">
        <v>1</v>
      </c>
      <c r="BX898" s="17">
        <v>0</v>
      </c>
      <c r="BY898">
        <v>0</v>
      </c>
      <c r="BZ898">
        <v>0</v>
      </c>
      <c r="CA898">
        <v>0</v>
      </c>
      <c r="CB898">
        <v>0</v>
      </c>
      <c r="CC898" s="17">
        <v>0</v>
      </c>
      <c r="CD898">
        <v>0</v>
      </c>
      <c r="CE898">
        <v>0</v>
      </c>
      <c r="CF898">
        <v>1</v>
      </c>
      <c r="CG898">
        <v>1</v>
      </c>
      <c r="CH898">
        <v>0</v>
      </c>
      <c r="CI898">
        <v>0</v>
      </c>
      <c r="CJ898">
        <v>0</v>
      </c>
      <c r="CK898">
        <v>0</v>
      </c>
      <c r="CL898">
        <v>0</v>
      </c>
      <c r="CM898">
        <v>0</v>
      </c>
      <c r="CN898" s="17">
        <v>0</v>
      </c>
      <c r="CO898">
        <v>0</v>
      </c>
      <c r="CP898">
        <v>0</v>
      </c>
      <c r="CQ898">
        <v>0</v>
      </c>
      <c r="CR898">
        <v>1</v>
      </c>
      <c r="CS898">
        <v>27</v>
      </c>
      <c r="CY898" s="33" t="s">
        <v>85</v>
      </c>
    </row>
    <row r="899" spans="1:103" x14ac:dyDescent="0.25">
      <c r="A899">
        <v>898</v>
      </c>
      <c r="B899">
        <v>62</v>
      </c>
      <c r="C899" s="24" t="s">
        <v>3951</v>
      </c>
      <c r="D899" s="12">
        <v>4.077</v>
      </c>
      <c r="E899" s="13">
        <v>0.4496</v>
      </c>
      <c r="F899" s="7">
        <f t="shared" si="215"/>
        <v>9.0680604982206408</v>
      </c>
      <c r="G899" s="7">
        <f t="shared" si="217"/>
        <v>3.6273999999999997</v>
      </c>
      <c r="H899" s="15">
        <f t="shared" si="218"/>
        <v>4.5266000000000002</v>
      </c>
      <c r="I899" s="11">
        <f t="shared" si="219"/>
        <v>0.28306887228097272</v>
      </c>
      <c r="J899" s="32">
        <f t="shared" si="220"/>
        <v>3.1216032616513446E-2</v>
      </c>
      <c r="K899" s="32">
        <f t="shared" si="221"/>
        <v>32.034820448995646</v>
      </c>
      <c r="L899" s="8">
        <v>0</v>
      </c>
      <c r="M899" s="9">
        <v>1</v>
      </c>
      <c r="N899" s="8">
        <v>0</v>
      </c>
      <c r="O899" s="9">
        <v>0</v>
      </c>
      <c r="P899" s="9">
        <v>0</v>
      </c>
      <c r="Q899" s="9">
        <v>1</v>
      </c>
      <c r="R899" s="9">
        <v>0</v>
      </c>
      <c r="S899" s="8">
        <v>947</v>
      </c>
      <c r="T899" s="9">
        <v>2</v>
      </c>
      <c r="U899" s="9">
        <f t="shared" si="222"/>
        <v>944</v>
      </c>
      <c r="V899" s="9">
        <f t="shared" si="223"/>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16"/>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44.02</v>
      </c>
      <c r="BM899">
        <v>1</v>
      </c>
      <c r="BN899">
        <v>0</v>
      </c>
      <c r="BO899">
        <v>0</v>
      </c>
      <c r="BP899">
        <v>0</v>
      </c>
      <c r="BQ899">
        <v>0</v>
      </c>
      <c r="BR899">
        <v>0</v>
      </c>
      <c r="BS899">
        <v>0</v>
      </c>
      <c r="BT899" s="17">
        <v>0</v>
      </c>
      <c r="BU899">
        <v>0</v>
      </c>
      <c r="BV899">
        <v>0</v>
      </c>
      <c r="BW899">
        <v>1</v>
      </c>
      <c r="BX899" s="17">
        <v>0</v>
      </c>
      <c r="BY899">
        <v>0</v>
      </c>
      <c r="BZ899">
        <v>0</v>
      </c>
      <c r="CA899">
        <v>0</v>
      </c>
      <c r="CB899">
        <v>0</v>
      </c>
      <c r="CC899" s="17">
        <v>0</v>
      </c>
      <c r="CD899">
        <v>0</v>
      </c>
      <c r="CE899">
        <v>0</v>
      </c>
      <c r="CF899">
        <v>1</v>
      </c>
      <c r="CG899">
        <v>1</v>
      </c>
      <c r="CH899">
        <v>0</v>
      </c>
      <c r="CI899">
        <v>0</v>
      </c>
      <c r="CJ899">
        <v>0</v>
      </c>
      <c r="CK899">
        <v>0</v>
      </c>
      <c r="CL899">
        <v>0</v>
      </c>
      <c r="CM899">
        <v>0</v>
      </c>
      <c r="CN899" s="17">
        <v>0</v>
      </c>
      <c r="CO899">
        <v>0</v>
      </c>
      <c r="CP899">
        <v>0</v>
      </c>
      <c r="CQ899">
        <v>0</v>
      </c>
      <c r="CR899">
        <v>1</v>
      </c>
      <c r="CS899">
        <v>27</v>
      </c>
      <c r="CY899" s="33" t="s">
        <v>85</v>
      </c>
    </row>
    <row r="900" spans="1:103" x14ac:dyDescent="0.25">
      <c r="A900">
        <v>899</v>
      </c>
      <c r="B900">
        <v>62</v>
      </c>
      <c r="C900" s="24" t="s">
        <v>3951</v>
      </c>
      <c r="D900" s="12">
        <v>3.968</v>
      </c>
      <c r="E900" s="13">
        <v>0.59989999999999999</v>
      </c>
      <c r="F900" s="7">
        <f t="shared" si="215"/>
        <v>6.614435739289882</v>
      </c>
      <c r="G900" s="7">
        <f t="shared" si="217"/>
        <v>3.3681000000000001</v>
      </c>
      <c r="H900" s="15">
        <f t="shared" si="218"/>
        <v>4.5678999999999998</v>
      </c>
      <c r="I900" s="11">
        <f t="shared" si="219"/>
        <v>0.24569621253382809</v>
      </c>
      <c r="J900" s="32">
        <f t="shared" si="220"/>
        <v>3.7145453099557323E-2</v>
      </c>
      <c r="K900" s="32">
        <f t="shared" si="221"/>
        <v>26.92119536999045</v>
      </c>
      <c r="L900" s="8">
        <v>0</v>
      </c>
      <c r="M900" s="9">
        <v>1</v>
      </c>
      <c r="N900" s="8">
        <v>0</v>
      </c>
      <c r="O900" s="9">
        <v>0</v>
      </c>
      <c r="P900" s="9">
        <v>0</v>
      </c>
      <c r="Q900" s="9">
        <v>1</v>
      </c>
      <c r="R900" s="9">
        <v>0</v>
      </c>
      <c r="S900" s="8">
        <v>684</v>
      </c>
      <c r="T900" s="9">
        <v>2</v>
      </c>
      <c r="U900" s="9">
        <f t="shared" si="222"/>
        <v>681</v>
      </c>
      <c r="V900" s="9">
        <f t="shared" si="223"/>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16"/>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46.7</v>
      </c>
      <c r="BM900">
        <v>1</v>
      </c>
      <c r="BN900">
        <v>0</v>
      </c>
      <c r="BO900">
        <v>0</v>
      </c>
      <c r="BP900">
        <v>0</v>
      </c>
      <c r="BQ900">
        <v>0</v>
      </c>
      <c r="BR900">
        <v>0</v>
      </c>
      <c r="BS900">
        <v>0</v>
      </c>
      <c r="BT900" s="17">
        <v>0</v>
      </c>
      <c r="BU900">
        <v>0</v>
      </c>
      <c r="BV900">
        <v>0</v>
      </c>
      <c r="BW900">
        <v>1</v>
      </c>
      <c r="BX900" s="17">
        <v>0</v>
      </c>
      <c r="BY900">
        <v>0</v>
      </c>
      <c r="BZ900">
        <v>0</v>
      </c>
      <c r="CA900">
        <v>0</v>
      </c>
      <c r="CB900">
        <v>0</v>
      </c>
      <c r="CC900" s="17">
        <v>0</v>
      </c>
      <c r="CD900">
        <v>0</v>
      </c>
      <c r="CE900">
        <v>0</v>
      </c>
      <c r="CF900">
        <v>1</v>
      </c>
      <c r="CG900">
        <v>1</v>
      </c>
      <c r="CH900">
        <v>0</v>
      </c>
      <c r="CI900">
        <v>0</v>
      </c>
      <c r="CJ900">
        <v>0</v>
      </c>
      <c r="CK900">
        <v>0</v>
      </c>
      <c r="CL900">
        <v>0</v>
      </c>
      <c r="CM900">
        <v>0</v>
      </c>
      <c r="CN900" s="17">
        <v>0</v>
      </c>
      <c r="CO900">
        <v>0</v>
      </c>
      <c r="CP900">
        <v>0</v>
      </c>
      <c r="CQ900">
        <v>0</v>
      </c>
      <c r="CR900">
        <v>1</v>
      </c>
      <c r="CS900">
        <v>27</v>
      </c>
      <c r="CY900" s="33" t="s">
        <v>85</v>
      </c>
    </row>
    <row r="901" spans="1:103" x14ac:dyDescent="0.25">
      <c r="A901">
        <v>900</v>
      </c>
      <c r="B901">
        <v>62</v>
      </c>
      <c r="C901" s="24" t="s">
        <v>3951</v>
      </c>
      <c r="D901" s="12">
        <v>4.8079999999999998</v>
      </c>
      <c r="E901" s="13">
        <v>0.22720000000000001</v>
      </c>
      <c r="F901" s="7">
        <f t="shared" si="215"/>
        <v>21.161971830985912</v>
      </c>
      <c r="G901" s="7">
        <f t="shared" si="217"/>
        <v>4.5808</v>
      </c>
      <c r="H901" s="15">
        <f t="shared" si="218"/>
        <v>5.0351999999999997</v>
      </c>
      <c r="I901" s="11">
        <f t="shared" si="219"/>
        <v>0.38877903256646729</v>
      </c>
      <c r="J901" s="32">
        <f t="shared" si="220"/>
        <v>1.8371588227766512E-2</v>
      </c>
      <c r="K901" s="32">
        <f t="shared" si="221"/>
        <v>54.431875328482306</v>
      </c>
      <c r="L901" s="8">
        <v>0</v>
      </c>
      <c r="M901" s="9">
        <v>1</v>
      </c>
      <c r="N901" s="8">
        <v>0</v>
      </c>
      <c r="O901" s="9">
        <v>0</v>
      </c>
      <c r="P901" s="9">
        <v>0</v>
      </c>
      <c r="Q901" s="9">
        <v>1</v>
      </c>
      <c r="R901" s="9">
        <v>0</v>
      </c>
      <c r="S901" s="8">
        <v>2518</v>
      </c>
      <c r="T901" s="9">
        <v>2</v>
      </c>
      <c r="U901" s="9">
        <f t="shared" si="222"/>
        <v>2515</v>
      </c>
      <c r="V901" s="9">
        <f t="shared" si="223"/>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16"/>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44.55</v>
      </c>
      <c r="BM901">
        <v>1</v>
      </c>
      <c r="BN901">
        <v>0</v>
      </c>
      <c r="BO901">
        <v>0</v>
      </c>
      <c r="BP901">
        <v>0</v>
      </c>
      <c r="BQ901">
        <v>0</v>
      </c>
      <c r="BR901">
        <v>0</v>
      </c>
      <c r="BS901">
        <v>0</v>
      </c>
      <c r="BT901" s="17">
        <v>0</v>
      </c>
      <c r="BU901">
        <v>0</v>
      </c>
      <c r="BV901">
        <v>0</v>
      </c>
      <c r="BW901">
        <v>1</v>
      </c>
      <c r="BX901" s="17">
        <v>0</v>
      </c>
      <c r="BY901">
        <v>0</v>
      </c>
      <c r="BZ901">
        <v>0</v>
      </c>
      <c r="CA901">
        <v>0</v>
      </c>
      <c r="CB901">
        <v>0</v>
      </c>
      <c r="CC901" s="17">
        <v>0</v>
      </c>
      <c r="CD901">
        <v>0</v>
      </c>
      <c r="CE901">
        <v>0</v>
      </c>
      <c r="CF901">
        <v>1</v>
      </c>
      <c r="CG901">
        <v>1</v>
      </c>
      <c r="CH901">
        <v>0</v>
      </c>
      <c r="CI901">
        <v>0</v>
      </c>
      <c r="CJ901">
        <v>0</v>
      </c>
      <c r="CK901">
        <v>0</v>
      </c>
      <c r="CL901">
        <v>0</v>
      </c>
      <c r="CM901">
        <v>0</v>
      </c>
      <c r="CN901" s="17">
        <v>0</v>
      </c>
      <c r="CO901">
        <v>0</v>
      </c>
      <c r="CP901">
        <v>0</v>
      </c>
      <c r="CQ901">
        <v>0</v>
      </c>
      <c r="CR901">
        <v>1</v>
      </c>
      <c r="CS901">
        <v>27</v>
      </c>
      <c r="CY901" s="33" t="s">
        <v>85</v>
      </c>
    </row>
    <row r="902" spans="1:103" x14ac:dyDescent="0.25">
      <c r="A902">
        <v>901</v>
      </c>
      <c r="B902">
        <v>62</v>
      </c>
      <c r="C902" s="24" t="s">
        <v>3951</v>
      </c>
      <c r="D902" s="12">
        <v>2.9990000000000001</v>
      </c>
      <c r="E902" s="13">
        <v>0.65780000000000005</v>
      </c>
      <c r="F902" s="7">
        <f t="shared" si="215"/>
        <v>4.5591365156582544</v>
      </c>
      <c r="G902" s="7">
        <f t="shared" si="217"/>
        <v>2.3412000000000002</v>
      </c>
      <c r="H902" s="15">
        <f t="shared" si="218"/>
        <v>3.6568000000000001</v>
      </c>
      <c r="I902" s="11">
        <f t="shared" si="219"/>
        <v>0.15405779067021458</v>
      </c>
      <c r="J902" s="32">
        <f t="shared" si="220"/>
        <v>3.3791001901589582E-2</v>
      </c>
      <c r="K902" s="32">
        <f t="shared" si="221"/>
        <v>29.593677124825305</v>
      </c>
      <c r="L902" s="8">
        <v>0</v>
      </c>
      <c r="M902" s="9">
        <v>1</v>
      </c>
      <c r="N902" s="8">
        <v>0</v>
      </c>
      <c r="O902" s="9">
        <v>0</v>
      </c>
      <c r="P902" s="9">
        <v>0</v>
      </c>
      <c r="Q902" s="9">
        <v>1</v>
      </c>
      <c r="R902" s="9">
        <v>0</v>
      </c>
      <c r="S902" s="8">
        <v>859</v>
      </c>
      <c r="T902" s="9">
        <v>3</v>
      </c>
      <c r="U902" s="9">
        <f t="shared" si="222"/>
        <v>855</v>
      </c>
      <c r="V902" s="9">
        <f t="shared" si="223"/>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16"/>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43.52</v>
      </c>
      <c r="BM902">
        <v>1</v>
      </c>
      <c r="BN902">
        <v>0</v>
      </c>
      <c r="BO902">
        <v>0</v>
      </c>
      <c r="BP902">
        <v>0</v>
      </c>
      <c r="BQ902">
        <v>0</v>
      </c>
      <c r="BR902">
        <v>0</v>
      </c>
      <c r="BS902">
        <v>0</v>
      </c>
      <c r="BT902" s="17">
        <v>0</v>
      </c>
      <c r="BU902">
        <v>0</v>
      </c>
      <c r="BV902">
        <v>0</v>
      </c>
      <c r="BW902">
        <v>1</v>
      </c>
      <c r="BX902" s="17">
        <v>0</v>
      </c>
      <c r="BY902">
        <v>0</v>
      </c>
      <c r="BZ902">
        <v>0</v>
      </c>
      <c r="CA902">
        <v>0</v>
      </c>
      <c r="CB902">
        <v>0</v>
      </c>
      <c r="CC902" s="17">
        <v>0</v>
      </c>
      <c r="CD902">
        <v>0</v>
      </c>
      <c r="CE902">
        <v>0</v>
      </c>
      <c r="CF902">
        <v>1</v>
      </c>
      <c r="CG902">
        <v>1</v>
      </c>
      <c r="CH902">
        <v>0</v>
      </c>
      <c r="CI902">
        <v>0</v>
      </c>
      <c r="CJ902">
        <v>0</v>
      </c>
      <c r="CK902">
        <v>0</v>
      </c>
      <c r="CL902">
        <v>0</v>
      </c>
      <c r="CM902">
        <v>0</v>
      </c>
      <c r="CN902" s="17">
        <v>0</v>
      </c>
      <c r="CO902">
        <v>0</v>
      </c>
      <c r="CP902">
        <v>0</v>
      </c>
      <c r="CQ902">
        <v>0</v>
      </c>
      <c r="CR902">
        <v>1</v>
      </c>
      <c r="CS902">
        <v>27</v>
      </c>
      <c r="CY902" s="33" t="s">
        <v>85</v>
      </c>
    </row>
    <row r="903" spans="1:103" x14ac:dyDescent="0.25">
      <c r="A903">
        <v>902</v>
      </c>
      <c r="B903">
        <v>62</v>
      </c>
      <c r="C903" s="24" t="s">
        <v>3951</v>
      </c>
      <c r="D903" s="12">
        <v>2.415</v>
      </c>
      <c r="E903" s="13">
        <v>0.58289999999999997</v>
      </c>
      <c r="F903" s="7">
        <f t="shared" si="215"/>
        <v>4.1430777148739066</v>
      </c>
      <c r="G903" s="7">
        <f t="shared" si="217"/>
        <v>1.8321000000000001</v>
      </c>
      <c r="H903" s="15">
        <f t="shared" si="218"/>
        <v>2.9979</v>
      </c>
      <c r="I903" s="11">
        <f t="shared" si="219"/>
        <v>0.13405525975132729</v>
      </c>
      <c r="J903" s="32">
        <f t="shared" si="220"/>
        <v>3.2356443440599861E-2</v>
      </c>
      <c r="K903" s="32">
        <f t="shared" si="221"/>
        <v>30.905745306520032</v>
      </c>
      <c r="L903" s="8">
        <v>0</v>
      </c>
      <c r="M903" s="9">
        <v>1</v>
      </c>
      <c r="N903" s="8">
        <v>0</v>
      </c>
      <c r="O903" s="9">
        <v>0</v>
      </c>
      <c r="P903" s="9">
        <v>0</v>
      </c>
      <c r="Q903" s="9">
        <v>1</v>
      </c>
      <c r="R903" s="9">
        <v>0</v>
      </c>
      <c r="S903" s="8">
        <v>942</v>
      </c>
      <c r="T903" s="9">
        <v>3</v>
      </c>
      <c r="U903" s="9">
        <f t="shared" si="222"/>
        <v>938</v>
      </c>
      <c r="V903" s="9">
        <f t="shared" si="223"/>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16"/>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44.02</v>
      </c>
      <c r="BM903">
        <v>1</v>
      </c>
      <c r="BN903">
        <v>0</v>
      </c>
      <c r="BO903">
        <v>0</v>
      </c>
      <c r="BP903">
        <v>0</v>
      </c>
      <c r="BQ903">
        <v>0</v>
      </c>
      <c r="BR903">
        <v>0</v>
      </c>
      <c r="BS903">
        <v>0</v>
      </c>
      <c r="BT903" s="17">
        <v>0</v>
      </c>
      <c r="BU903">
        <v>0</v>
      </c>
      <c r="BV903">
        <v>0</v>
      </c>
      <c r="BW903">
        <v>1</v>
      </c>
      <c r="BX903" s="17">
        <v>0</v>
      </c>
      <c r="BY903">
        <v>0</v>
      </c>
      <c r="BZ903">
        <v>0</v>
      </c>
      <c r="CA903">
        <v>0</v>
      </c>
      <c r="CB903">
        <v>0</v>
      </c>
      <c r="CC903" s="17">
        <v>0</v>
      </c>
      <c r="CD903">
        <v>0</v>
      </c>
      <c r="CE903">
        <v>0</v>
      </c>
      <c r="CF903">
        <v>1</v>
      </c>
      <c r="CG903">
        <v>1</v>
      </c>
      <c r="CH903">
        <v>0</v>
      </c>
      <c r="CI903">
        <v>0</v>
      </c>
      <c r="CJ903">
        <v>0</v>
      </c>
      <c r="CK903">
        <v>0</v>
      </c>
      <c r="CL903">
        <v>0</v>
      </c>
      <c r="CM903">
        <v>0</v>
      </c>
      <c r="CN903" s="17">
        <v>0</v>
      </c>
      <c r="CO903">
        <v>0</v>
      </c>
      <c r="CP903">
        <v>0</v>
      </c>
      <c r="CQ903">
        <v>0</v>
      </c>
      <c r="CR903">
        <v>1</v>
      </c>
      <c r="CS903">
        <v>27</v>
      </c>
      <c r="CY903" s="33" t="s">
        <v>85</v>
      </c>
    </row>
    <row r="904" spans="1:103" x14ac:dyDescent="0.25">
      <c r="A904">
        <v>903</v>
      </c>
      <c r="B904">
        <v>62</v>
      </c>
      <c r="C904" s="24" t="s">
        <v>3951</v>
      </c>
      <c r="D904" s="12">
        <v>1.556</v>
      </c>
      <c r="E904" s="13">
        <v>0.74</v>
      </c>
      <c r="F904" s="7">
        <f t="shared" si="215"/>
        <v>2.102702702702703</v>
      </c>
      <c r="G904" s="7">
        <f t="shared" si="217"/>
        <v>0.81600000000000006</v>
      </c>
      <c r="H904" s="15">
        <f t="shared" si="218"/>
        <v>2.2960000000000003</v>
      </c>
      <c r="I904" s="11">
        <f t="shared" si="219"/>
        <v>8.0432876248302226E-2</v>
      </c>
      <c r="J904" s="32">
        <f t="shared" si="220"/>
        <v>3.8252139089809532E-2</v>
      </c>
      <c r="K904" s="32">
        <f t="shared" si="221"/>
        <v>26.142328868254129</v>
      </c>
      <c r="L904" s="8">
        <v>0</v>
      </c>
      <c r="M904" s="9">
        <v>1</v>
      </c>
      <c r="N904" s="8">
        <v>0</v>
      </c>
      <c r="O904" s="9">
        <v>0</v>
      </c>
      <c r="P904" s="9">
        <v>0</v>
      </c>
      <c r="Q904" s="9">
        <v>1</v>
      </c>
      <c r="R904" s="9">
        <v>0</v>
      </c>
      <c r="S904" s="8">
        <v>683</v>
      </c>
      <c r="T904" s="9">
        <v>3</v>
      </c>
      <c r="U904" s="9">
        <f t="shared" si="222"/>
        <v>679</v>
      </c>
      <c r="V904" s="9">
        <f t="shared" si="223"/>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16"/>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46.7</v>
      </c>
      <c r="BM904">
        <v>1</v>
      </c>
      <c r="BN904">
        <v>0</v>
      </c>
      <c r="BO904">
        <v>0</v>
      </c>
      <c r="BP904">
        <v>0</v>
      </c>
      <c r="BQ904">
        <v>0</v>
      </c>
      <c r="BR904">
        <v>0</v>
      </c>
      <c r="BS904">
        <v>0</v>
      </c>
      <c r="BT904" s="17">
        <v>0</v>
      </c>
      <c r="BU904">
        <v>0</v>
      </c>
      <c r="BV904">
        <v>0</v>
      </c>
      <c r="BW904">
        <v>1</v>
      </c>
      <c r="BX904" s="17">
        <v>0</v>
      </c>
      <c r="BY904">
        <v>0</v>
      </c>
      <c r="BZ904">
        <v>0</v>
      </c>
      <c r="CA904">
        <v>0</v>
      </c>
      <c r="CB904">
        <v>0</v>
      </c>
      <c r="CC904" s="17">
        <v>0</v>
      </c>
      <c r="CD904">
        <v>0</v>
      </c>
      <c r="CE904">
        <v>0</v>
      </c>
      <c r="CF904">
        <v>1</v>
      </c>
      <c r="CG904">
        <v>1</v>
      </c>
      <c r="CH904">
        <v>0</v>
      </c>
      <c r="CI904">
        <v>0</v>
      </c>
      <c r="CJ904">
        <v>0</v>
      </c>
      <c r="CK904">
        <v>0</v>
      </c>
      <c r="CL904">
        <v>0</v>
      </c>
      <c r="CM904">
        <v>0</v>
      </c>
      <c r="CN904" s="17">
        <v>0</v>
      </c>
      <c r="CO904">
        <v>0</v>
      </c>
      <c r="CP904">
        <v>0</v>
      </c>
      <c r="CQ904">
        <v>0</v>
      </c>
      <c r="CR904">
        <v>1</v>
      </c>
      <c r="CS904">
        <v>27</v>
      </c>
      <c r="CY904" s="33" t="s">
        <v>85</v>
      </c>
    </row>
    <row r="905" spans="1:103" x14ac:dyDescent="0.25">
      <c r="A905">
        <v>904</v>
      </c>
      <c r="B905">
        <v>62</v>
      </c>
      <c r="C905" s="24" t="s">
        <v>3951</v>
      </c>
      <c r="D905" s="12">
        <v>3.3570000000000002</v>
      </c>
      <c r="E905" s="13">
        <v>0.25380000000000003</v>
      </c>
      <c r="F905" s="7">
        <f t="shared" si="215"/>
        <v>13.226950354609929</v>
      </c>
      <c r="G905" s="7">
        <f t="shared" si="217"/>
        <v>3.1032000000000002</v>
      </c>
      <c r="H905" s="15">
        <f t="shared" si="218"/>
        <v>3.6108000000000002</v>
      </c>
      <c r="I905" s="11">
        <f t="shared" si="219"/>
        <v>0.25507516789330476</v>
      </c>
      <c r="J905" s="32">
        <f t="shared" si="220"/>
        <v>1.9284503309895965E-2</v>
      </c>
      <c r="K905" s="32">
        <f t="shared" si="221"/>
        <v>51.855107903496986</v>
      </c>
      <c r="L905" s="8">
        <v>0</v>
      </c>
      <c r="M905" s="9">
        <v>1</v>
      </c>
      <c r="N905" s="8">
        <v>0</v>
      </c>
      <c r="O905" s="9">
        <v>0</v>
      </c>
      <c r="P905" s="9">
        <v>0</v>
      </c>
      <c r="Q905" s="9">
        <v>1</v>
      </c>
      <c r="R905" s="9">
        <v>0</v>
      </c>
      <c r="S905" s="8">
        <v>2518</v>
      </c>
      <c r="T905" s="9">
        <v>3</v>
      </c>
      <c r="U905" s="9">
        <f t="shared" si="222"/>
        <v>2514</v>
      </c>
      <c r="V905" s="9">
        <f t="shared" si="223"/>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16"/>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44.55</v>
      </c>
      <c r="BM905">
        <v>1</v>
      </c>
      <c r="BN905">
        <v>0</v>
      </c>
      <c r="BO905">
        <v>0</v>
      </c>
      <c r="BP905">
        <v>0</v>
      </c>
      <c r="BQ905">
        <v>0</v>
      </c>
      <c r="BR905">
        <v>0</v>
      </c>
      <c r="BS905">
        <v>0</v>
      </c>
      <c r="BT905" s="17">
        <v>0</v>
      </c>
      <c r="BU905">
        <v>0</v>
      </c>
      <c r="BV905">
        <v>0</v>
      </c>
      <c r="BW905">
        <v>1</v>
      </c>
      <c r="BX905" s="17">
        <v>0</v>
      </c>
      <c r="BY905">
        <v>0</v>
      </c>
      <c r="BZ905">
        <v>0</v>
      </c>
      <c r="CA905">
        <v>0</v>
      </c>
      <c r="CB905">
        <v>0</v>
      </c>
      <c r="CC905" s="17">
        <v>0</v>
      </c>
      <c r="CD905">
        <v>0</v>
      </c>
      <c r="CE905">
        <v>0</v>
      </c>
      <c r="CF905">
        <v>1</v>
      </c>
      <c r="CG905">
        <v>1</v>
      </c>
      <c r="CH905">
        <v>0</v>
      </c>
      <c r="CI905">
        <v>0</v>
      </c>
      <c r="CJ905">
        <v>0</v>
      </c>
      <c r="CK905">
        <v>0</v>
      </c>
      <c r="CL905">
        <v>0</v>
      </c>
      <c r="CM905">
        <v>0</v>
      </c>
      <c r="CN905" s="17">
        <v>0</v>
      </c>
      <c r="CO905">
        <v>0</v>
      </c>
      <c r="CP905">
        <v>0</v>
      </c>
      <c r="CQ905">
        <v>0</v>
      </c>
      <c r="CR905">
        <v>1</v>
      </c>
      <c r="CS905">
        <v>27</v>
      </c>
      <c r="CY905" s="33" t="s">
        <v>85</v>
      </c>
    </row>
    <row r="906" spans="1:103" x14ac:dyDescent="0.25">
      <c r="A906">
        <v>905</v>
      </c>
      <c r="B906">
        <v>62</v>
      </c>
      <c r="C906" s="24" t="s">
        <v>3951</v>
      </c>
      <c r="D906" s="12">
        <v>4.4290000000000003</v>
      </c>
      <c r="E906" s="13">
        <v>0.49509999999999998</v>
      </c>
      <c r="F906" s="7">
        <f t="shared" si="215"/>
        <v>8.9456675419107263</v>
      </c>
      <c r="G906" s="7">
        <f t="shared" si="217"/>
        <v>3.9339000000000004</v>
      </c>
      <c r="H906" s="15">
        <f t="shared" si="218"/>
        <v>4.9241000000000001</v>
      </c>
      <c r="I906" s="11">
        <f t="shared" si="219"/>
        <v>0.29007933725999008</v>
      </c>
      <c r="J906" s="32">
        <f t="shared" si="220"/>
        <v>3.2426796088828418E-2</v>
      </c>
      <c r="K906" s="32">
        <f t="shared" si="221"/>
        <v>30.838692705275221</v>
      </c>
      <c r="L906" s="8">
        <v>0</v>
      </c>
      <c r="M906" s="9">
        <v>1</v>
      </c>
      <c r="N906" s="8">
        <v>0</v>
      </c>
      <c r="O906" s="9">
        <v>0</v>
      </c>
      <c r="P906" s="9">
        <v>0</v>
      </c>
      <c r="Q906" s="9">
        <v>1</v>
      </c>
      <c r="R906" s="9">
        <v>0</v>
      </c>
      <c r="S906" s="8">
        <v>874</v>
      </c>
      <c r="T906" s="9">
        <v>2</v>
      </c>
      <c r="U906" s="9">
        <f t="shared" si="222"/>
        <v>871</v>
      </c>
      <c r="V906" s="9">
        <f t="shared" si="223"/>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16"/>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43.52</v>
      </c>
      <c r="BM906">
        <v>1</v>
      </c>
      <c r="BN906">
        <v>0</v>
      </c>
      <c r="BO906">
        <v>0</v>
      </c>
      <c r="BP906">
        <v>0</v>
      </c>
      <c r="BQ906">
        <v>0</v>
      </c>
      <c r="BR906">
        <v>0</v>
      </c>
      <c r="BS906">
        <v>0</v>
      </c>
      <c r="BT906" s="17">
        <v>0</v>
      </c>
      <c r="BU906">
        <v>0</v>
      </c>
      <c r="BV906">
        <v>0</v>
      </c>
      <c r="BW906">
        <v>1</v>
      </c>
      <c r="BX906" s="17">
        <v>0</v>
      </c>
      <c r="BY906">
        <v>0</v>
      </c>
      <c r="BZ906">
        <v>0</v>
      </c>
      <c r="CA906">
        <v>0</v>
      </c>
      <c r="CB906">
        <v>0</v>
      </c>
      <c r="CC906" s="17">
        <v>0</v>
      </c>
      <c r="CD906">
        <v>0</v>
      </c>
      <c r="CE906">
        <v>0</v>
      </c>
      <c r="CF906">
        <v>1</v>
      </c>
      <c r="CG906">
        <v>1</v>
      </c>
      <c r="CH906">
        <v>0</v>
      </c>
      <c r="CI906">
        <v>0</v>
      </c>
      <c r="CJ906">
        <v>1</v>
      </c>
      <c r="CK906">
        <v>0</v>
      </c>
      <c r="CL906">
        <v>0</v>
      </c>
      <c r="CM906">
        <v>0</v>
      </c>
      <c r="CN906" s="17">
        <v>0</v>
      </c>
      <c r="CO906">
        <v>0</v>
      </c>
      <c r="CP906">
        <v>0</v>
      </c>
      <c r="CQ906">
        <v>0</v>
      </c>
      <c r="CR906">
        <v>1</v>
      </c>
      <c r="CS906">
        <v>27</v>
      </c>
      <c r="CY906" s="33" t="s">
        <v>85</v>
      </c>
    </row>
    <row r="907" spans="1:103" x14ac:dyDescent="0.25">
      <c r="A907">
        <v>906</v>
      </c>
      <c r="B907">
        <v>62</v>
      </c>
      <c r="C907" s="24" t="s">
        <v>3951</v>
      </c>
      <c r="D907" s="12">
        <v>4.1890000000000001</v>
      </c>
      <c r="E907" s="13">
        <v>0.44290000000000002</v>
      </c>
      <c r="F907" s="7">
        <f t="shared" si="215"/>
        <v>9.4581169564235719</v>
      </c>
      <c r="G907" s="7">
        <f t="shared" si="217"/>
        <v>3.7461000000000002</v>
      </c>
      <c r="H907" s="15">
        <f t="shared" si="218"/>
        <v>4.6318999999999999</v>
      </c>
      <c r="I907" s="11">
        <f t="shared" si="219"/>
        <v>0.29421085325313495</v>
      </c>
      <c r="J907" s="32">
        <f t="shared" si="220"/>
        <v>3.1106704919029234E-2</v>
      </c>
      <c r="K907" s="32">
        <f t="shared" si="221"/>
        <v>32.147410103480922</v>
      </c>
      <c r="L907" s="8">
        <v>0</v>
      </c>
      <c r="M907" s="9">
        <v>1</v>
      </c>
      <c r="N907" s="8">
        <v>0</v>
      </c>
      <c r="O907" s="9">
        <v>0</v>
      </c>
      <c r="P907" s="9">
        <v>0</v>
      </c>
      <c r="Q907" s="9">
        <v>1</v>
      </c>
      <c r="R907" s="9">
        <v>0</v>
      </c>
      <c r="S907" s="8">
        <v>947</v>
      </c>
      <c r="T907" s="9">
        <v>2</v>
      </c>
      <c r="U907" s="9">
        <f t="shared" si="222"/>
        <v>944</v>
      </c>
      <c r="V907" s="9">
        <f t="shared" si="223"/>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16"/>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44.02</v>
      </c>
      <c r="BM907">
        <v>1</v>
      </c>
      <c r="BN907">
        <v>0</v>
      </c>
      <c r="BO907">
        <v>0</v>
      </c>
      <c r="BP907">
        <v>0</v>
      </c>
      <c r="BQ907">
        <v>0</v>
      </c>
      <c r="BR907">
        <v>0</v>
      </c>
      <c r="BS907">
        <v>0</v>
      </c>
      <c r="BT907" s="17">
        <v>0</v>
      </c>
      <c r="BU907">
        <v>0</v>
      </c>
      <c r="BV907">
        <v>0</v>
      </c>
      <c r="BW907">
        <v>1</v>
      </c>
      <c r="BX907" s="17">
        <v>0</v>
      </c>
      <c r="BY907">
        <v>0</v>
      </c>
      <c r="BZ907">
        <v>0</v>
      </c>
      <c r="CA907">
        <v>0</v>
      </c>
      <c r="CB907">
        <v>0</v>
      </c>
      <c r="CC907" s="17">
        <v>0</v>
      </c>
      <c r="CD907">
        <v>0</v>
      </c>
      <c r="CE907">
        <v>0</v>
      </c>
      <c r="CF907">
        <v>1</v>
      </c>
      <c r="CG907">
        <v>1</v>
      </c>
      <c r="CH907">
        <v>0</v>
      </c>
      <c r="CI907">
        <v>0</v>
      </c>
      <c r="CJ907">
        <v>1</v>
      </c>
      <c r="CK907">
        <v>0</v>
      </c>
      <c r="CL907">
        <v>0</v>
      </c>
      <c r="CM907">
        <v>0</v>
      </c>
      <c r="CN907" s="17">
        <v>0</v>
      </c>
      <c r="CO907">
        <v>0</v>
      </c>
      <c r="CP907">
        <v>0</v>
      </c>
      <c r="CQ907">
        <v>0</v>
      </c>
      <c r="CR907">
        <v>1</v>
      </c>
      <c r="CS907">
        <v>27</v>
      </c>
      <c r="CY907" s="33" t="s">
        <v>85</v>
      </c>
    </row>
    <row r="908" spans="1:103" x14ac:dyDescent="0.25">
      <c r="A908">
        <v>907</v>
      </c>
      <c r="B908">
        <v>62</v>
      </c>
      <c r="C908" s="24" t="s">
        <v>3951</v>
      </c>
      <c r="D908" s="12">
        <v>4.0449999999999999</v>
      </c>
      <c r="E908" s="13">
        <v>0.59989999999999999</v>
      </c>
      <c r="F908" s="7">
        <f t="shared" si="215"/>
        <v>6.7427904650775128</v>
      </c>
      <c r="G908" s="7">
        <f t="shared" si="217"/>
        <v>3.4451000000000001</v>
      </c>
      <c r="H908" s="15">
        <f t="shared" si="218"/>
        <v>4.6448999999999998</v>
      </c>
      <c r="I908" s="11">
        <f t="shared" si="219"/>
        <v>0.25660715362909847</v>
      </c>
      <c r="J908" s="32">
        <f t="shared" si="220"/>
        <v>3.8056521993101652E-2</v>
      </c>
      <c r="K908" s="32">
        <f t="shared" si="221"/>
        <v>26.276704954311533</v>
      </c>
      <c r="L908" s="8">
        <v>0</v>
      </c>
      <c r="M908" s="9">
        <v>1</v>
      </c>
      <c r="N908" s="8">
        <v>0</v>
      </c>
      <c r="O908" s="9">
        <v>0</v>
      </c>
      <c r="P908" s="9">
        <v>0</v>
      </c>
      <c r="Q908" s="9">
        <v>1</v>
      </c>
      <c r="R908" s="9">
        <v>0</v>
      </c>
      <c r="S908" s="8">
        <v>648</v>
      </c>
      <c r="T908" s="9">
        <v>2</v>
      </c>
      <c r="U908" s="9">
        <f t="shared" si="222"/>
        <v>645</v>
      </c>
      <c r="V908" s="9">
        <f t="shared" si="223"/>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16"/>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46.7</v>
      </c>
      <c r="BM908">
        <v>1</v>
      </c>
      <c r="BN908">
        <v>0</v>
      </c>
      <c r="BO908">
        <v>0</v>
      </c>
      <c r="BP908">
        <v>0</v>
      </c>
      <c r="BQ908">
        <v>0</v>
      </c>
      <c r="BR908">
        <v>0</v>
      </c>
      <c r="BS908">
        <v>0</v>
      </c>
      <c r="BT908" s="17">
        <v>0</v>
      </c>
      <c r="BU908">
        <v>0</v>
      </c>
      <c r="BV908">
        <v>0</v>
      </c>
      <c r="BW908">
        <v>1</v>
      </c>
      <c r="BX908" s="17">
        <v>0</v>
      </c>
      <c r="BY908">
        <v>0</v>
      </c>
      <c r="BZ908">
        <v>0</v>
      </c>
      <c r="CA908">
        <v>0</v>
      </c>
      <c r="CB908">
        <v>0</v>
      </c>
      <c r="CC908" s="17">
        <v>0</v>
      </c>
      <c r="CD908">
        <v>0</v>
      </c>
      <c r="CE908">
        <v>0</v>
      </c>
      <c r="CF908">
        <v>1</v>
      </c>
      <c r="CG908">
        <v>1</v>
      </c>
      <c r="CH908">
        <v>0</v>
      </c>
      <c r="CI908">
        <v>0</v>
      </c>
      <c r="CJ908">
        <v>1</v>
      </c>
      <c r="CK908">
        <v>0</v>
      </c>
      <c r="CL908">
        <v>0</v>
      </c>
      <c r="CM908">
        <v>0</v>
      </c>
      <c r="CN908" s="17">
        <v>0</v>
      </c>
      <c r="CO908">
        <v>0</v>
      </c>
      <c r="CP908">
        <v>0</v>
      </c>
      <c r="CQ908">
        <v>0</v>
      </c>
      <c r="CR908">
        <v>1</v>
      </c>
      <c r="CS908">
        <v>27</v>
      </c>
      <c r="CY908" s="33" t="s">
        <v>85</v>
      </c>
    </row>
    <row r="909" spans="1:103" x14ac:dyDescent="0.25">
      <c r="A909">
        <v>908</v>
      </c>
      <c r="B909">
        <v>62</v>
      </c>
      <c r="C909" s="24" t="s">
        <v>3951</v>
      </c>
      <c r="D909" s="12">
        <v>4.8689999999999998</v>
      </c>
      <c r="E909" s="13">
        <v>0.22600000000000001</v>
      </c>
      <c r="F909" s="7">
        <f t="shared" ref="F909:F917" si="224">D909/E909</f>
        <v>21.544247787610619</v>
      </c>
      <c r="G909" s="7">
        <f t="shared" si="217"/>
        <v>4.6429999999999998</v>
      </c>
      <c r="H909" s="15">
        <f t="shared" si="218"/>
        <v>5.0949999999999998</v>
      </c>
      <c r="I909" s="11">
        <f t="shared" si="219"/>
        <v>0.39471607531309572</v>
      </c>
      <c r="J909" s="32">
        <f t="shared" si="220"/>
        <v>1.8321181561051475E-2</v>
      </c>
      <c r="K909" s="32">
        <f t="shared" si="221"/>
        <v>54.581632558342967</v>
      </c>
      <c r="L909" s="8">
        <v>0</v>
      </c>
      <c r="M909" s="9">
        <v>1</v>
      </c>
      <c r="N909" s="8">
        <v>0</v>
      </c>
      <c r="O909" s="9">
        <v>0</v>
      </c>
      <c r="P909" s="9">
        <v>0</v>
      </c>
      <c r="Q909" s="9">
        <v>1</v>
      </c>
      <c r="R909" s="9">
        <v>0</v>
      </c>
      <c r="S909" s="8">
        <v>2518</v>
      </c>
      <c r="T909" s="9">
        <v>2</v>
      </c>
      <c r="U909" s="9">
        <f t="shared" si="222"/>
        <v>2515</v>
      </c>
      <c r="V909" s="9">
        <f t="shared" si="223"/>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16"/>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44.55</v>
      </c>
      <c r="BM909">
        <v>1</v>
      </c>
      <c r="BN909">
        <v>0</v>
      </c>
      <c r="BO909">
        <v>0</v>
      </c>
      <c r="BP909">
        <v>0</v>
      </c>
      <c r="BQ909">
        <v>0</v>
      </c>
      <c r="BR909">
        <v>0</v>
      </c>
      <c r="BS909">
        <v>0</v>
      </c>
      <c r="BT909" s="17">
        <v>0</v>
      </c>
      <c r="BU909">
        <v>0</v>
      </c>
      <c r="BV909">
        <v>0</v>
      </c>
      <c r="BW909">
        <v>1</v>
      </c>
      <c r="BX909" s="17">
        <v>0</v>
      </c>
      <c r="BY909">
        <v>0</v>
      </c>
      <c r="BZ909">
        <v>0</v>
      </c>
      <c r="CA909">
        <v>0</v>
      </c>
      <c r="CB909">
        <v>0</v>
      </c>
      <c r="CC909" s="17">
        <v>0</v>
      </c>
      <c r="CD909">
        <v>0</v>
      </c>
      <c r="CE909">
        <v>0</v>
      </c>
      <c r="CF909">
        <v>1</v>
      </c>
      <c r="CG909">
        <v>1</v>
      </c>
      <c r="CH909">
        <v>0</v>
      </c>
      <c r="CI909">
        <v>0</v>
      </c>
      <c r="CJ909">
        <v>1</v>
      </c>
      <c r="CK909">
        <v>0</v>
      </c>
      <c r="CL909">
        <v>0</v>
      </c>
      <c r="CM909">
        <v>0</v>
      </c>
      <c r="CN909" s="17">
        <v>0</v>
      </c>
      <c r="CO909">
        <v>0</v>
      </c>
      <c r="CP909">
        <v>0</v>
      </c>
      <c r="CQ909">
        <v>0</v>
      </c>
      <c r="CR909">
        <v>1</v>
      </c>
      <c r="CS909">
        <v>27</v>
      </c>
      <c r="CY909" s="33" t="s">
        <v>85</v>
      </c>
    </row>
    <row r="910" spans="1:103" x14ac:dyDescent="0.25">
      <c r="A910">
        <v>909</v>
      </c>
      <c r="B910">
        <v>62</v>
      </c>
      <c r="C910" s="24" t="s">
        <v>3951</v>
      </c>
      <c r="D910" s="12">
        <v>2.4340000000000002</v>
      </c>
      <c r="E910" s="13">
        <v>0.91990000000000005</v>
      </c>
      <c r="F910" s="7">
        <f t="shared" si="224"/>
        <v>2.6459397760626153</v>
      </c>
      <c r="G910" s="7">
        <f t="shared" si="217"/>
        <v>1.5141</v>
      </c>
      <c r="H910" s="15">
        <f t="shared" si="218"/>
        <v>3.3539000000000003</v>
      </c>
      <c r="I910" s="11">
        <f t="shared" si="219"/>
        <v>0.12745028691767002</v>
      </c>
      <c r="J910" s="32">
        <f t="shared" si="220"/>
        <v>4.8168249357257456E-2</v>
      </c>
      <c r="K910" s="32">
        <f t="shared" si="221"/>
        <v>20.760563511103214</v>
      </c>
      <c r="L910" s="8">
        <v>0</v>
      </c>
      <c r="M910" s="9">
        <v>1</v>
      </c>
      <c r="N910" s="8">
        <v>0</v>
      </c>
      <c r="O910" s="9">
        <v>0</v>
      </c>
      <c r="P910" s="9">
        <v>0</v>
      </c>
      <c r="Q910" s="9">
        <v>1</v>
      </c>
      <c r="R910" s="9">
        <v>0</v>
      </c>
      <c r="S910" s="8">
        <v>426</v>
      </c>
      <c r="T910" s="9">
        <v>1</v>
      </c>
      <c r="U910" s="9">
        <f t="shared" si="222"/>
        <v>424</v>
      </c>
      <c r="V910" s="9">
        <f t="shared" si="223"/>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16"/>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43.52</v>
      </c>
      <c r="BM910">
        <v>1</v>
      </c>
      <c r="BN910">
        <v>0</v>
      </c>
      <c r="BO910">
        <v>0</v>
      </c>
      <c r="BP910">
        <v>0</v>
      </c>
      <c r="BQ910">
        <v>0</v>
      </c>
      <c r="BR910">
        <v>0</v>
      </c>
      <c r="BS910">
        <v>0</v>
      </c>
      <c r="BT910" s="17">
        <v>0</v>
      </c>
      <c r="BU910">
        <v>0</v>
      </c>
      <c r="BV910">
        <v>0</v>
      </c>
      <c r="BW910">
        <v>1</v>
      </c>
      <c r="BX910" s="17">
        <v>0</v>
      </c>
      <c r="BY910">
        <v>0</v>
      </c>
      <c r="BZ910">
        <v>0</v>
      </c>
      <c r="CA910">
        <v>0</v>
      </c>
      <c r="CB910">
        <v>0</v>
      </c>
      <c r="CC910" s="17">
        <v>0</v>
      </c>
      <c r="CD910">
        <v>0</v>
      </c>
      <c r="CE910">
        <v>0</v>
      </c>
      <c r="CF910">
        <v>1</v>
      </c>
      <c r="CG910">
        <v>1</v>
      </c>
      <c r="CH910">
        <v>0</v>
      </c>
      <c r="CI910">
        <v>0</v>
      </c>
      <c r="CJ910">
        <v>0</v>
      </c>
      <c r="CK910">
        <v>0</v>
      </c>
      <c r="CL910">
        <v>0</v>
      </c>
      <c r="CM910">
        <v>0</v>
      </c>
      <c r="CN910" s="17">
        <v>0</v>
      </c>
      <c r="CO910">
        <v>0</v>
      </c>
      <c r="CP910">
        <v>0</v>
      </c>
      <c r="CQ910">
        <v>0</v>
      </c>
      <c r="CR910">
        <v>1</v>
      </c>
      <c r="CS910">
        <v>27</v>
      </c>
      <c r="CY910" s="33" t="s">
        <v>85</v>
      </c>
    </row>
    <row r="911" spans="1:103" x14ac:dyDescent="0.25">
      <c r="A911">
        <v>910</v>
      </c>
      <c r="B911">
        <v>62</v>
      </c>
      <c r="C911" s="24" t="s">
        <v>3951</v>
      </c>
      <c r="D911" s="12">
        <v>1.5780000000000001</v>
      </c>
      <c r="E911" s="13">
        <v>0.74250000000000005</v>
      </c>
      <c r="F911" s="7">
        <f t="shared" si="224"/>
        <v>2.1252525252525252</v>
      </c>
      <c r="G911" s="7">
        <f t="shared" si="217"/>
        <v>0.83550000000000002</v>
      </c>
      <c r="H911" s="15">
        <f t="shared" si="218"/>
        <v>2.3205</v>
      </c>
      <c r="I911" s="11">
        <f t="shared" si="219"/>
        <v>9.8395886809123978E-2</v>
      </c>
      <c r="J911" s="32">
        <f t="shared" si="220"/>
        <v>4.6298444838893886E-2</v>
      </c>
      <c r="K911" s="32">
        <f t="shared" si="221"/>
        <v>21.598997622484525</v>
      </c>
      <c r="L911" s="8">
        <v>0</v>
      </c>
      <c r="M911" s="9">
        <v>1</v>
      </c>
      <c r="N911" s="8">
        <v>0</v>
      </c>
      <c r="O911" s="9">
        <v>0</v>
      </c>
      <c r="P911" s="9">
        <v>0</v>
      </c>
      <c r="Q911" s="9">
        <v>1</v>
      </c>
      <c r="R911" s="9">
        <v>0</v>
      </c>
      <c r="S911" s="8">
        <v>464</v>
      </c>
      <c r="T911" s="9">
        <v>1</v>
      </c>
      <c r="U911" s="9">
        <f t="shared" si="222"/>
        <v>462</v>
      </c>
      <c r="V911" s="9">
        <f t="shared" si="223"/>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16"/>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44.02</v>
      </c>
      <c r="BM911">
        <v>1</v>
      </c>
      <c r="BN911">
        <v>0</v>
      </c>
      <c r="BO911">
        <v>0</v>
      </c>
      <c r="BP911">
        <v>0</v>
      </c>
      <c r="BQ911">
        <v>0</v>
      </c>
      <c r="BR911">
        <v>0</v>
      </c>
      <c r="BS911">
        <v>0</v>
      </c>
      <c r="BT911" s="17">
        <v>0</v>
      </c>
      <c r="BU911">
        <v>0</v>
      </c>
      <c r="BV911">
        <v>0</v>
      </c>
      <c r="BW911">
        <v>1</v>
      </c>
      <c r="BX911" s="17">
        <v>0</v>
      </c>
      <c r="BY911">
        <v>0</v>
      </c>
      <c r="BZ911">
        <v>0</v>
      </c>
      <c r="CA911">
        <v>0</v>
      </c>
      <c r="CB911">
        <v>0</v>
      </c>
      <c r="CC911" s="17">
        <v>0</v>
      </c>
      <c r="CD911">
        <v>0</v>
      </c>
      <c r="CE911">
        <v>0</v>
      </c>
      <c r="CF911">
        <v>1</v>
      </c>
      <c r="CG911">
        <v>1</v>
      </c>
      <c r="CH911">
        <v>0</v>
      </c>
      <c r="CI911">
        <v>0</v>
      </c>
      <c r="CJ911">
        <v>0</v>
      </c>
      <c r="CK911">
        <v>0</v>
      </c>
      <c r="CL911">
        <v>0</v>
      </c>
      <c r="CM911">
        <v>0</v>
      </c>
      <c r="CN911" s="17">
        <v>0</v>
      </c>
      <c r="CO911">
        <v>0</v>
      </c>
      <c r="CP911">
        <v>0</v>
      </c>
      <c r="CQ911">
        <v>0</v>
      </c>
      <c r="CR911">
        <v>1</v>
      </c>
      <c r="CS911">
        <v>27</v>
      </c>
      <c r="CY911" s="33" t="s">
        <v>85</v>
      </c>
    </row>
    <row r="912" spans="1:103" x14ac:dyDescent="0.25">
      <c r="A912">
        <v>911</v>
      </c>
      <c r="B912">
        <v>62</v>
      </c>
      <c r="C912" s="24" t="s">
        <v>3951</v>
      </c>
      <c r="D912" s="12">
        <v>1.8879999999999999</v>
      </c>
      <c r="E912" s="13">
        <v>1.0250999999999999</v>
      </c>
      <c r="F912" s="7">
        <f t="shared" si="224"/>
        <v>1.8417715344844405</v>
      </c>
      <c r="G912" s="7">
        <f t="shared" si="217"/>
        <v>0.8629</v>
      </c>
      <c r="H912" s="15">
        <f t="shared" si="218"/>
        <v>2.9131</v>
      </c>
      <c r="I912" s="11">
        <f t="shared" si="219"/>
        <v>9.6748977134979888E-2</v>
      </c>
      <c r="J912" s="32">
        <f t="shared" si="220"/>
        <v>5.2530390074718158E-2</v>
      </c>
      <c r="K912" s="32">
        <f t="shared" si="221"/>
        <v>19.03659954890151</v>
      </c>
      <c r="L912" s="8">
        <v>0</v>
      </c>
      <c r="M912" s="9">
        <v>1</v>
      </c>
      <c r="N912" s="8">
        <v>0</v>
      </c>
      <c r="O912" s="9">
        <v>0</v>
      </c>
      <c r="P912" s="9">
        <v>0</v>
      </c>
      <c r="Q912" s="9">
        <v>1</v>
      </c>
      <c r="R912" s="9">
        <v>0</v>
      </c>
      <c r="S912" s="8">
        <v>361</v>
      </c>
      <c r="T912" s="9">
        <v>1</v>
      </c>
      <c r="U912" s="9">
        <f t="shared" si="222"/>
        <v>359</v>
      </c>
      <c r="V912" s="9">
        <f t="shared" si="223"/>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16"/>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46.7</v>
      </c>
      <c r="BM912">
        <v>1</v>
      </c>
      <c r="BN912">
        <v>0</v>
      </c>
      <c r="BO912">
        <v>0</v>
      </c>
      <c r="BP912">
        <v>0</v>
      </c>
      <c r="BQ912">
        <v>0</v>
      </c>
      <c r="BR912">
        <v>0</v>
      </c>
      <c r="BS912">
        <v>0</v>
      </c>
      <c r="BT912" s="17">
        <v>0</v>
      </c>
      <c r="BU912">
        <v>0</v>
      </c>
      <c r="BV912">
        <v>0</v>
      </c>
      <c r="BW912">
        <v>1</v>
      </c>
      <c r="BX912" s="17">
        <v>0</v>
      </c>
      <c r="BY912">
        <v>0</v>
      </c>
      <c r="BZ912">
        <v>0</v>
      </c>
      <c r="CA912">
        <v>0</v>
      </c>
      <c r="CB912">
        <v>0</v>
      </c>
      <c r="CC912" s="17">
        <v>0</v>
      </c>
      <c r="CD912">
        <v>0</v>
      </c>
      <c r="CE912">
        <v>0</v>
      </c>
      <c r="CF912">
        <v>1</v>
      </c>
      <c r="CG912">
        <v>1</v>
      </c>
      <c r="CH912">
        <v>0</v>
      </c>
      <c r="CI912">
        <v>0</v>
      </c>
      <c r="CJ912">
        <v>0</v>
      </c>
      <c r="CK912">
        <v>0</v>
      </c>
      <c r="CL912">
        <v>0</v>
      </c>
      <c r="CM912">
        <v>0</v>
      </c>
      <c r="CN912" s="17">
        <v>0</v>
      </c>
      <c r="CO912">
        <v>0</v>
      </c>
      <c r="CP912">
        <v>0</v>
      </c>
      <c r="CQ912">
        <v>0</v>
      </c>
      <c r="CR912">
        <v>1</v>
      </c>
      <c r="CS912">
        <v>27</v>
      </c>
      <c r="CY912" s="33" t="s">
        <v>85</v>
      </c>
    </row>
    <row r="913" spans="1:103" x14ac:dyDescent="0.25">
      <c r="A913">
        <v>912</v>
      </c>
      <c r="B913">
        <v>62</v>
      </c>
      <c r="C913" s="24" t="s">
        <v>3951</v>
      </c>
      <c r="D913" s="12">
        <v>3.4140000000000001</v>
      </c>
      <c r="E913" s="13">
        <v>0.57210000000000005</v>
      </c>
      <c r="F913" s="7">
        <f t="shared" si="224"/>
        <v>5.9674882013633974</v>
      </c>
      <c r="G913" s="7">
        <f t="shared" si="217"/>
        <v>2.8418999999999999</v>
      </c>
      <c r="H913" s="15">
        <f t="shared" si="218"/>
        <v>3.9861000000000004</v>
      </c>
      <c r="I913" s="11">
        <f t="shared" si="219"/>
        <v>0.16649675172905307</v>
      </c>
      <c r="J913" s="32">
        <f t="shared" si="220"/>
        <v>2.7900641963734995E-2</v>
      </c>
      <c r="K913" s="32">
        <f t="shared" si="221"/>
        <v>35.841469214213461</v>
      </c>
      <c r="L913" s="8">
        <v>0</v>
      </c>
      <c r="M913" s="9">
        <v>1</v>
      </c>
      <c r="N913" s="8">
        <v>0</v>
      </c>
      <c r="O913" s="9">
        <v>0</v>
      </c>
      <c r="P913" s="9">
        <v>0</v>
      </c>
      <c r="Q913" s="9">
        <v>1</v>
      </c>
      <c r="R913" s="9">
        <v>0</v>
      </c>
      <c r="S913" s="8">
        <v>1251</v>
      </c>
      <c r="T913" s="9">
        <v>1</v>
      </c>
      <c r="U913" s="9">
        <f t="shared" si="222"/>
        <v>1249</v>
      </c>
      <c r="V913" s="9">
        <f t="shared" si="223"/>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16"/>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44.55</v>
      </c>
      <c r="BM913">
        <v>1</v>
      </c>
      <c r="BN913">
        <v>0</v>
      </c>
      <c r="BO913">
        <v>0</v>
      </c>
      <c r="BP913">
        <v>0</v>
      </c>
      <c r="BQ913">
        <v>0</v>
      </c>
      <c r="BR913">
        <v>0</v>
      </c>
      <c r="BS913">
        <v>0</v>
      </c>
      <c r="BT913" s="17">
        <v>0</v>
      </c>
      <c r="BU913">
        <v>0</v>
      </c>
      <c r="BV913">
        <v>0</v>
      </c>
      <c r="BW913">
        <v>1</v>
      </c>
      <c r="BX913" s="17">
        <v>0</v>
      </c>
      <c r="BY913">
        <v>0</v>
      </c>
      <c r="BZ913">
        <v>0</v>
      </c>
      <c r="CA913">
        <v>0</v>
      </c>
      <c r="CB913">
        <v>0</v>
      </c>
      <c r="CC913" s="17">
        <v>0</v>
      </c>
      <c r="CD913">
        <v>0</v>
      </c>
      <c r="CE913">
        <v>0</v>
      </c>
      <c r="CF913">
        <v>1</v>
      </c>
      <c r="CG913">
        <v>1</v>
      </c>
      <c r="CH913">
        <v>0</v>
      </c>
      <c r="CI913">
        <v>0</v>
      </c>
      <c r="CJ913">
        <v>0</v>
      </c>
      <c r="CK913">
        <v>0</v>
      </c>
      <c r="CL913">
        <v>0</v>
      </c>
      <c r="CM913">
        <v>0</v>
      </c>
      <c r="CN913" s="17">
        <v>0</v>
      </c>
      <c r="CO913">
        <v>0</v>
      </c>
      <c r="CP913">
        <v>0</v>
      </c>
      <c r="CQ913">
        <v>0</v>
      </c>
      <c r="CR913">
        <v>1</v>
      </c>
      <c r="CS913">
        <v>27</v>
      </c>
      <c r="CY913" s="33" t="s">
        <v>85</v>
      </c>
    </row>
    <row r="914" spans="1:103" x14ac:dyDescent="0.25">
      <c r="A914">
        <v>913</v>
      </c>
      <c r="B914">
        <v>62</v>
      </c>
      <c r="C914" s="24" t="s">
        <v>3951</v>
      </c>
      <c r="D914" s="12">
        <v>3.411</v>
      </c>
      <c r="E914" s="13">
        <v>0.93610000000000004</v>
      </c>
      <c r="F914" s="7">
        <f t="shared" si="224"/>
        <v>3.6438414699284265</v>
      </c>
      <c r="G914" s="7">
        <f t="shared" si="217"/>
        <v>2.4748999999999999</v>
      </c>
      <c r="H914" s="15">
        <f t="shared" si="218"/>
        <v>4.3471000000000002</v>
      </c>
      <c r="I914" s="11">
        <f t="shared" si="219"/>
        <v>0.17287503261517501</v>
      </c>
      <c r="J914" s="32">
        <f t="shared" si="220"/>
        <v>4.7443071835551257E-2</v>
      </c>
      <c r="K914" s="32">
        <f t="shared" si="221"/>
        <v>21.077893174080991</v>
      </c>
      <c r="L914" s="8">
        <v>0</v>
      </c>
      <c r="M914" s="9">
        <v>1</v>
      </c>
      <c r="N914" s="8">
        <v>0</v>
      </c>
      <c r="O914" s="9">
        <v>0</v>
      </c>
      <c r="P914" s="9">
        <v>0</v>
      </c>
      <c r="Q914" s="9">
        <v>1</v>
      </c>
      <c r="R914" s="9">
        <v>0</v>
      </c>
      <c r="S914" s="8">
        <v>433</v>
      </c>
      <c r="T914" s="9">
        <v>1</v>
      </c>
      <c r="U914" s="9">
        <f t="shared" si="222"/>
        <v>431</v>
      </c>
      <c r="V914" s="9">
        <f t="shared" si="223"/>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16"/>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43.52</v>
      </c>
      <c r="BM914">
        <v>1</v>
      </c>
      <c r="BN914">
        <v>0</v>
      </c>
      <c r="BO914">
        <v>0</v>
      </c>
      <c r="BP914">
        <v>0</v>
      </c>
      <c r="BQ914">
        <v>0</v>
      </c>
      <c r="BR914">
        <v>0</v>
      </c>
      <c r="BS914">
        <v>0</v>
      </c>
      <c r="BT914" s="17">
        <v>0</v>
      </c>
      <c r="BU914">
        <v>0</v>
      </c>
      <c r="BV914">
        <v>0</v>
      </c>
      <c r="BW914">
        <v>1</v>
      </c>
      <c r="BX914" s="17">
        <v>0</v>
      </c>
      <c r="BY914">
        <v>0</v>
      </c>
      <c r="BZ914">
        <v>0</v>
      </c>
      <c r="CA914">
        <v>0</v>
      </c>
      <c r="CB914">
        <v>0</v>
      </c>
      <c r="CC914" s="17">
        <v>0</v>
      </c>
      <c r="CD914">
        <v>0</v>
      </c>
      <c r="CE914">
        <v>0</v>
      </c>
      <c r="CF914">
        <v>1</v>
      </c>
      <c r="CG914">
        <v>1</v>
      </c>
      <c r="CH914">
        <v>0</v>
      </c>
      <c r="CI914">
        <v>0</v>
      </c>
      <c r="CJ914">
        <v>0</v>
      </c>
      <c r="CK914">
        <v>0</v>
      </c>
      <c r="CL914">
        <v>0</v>
      </c>
      <c r="CM914">
        <v>0</v>
      </c>
      <c r="CN914" s="17">
        <v>0</v>
      </c>
      <c r="CO914">
        <v>0</v>
      </c>
      <c r="CP914">
        <v>0</v>
      </c>
      <c r="CQ914">
        <v>0</v>
      </c>
      <c r="CR914">
        <v>1</v>
      </c>
      <c r="CS914">
        <v>27</v>
      </c>
      <c r="CY914" s="33" t="s">
        <v>85</v>
      </c>
    </row>
    <row r="915" spans="1:103" x14ac:dyDescent="0.25">
      <c r="A915">
        <v>914</v>
      </c>
      <c r="B915">
        <v>62</v>
      </c>
      <c r="C915" s="24" t="s">
        <v>3951</v>
      </c>
      <c r="D915" s="12">
        <v>2.8820000000000001</v>
      </c>
      <c r="E915" s="13">
        <v>0.874</v>
      </c>
      <c r="F915" s="7">
        <f t="shared" si="224"/>
        <v>3.2974828375286043</v>
      </c>
      <c r="G915" s="7">
        <f t="shared" si="217"/>
        <v>2.008</v>
      </c>
      <c r="H915" s="15">
        <f t="shared" si="218"/>
        <v>3.7560000000000002</v>
      </c>
      <c r="I915" s="11">
        <f t="shared" si="219"/>
        <v>0.14944263724342779</v>
      </c>
      <c r="J915" s="32">
        <f t="shared" si="220"/>
        <v>4.5320216846202598E-2</v>
      </c>
      <c r="K915" s="32">
        <f t="shared" si="221"/>
        <v>22.065207750297656</v>
      </c>
      <c r="L915" s="8">
        <v>0</v>
      </c>
      <c r="M915" s="9">
        <v>1</v>
      </c>
      <c r="N915" s="8">
        <v>0</v>
      </c>
      <c r="O915" s="9">
        <v>0</v>
      </c>
      <c r="P915" s="9">
        <v>0</v>
      </c>
      <c r="Q915" s="9">
        <v>1</v>
      </c>
      <c r="R915" s="9">
        <v>0</v>
      </c>
      <c r="S915" s="8">
        <v>478</v>
      </c>
      <c r="T915" s="9">
        <v>1</v>
      </c>
      <c r="U915" s="9">
        <f t="shared" si="222"/>
        <v>476</v>
      </c>
      <c r="V915" s="9">
        <f t="shared" si="223"/>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16"/>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44.02</v>
      </c>
      <c r="BM915">
        <v>1</v>
      </c>
      <c r="BN915">
        <v>0</v>
      </c>
      <c r="BO915">
        <v>0</v>
      </c>
      <c r="BP915">
        <v>0</v>
      </c>
      <c r="BQ915">
        <v>0</v>
      </c>
      <c r="BR915">
        <v>0</v>
      </c>
      <c r="BS915">
        <v>0</v>
      </c>
      <c r="BT915" s="17">
        <v>0</v>
      </c>
      <c r="BU915">
        <v>0</v>
      </c>
      <c r="BV915">
        <v>0</v>
      </c>
      <c r="BW915">
        <v>1</v>
      </c>
      <c r="BX915" s="17">
        <v>0</v>
      </c>
      <c r="BY915">
        <v>0</v>
      </c>
      <c r="BZ915">
        <v>0</v>
      </c>
      <c r="CA915">
        <v>0</v>
      </c>
      <c r="CB915">
        <v>0</v>
      </c>
      <c r="CC915" s="17">
        <v>0</v>
      </c>
      <c r="CD915">
        <v>0</v>
      </c>
      <c r="CE915">
        <v>0</v>
      </c>
      <c r="CF915">
        <v>1</v>
      </c>
      <c r="CG915">
        <v>1</v>
      </c>
      <c r="CH915">
        <v>0</v>
      </c>
      <c r="CI915">
        <v>0</v>
      </c>
      <c r="CJ915">
        <v>0</v>
      </c>
      <c r="CK915">
        <v>0</v>
      </c>
      <c r="CL915">
        <v>0</v>
      </c>
      <c r="CM915">
        <v>0</v>
      </c>
      <c r="CN915" s="17">
        <v>0</v>
      </c>
      <c r="CO915">
        <v>0</v>
      </c>
      <c r="CP915">
        <v>0</v>
      </c>
      <c r="CQ915">
        <v>0</v>
      </c>
      <c r="CR915">
        <v>1</v>
      </c>
      <c r="CS915">
        <v>27</v>
      </c>
      <c r="CY915" s="33" t="s">
        <v>85</v>
      </c>
    </row>
    <row r="916" spans="1:103" x14ac:dyDescent="0.25">
      <c r="A916">
        <v>915</v>
      </c>
      <c r="B916">
        <v>62</v>
      </c>
      <c r="C916" s="24" t="s">
        <v>3951</v>
      </c>
      <c r="D916" s="12">
        <v>1.294</v>
      </c>
      <c r="E916" s="13">
        <v>1.0887</v>
      </c>
      <c r="F916" s="7">
        <f t="shared" si="224"/>
        <v>1.1885735280609901</v>
      </c>
      <c r="G916" s="7">
        <f t="shared" si="217"/>
        <v>0.20530000000000004</v>
      </c>
      <c r="H916" s="15">
        <f t="shared" si="218"/>
        <v>2.3826999999999998</v>
      </c>
      <c r="I916" s="11">
        <f t="shared" si="219"/>
        <v>6.6297100065110984E-2</v>
      </c>
      <c r="J916" s="32">
        <f t="shared" si="220"/>
        <v>5.5778711623559747E-2</v>
      </c>
      <c r="K916" s="32">
        <f t="shared" si="221"/>
        <v>17.927986697663723</v>
      </c>
      <c r="L916" s="8">
        <v>0</v>
      </c>
      <c r="M916" s="9">
        <v>1</v>
      </c>
      <c r="N916" s="8">
        <v>0</v>
      </c>
      <c r="O916" s="9">
        <v>0</v>
      </c>
      <c r="P916" s="9">
        <v>0</v>
      </c>
      <c r="Q916" s="9">
        <v>1</v>
      </c>
      <c r="R916" s="9">
        <v>0</v>
      </c>
      <c r="S916" s="8">
        <v>322</v>
      </c>
      <c r="T916" s="9">
        <v>1</v>
      </c>
      <c r="U916" s="9">
        <f t="shared" si="222"/>
        <v>320</v>
      </c>
      <c r="V916" s="9">
        <f t="shared" si="223"/>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16"/>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46.7</v>
      </c>
      <c r="BM916">
        <v>1</v>
      </c>
      <c r="BN916">
        <v>0</v>
      </c>
      <c r="BO916">
        <v>0</v>
      </c>
      <c r="BP916">
        <v>0</v>
      </c>
      <c r="BQ916">
        <v>0</v>
      </c>
      <c r="BR916">
        <v>0</v>
      </c>
      <c r="BS916">
        <v>0</v>
      </c>
      <c r="BT916" s="17">
        <v>0</v>
      </c>
      <c r="BU916">
        <v>0</v>
      </c>
      <c r="BV916">
        <v>0</v>
      </c>
      <c r="BW916">
        <v>1</v>
      </c>
      <c r="BX916" s="17">
        <v>0</v>
      </c>
      <c r="BY916">
        <v>0</v>
      </c>
      <c r="BZ916">
        <v>0</v>
      </c>
      <c r="CA916">
        <v>0</v>
      </c>
      <c r="CB916">
        <v>0</v>
      </c>
      <c r="CC916" s="17">
        <v>0</v>
      </c>
      <c r="CD916">
        <v>0</v>
      </c>
      <c r="CE916">
        <v>0</v>
      </c>
      <c r="CF916">
        <v>1</v>
      </c>
      <c r="CG916">
        <v>1</v>
      </c>
      <c r="CH916">
        <v>0</v>
      </c>
      <c r="CI916">
        <v>0</v>
      </c>
      <c r="CJ916">
        <v>0</v>
      </c>
      <c r="CK916">
        <v>0</v>
      </c>
      <c r="CL916">
        <v>0</v>
      </c>
      <c r="CM916">
        <v>0</v>
      </c>
      <c r="CN916" s="17">
        <v>0</v>
      </c>
      <c r="CO916">
        <v>0</v>
      </c>
      <c r="CP916">
        <v>0</v>
      </c>
      <c r="CQ916">
        <v>0</v>
      </c>
      <c r="CR916">
        <v>1</v>
      </c>
      <c r="CS916">
        <v>27</v>
      </c>
      <c r="CY916" s="33" t="s">
        <v>85</v>
      </c>
    </row>
    <row r="917" spans="1:103" x14ac:dyDescent="0.25">
      <c r="A917">
        <v>916</v>
      </c>
      <c r="B917">
        <v>62</v>
      </c>
      <c r="C917" s="24" t="s">
        <v>3951</v>
      </c>
      <c r="D917" s="12">
        <v>3.5739999999999998</v>
      </c>
      <c r="E917" s="13">
        <v>0.59570000000000001</v>
      </c>
      <c r="F917" s="7">
        <f t="shared" si="224"/>
        <v>5.9996642605338257</v>
      </c>
      <c r="G917" s="7">
        <f t="shared" si="217"/>
        <v>2.9782999999999999</v>
      </c>
      <c r="H917" s="15">
        <f t="shared" si="218"/>
        <v>4.1696999999999997</v>
      </c>
      <c r="I917" s="11">
        <f t="shared" si="219"/>
        <v>0.16855410392402168</v>
      </c>
      <c r="J917" s="32">
        <f t="shared" si="220"/>
        <v>2.8093922693771603E-2</v>
      </c>
      <c r="K917" s="32">
        <f t="shared" si="221"/>
        <v>35.594886869312099</v>
      </c>
      <c r="L917" s="8">
        <v>0</v>
      </c>
      <c r="M917" s="9">
        <v>1</v>
      </c>
      <c r="N917" s="8">
        <v>0</v>
      </c>
      <c r="O917" s="9">
        <v>0</v>
      </c>
      <c r="P917" s="9">
        <v>0</v>
      </c>
      <c r="Q917" s="9">
        <v>1</v>
      </c>
      <c r="R917" s="9">
        <v>0</v>
      </c>
      <c r="S917" s="8">
        <v>1233</v>
      </c>
      <c r="T917" s="9">
        <v>1</v>
      </c>
      <c r="U917" s="9">
        <f t="shared" si="222"/>
        <v>1231</v>
      </c>
      <c r="V917" s="9">
        <f t="shared" si="223"/>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16"/>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44.55</v>
      </c>
      <c r="BM917">
        <v>1</v>
      </c>
      <c r="BN917">
        <v>0</v>
      </c>
      <c r="BO917">
        <v>0</v>
      </c>
      <c r="BP917">
        <v>0</v>
      </c>
      <c r="BQ917">
        <v>0</v>
      </c>
      <c r="BR917">
        <v>0</v>
      </c>
      <c r="BS917">
        <v>0</v>
      </c>
      <c r="BT917" s="17">
        <v>0</v>
      </c>
      <c r="BU917">
        <v>0</v>
      </c>
      <c r="BV917">
        <v>0</v>
      </c>
      <c r="BW917">
        <v>1</v>
      </c>
      <c r="BX917" s="17">
        <v>0</v>
      </c>
      <c r="BY917">
        <v>0</v>
      </c>
      <c r="BZ917">
        <v>0</v>
      </c>
      <c r="CA917">
        <v>0</v>
      </c>
      <c r="CB917">
        <v>0</v>
      </c>
      <c r="CC917" s="17">
        <v>0</v>
      </c>
      <c r="CD917">
        <v>0</v>
      </c>
      <c r="CE917">
        <v>0</v>
      </c>
      <c r="CF917">
        <v>1</v>
      </c>
      <c r="CG917">
        <v>1</v>
      </c>
      <c r="CH917">
        <v>0</v>
      </c>
      <c r="CI917">
        <v>0</v>
      </c>
      <c r="CJ917">
        <v>0</v>
      </c>
      <c r="CK917">
        <v>0</v>
      </c>
      <c r="CL917">
        <v>0</v>
      </c>
      <c r="CM917">
        <v>0</v>
      </c>
      <c r="CN917" s="17">
        <v>0</v>
      </c>
      <c r="CO917">
        <v>0</v>
      </c>
      <c r="CP917">
        <v>0</v>
      </c>
      <c r="CQ917">
        <v>0</v>
      </c>
      <c r="CR917">
        <v>1</v>
      </c>
      <c r="CS917">
        <v>27</v>
      </c>
      <c r="CY917" s="33" t="s">
        <v>85</v>
      </c>
    </row>
    <row r="918" spans="1:103" x14ac:dyDescent="0.25">
      <c r="A918">
        <v>917</v>
      </c>
      <c r="B918">
        <v>63</v>
      </c>
      <c r="C918" s="24" t="s">
        <v>3961</v>
      </c>
      <c r="D918" s="12">
        <v>8.06</v>
      </c>
      <c r="E918" s="13">
        <f t="shared" ref="E918:E937" si="225">D918/F918</f>
        <v>0.51070840197693579</v>
      </c>
      <c r="F918" s="7">
        <v>15.782</v>
      </c>
      <c r="G918" s="7">
        <f t="shared" si="217"/>
        <v>7.549291598023065</v>
      </c>
      <c r="H918" s="15">
        <f t="shared" si="218"/>
        <v>8.5707084019769368</v>
      </c>
      <c r="I918" s="11">
        <f t="shared" si="219"/>
        <v>0.36291762619196694</v>
      </c>
      <c r="J918" s="32">
        <f t="shared" si="220"/>
        <v>2.29956676081591E-2</v>
      </c>
      <c r="K918" s="32">
        <f t="shared" si="221"/>
        <v>43.486452189158868</v>
      </c>
      <c r="L918" s="8">
        <v>1</v>
      </c>
      <c r="M918" s="9">
        <v>0</v>
      </c>
      <c r="N918" s="8">
        <v>0</v>
      </c>
      <c r="O918" s="9">
        <v>0</v>
      </c>
      <c r="P918" s="9">
        <v>1</v>
      </c>
      <c r="Q918" s="9">
        <v>0</v>
      </c>
      <c r="R918" s="9">
        <v>0</v>
      </c>
      <c r="S918" s="8">
        <v>1650</v>
      </c>
      <c r="T918" s="9">
        <v>7</v>
      </c>
      <c r="U918" s="9">
        <f t="shared" si="222"/>
        <v>1642</v>
      </c>
      <c r="V918" s="9">
        <f t="shared" si="223"/>
        <v>8</v>
      </c>
      <c r="W918" s="7">
        <v>11.5358</v>
      </c>
      <c r="X918" s="7">
        <f t="shared" ref="X918:X925" si="226">BL918-W918-6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27">(1-$AM918-$AN918)/2</f>
        <v>2.4850000000000011E-2</v>
      </c>
      <c r="AL918" s="32">
        <f t="shared" si="227"/>
        <v>2.4850000000000011E-2</v>
      </c>
      <c r="AM918" s="42">
        <v>0.68359999999999999</v>
      </c>
      <c r="AN918" s="42">
        <v>0.26669999999999999</v>
      </c>
      <c r="AO918" s="41">
        <v>1</v>
      </c>
      <c r="AP918" s="17">
        <v>0</v>
      </c>
      <c r="AQ918">
        <v>1</v>
      </c>
      <c r="AR918" s="39">
        <f t="shared" si="216"/>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41.372700000000002</v>
      </c>
      <c r="BM918">
        <v>1</v>
      </c>
      <c r="BN918">
        <v>0</v>
      </c>
      <c r="BO918">
        <v>0</v>
      </c>
      <c r="BP918">
        <v>0</v>
      </c>
      <c r="BQ918">
        <v>0</v>
      </c>
      <c r="BR918">
        <v>0</v>
      </c>
      <c r="BS918">
        <v>0</v>
      </c>
      <c r="BT918" s="17">
        <v>0</v>
      </c>
      <c r="BU918">
        <v>0</v>
      </c>
      <c r="BV918">
        <v>0</v>
      </c>
      <c r="BW918">
        <v>1</v>
      </c>
      <c r="BX918" s="17">
        <v>0</v>
      </c>
      <c r="BY918">
        <v>0</v>
      </c>
      <c r="BZ918">
        <v>0</v>
      </c>
      <c r="CA918">
        <v>0</v>
      </c>
      <c r="CB918">
        <v>0</v>
      </c>
      <c r="CC918" s="17">
        <v>0</v>
      </c>
      <c r="CD918">
        <v>1</v>
      </c>
      <c r="CE918">
        <v>1</v>
      </c>
      <c r="CF918">
        <v>0</v>
      </c>
      <c r="CG918">
        <v>0</v>
      </c>
      <c r="CH918">
        <v>0</v>
      </c>
      <c r="CI918">
        <v>0</v>
      </c>
      <c r="CJ918">
        <v>0</v>
      </c>
      <c r="CK918">
        <v>0</v>
      </c>
      <c r="CL918">
        <v>0</v>
      </c>
      <c r="CM918">
        <v>0</v>
      </c>
      <c r="CN918" s="17">
        <v>1</v>
      </c>
      <c r="CO918">
        <v>0.17100000000000001</v>
      </c>
      <c r="CP918">
        <v>120</v>
      </c>
      <c r="CQ918">
        <v>1</v>
      </c>
      <c r="CR918">
        <v>0</v>
      </c>
      <c r="CS918">
        <v>18</v>
      </c>
      <c r="CY918" s="33" t="s">
        <v>85</v>
      </c>
    </row>
    <row r="919" spans="1:103" x14ac:dyDescent="0.25">
      <c r="A919">
        <v>918</v>
      </c>
      <c r="B919">
        <v>63</v>
      </c>
      <c r="C919" s="24" t="s">
        <v>3961</v>
      </c>
      <c r="D919" s="12">
        <v>7.67</v>
      </c>
      <c r="E919" s="13">
        <f t="shared" si="225"/>
        <v>0.68129935423125099</v>
      </c>
      <c r="F919" s="7">
        <v>11.257899999999999</v>
      </c>
      <c r="G919" s="7">
        <f t="shared" si="217"/>
        <v>6.9887006457687493</v>
      </c>
      <c r="H919" s="15">
        <f t="shared" si="218"/>
        <v>8.3512993542312515</v>
      </c>
      <c r="I919" s="11">
        <f t="shared" si="219"/>
        <v>0.31544012755508893</v>
      </c>
      <c r="J919" s="32">
        <f t="shared" si="220"/>
        <v>2.8019446571304504E-2</v>
      </c>
      <c r="K919" s="32">
        <f t="shared" si="221"/>
        <v>35.6894986292887</v>
      </c>
      <c r="L919" s="8">
        <v>1</v>
      </c>
      <c r="M919" s="9">
        <v>0</v>
      </c>
      <c r="N919" s="8">
        <v>0</v>
      </c>
      <c r="O919" s="9">
        <v>0</v>
      </c>
      <c r="P919" s="9">
        <v>1</v>
      </c>
      <c r="Q919" s="9">
        <v>0</v>
      </c>
      <c r="R919" s="9">
        <v>0</v>
      </c>
      <c r="S919" s="8">
        <v>1155</v>
      </c>
      <c r="T919" s="9">
        <v>7</v>
      </c>
      <c r="U919" s="9">
        <f t="shared" si="222"/>
        <v>1147</v>
      </c>
      <c r="V919" s="9">
        <f t="shared" si="223"/>
        <v>8</v>
      </c>
      <c r="W919" s="7">
        <v>12.167999999999999</v>
      </c>
      <c r="X919" s="7">
        <f t="shared" si="226"/>
        <v>19.716000000000001</v>
      </c>
      <c r="Y919" s="9">
        <v>1</v>
      </c>
      <c r="Z919" s="9">
        <v>0</v>
      </c>
      <c r="AA919" s="9">
        <v>1</v>
      </c>
      <c r="AB919" s="9">
        <v>0</v>
      </c>
      <c r="AC919" s="9">
        <v>0</v>
      </c>
      <c r="AD919" s="29">
        <v>0</v>
      </c>
      <c r="AE919" s="9">
        <v>1</v>
      </c>
      <c r="AF919" s="9">
        <v>0</v>
      </c>
      <c r="AG919" s="29">
        <v>0</v>
      </c>
      <c r="AH919" s="9">
        <v>1</v>
      </c>
      <c r="AI919" s="29">
        <v>0</v>
      </c>
      <c r="AJ919" s="20">
        <v>2005</v>
      </c>
      <c r="AK919" s="32">
        <f t="shared" si="227"/>
        <v>2.4600000000000011E-2</v>
      </c>
      <c r="AL919" s="32">
        <f t="shared" si="227"/>
        <v>2.4600000000000011E-2</v>
      </c>
      <c r="AM919" s="32">
        <v>0.60699999999999998</v>
      </c>
      <c r="AN919" s="42">
        <v>0.34379999999999999</v>
      </c>
      <c r="AO919" s="41">
        <v>1</v>
      </c>
      <c r="AP919" s="17">
        <v>0</v>
      </c>
      <c r="AQ919">
        <v>0</v>
      </c>
      <c r="AR919" s="39">
        <f t="shared" si="216"/>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37.884</v>
      </c>
      <c r="BM919">
        <v>1</v>
      </c>
      <c r="BN919">
        <v>0</v>
      </c>
      <c r="BO919">
        <v>0</v>
      </c>
      <c r="BP919">
        <v>0</v>
      </c>
      <c r="BQ919">
        <v>0</v>
      </c>
      <c r="BR919">
        <v>0</v>
      </c>
      <c r="BS919">
        <v>0</v>
      </c>
      <c r="BT919" s="17">
        <v>0</v>
      </c>
      <c r="BU919">
        <v>0</v>
      </c>
      <c r="BV919">
        <v>0</v>
      </c>
      <c r="BW919">
        <v>1</v>
      </c>
      <c r="BX919" s="17">
        <v>0</v>
      </c>
      <c r="BY919">
        <v>0</v>
      </c>
      <c r="BZ919">
        <v>0</v>
      </c>
      <c r="CA919">
        <v>0</v>
      </c>
      <c r="CB919">
        <v>0</v>
      </c>
      <c r="CC919" s="17">
        <v>0</v>
      </c>
      <c r="CD919">
        <v>1</v>
      </c>
      <c r="CE919">
        <v>1</v>
      </c>
      <c r="CF919">
        <v>0</v>
      </c>
      <c r="CG919">
        <v>0</v>
      </c>
      <c r="CH919">
        <v>0</v>
      </c>
      <c r="CI919">
        <v>0</v>
      </c>
      <c r="CJ919">
        <v>0</v>
      </c>
      <c r="CK919">
        <v>0</v>
      </c>
      <c r="CL919">
        <v>0</v>
      </c>
      <c r="CM919">
        <v>0</v>
      </c>
      <c r="CN919" s="17">
        <v>1</v>
      </c>
      <c r="CO919">
        <v>0.17100000000000001</v>
      </c>
      <c r="CP919">
        <v>120</v>
      </c>
      <c r="CQ919">
        <v>1</v>
      </c>
      <c r="CR919">
        <v>0</v>
      </c>
      <c r="CS919">
        <v>18</v>
      </c>
      <c r="CY919" s="33" t="s">
        <v>85</v>
      </c>
    </row>
    <row r="920" spans="1:103" x14ac:dyDescent="0.25">
      <c r="A920">
        <v>919</v>
      </c>
      <c r="B920">
        <v>63</v>
      </c>
      <c r="C920" s="24" t="s">
        <v>3961</v>
      </c>
      <c r="D920" s="12">
        <v>8.02</v>
      </c>
      <c r="E920" s="13">
        <f t="shared" si="225"/>
        <v>0.53368823822991185</v>
      </c>
      <c r="F920" s="7">
        <v>15.0275</v>
      </c>
      <c r="G920" s="7">
        <f t="shared" si="217"/>
        <v>7.4863117617700876</v>
      </c>
      <c r="H920" s="15">
        <f t="shared" si="218"/>
        <v>8.5536882382299115</v>
      </c>
      <c r="I920" s="11">
        <f t="shared" si="219"/>
        <v>0.36796914057596747</v>
      </c>
      <c r="J920" s="32">
        <f t="shared" si="220"/>
        <v>2.4486384333785891E-2</v>
      </c>
      <c r="K920" s="32">
        <f t="shared" si="221"/>
        <v>40.839022469324604</v>
      </c>
      <c r="L920" s="8">
        <v>1</v>
      </c>
      <c r="M920" s="9">
        <v>0</v>
      </c>
      <c r="N920" s="8">
        <v>0</v>
      </c>
      <c r="O920" s="9">
        <v>0</v>
      </c>
      <c r="P920" s="9">
        <v>1</v>
      </c>
      <c r="Q920" s="9">
        <v>0</v>
      </c>
      <c r="R920" s="9">
        <v>0</v>
      </c>
      <c r="S920" s="8">
        <v>1450</v>
      </c>
      <c r="T920" s="9">
        <v>7</v>
      </c>
      <c r="U920" s="9">
        <f t="shared" si="222"/>
        <v>1442</v>
      </c>
      <c r="V920" s="9">
        <f t="shared" si="223"/>
        <v>8</v>
      </c>
      <c r="W920" s="7">
        <v>11.4421</v>
      </c>
      <c r="X920" s="7">
        <f t="shared" si="226"/>
        <v>26.0227</v>
      </c>
      <c r="Y920" s="9">
        <v>1</v>
      </c>
      <c r="Z920" s="9">
        <v>0</v>
      </c>
      <c r="AA920" s="9">
        <v>1</v>
      </c>
      <c r="AB920" s="9">
        <v>0</v>
      </c>
      <c r="AC920" s="9">
        <v>0</v>
      </c>
      <c r="AD920" s="29">
        <v>0</v>
      </c>
      <c r="AE920" s="9">
        <v>1</v>
      </c>
      <c r="AF920" s="9">
        <v>0</v>
      </c>
      <c r="AG920" s="29">
        <v>0</v>
      </c>
      <c r="AH920" s="9">
        <v>1</v>
      </c>
      <c r="AI920" s="29">
        <v>0</v>
      </c>
      <c r="AJ920" s="20">
        <v>2005</v>
      </c>
      <c r="AK920" s="32">
        <f t="shared" si="227"/>
        <v>2.4850000000000011E-2</v>
      </c>
      <c r="AL920" s="32">
        <f t="shared" si="227"/>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43.464799999999997</v>
      </c>
      <c r="BM920">
        <v>1</v>
      </c>
      <c r="BN920">
        <v>0</v>
      </c>
      <c r="BO920">
        <v>0</v>
      </c>
      <c r="BP920">
        <v>0</v>
      </c>
      <c r="BQ920">
        <v>0</v>
      </c>
      <c r="BR920">
        <v>0</v>
      </c>
      <c r="BS920">
        <v>0</v>
      </c>
      <c r="BT920" s="17">
        <v>0</v>
      </c>
      <c r="BU920">
        <v>0</v>
      </c>
      <c r="BV920">
        <v>0</v>
      </c>
      <c r="BW920">
        <v>1</v>
      </c>
      <c r="BX920" s="17">
        <v>0</v>
      </c>
      <c r="BY920">
        <v>0</v>
      </c>
      <c r="BZ920">
        <v>0</v>
      </c>
      <c r="CA920">
        <v>0</v>
      </c>
      <c r="CB920">
        <v>0</v>
      </c>
      <c r="CC920" s="17">
        <v>0</v>
      </c>
      <c r="CD920">
        <v>1</v>
      </c>
      <c r="CE920">
        <v>1</v>
      </c>
      <c r="CF920">
        <v>0</v>
      </c>
      <c r="CG920">
        <v>0</v>
      </c>
      <c r="CH920">
        <v>0</v>
      </c>
      <c r="CI920">
        <v>0</v>
      </c>
      <c r="CJ920">
        <v>0</v>
      </c>
      <c r="CK920">
        <v>0</v>
      </c>
      <c r="CL920">
        <v>0</v>
      </c>
      <c r="CM920">
        <v>0</v>
      </c>
      <c r="CN920" s="17">
        <v>1</v>
      </c>
      <c r="CO920">
        <v>0.17100000000000001</v>
      </c>
      <c r="CP920">
        <v>120</v>
      </c>
      <c r="CQ920">
        <v>1</v>
      </c>
      <c r="CR920">
        <v>0</v>
      </c>
      <c r="CS920">
        <v>18</v>
      </c>
      <c r="CY920" s="33" t="s">
        <v>85</v>
      </c>
    </row>
    <row r="921" spans="1:103" x14ac:dyDescent="0.25">
      <c r="A921">
        <v>920</v>
      </c>
      <c r="B921">
        <v>63</v>
      </c>
      <c r="C921" s="24" t="s">
        <v>3961</v>
      </c>
      <c r="D921" s="12">
        <v>12.61</v>
      </c>
      <c r="E921" s="13">
        <f t="shared" si="225"/>
        <v>1.0845912355395002</v>
      </c>
      <c r="F921" s="7">
        <v>11.6265</v>
      </c>
      <c r="G921" s="7">
        <f t="shared" si="217"/>
        <v>11.525408764460499</v>
      </c>
      <c r="H921" s="15">
        <f t="shared" si="218"/>
        <v>13.6945912355395</v>
      </c>
      <c r="I921" s="11">
        <f t="shared" si="219"/>
        <v>0.2927581435944297</v>
      </c>
      <c r="J921" s="32">
        <f t="shared" si="220"/>
        <v>2.5180247159027197E-2</v>
      </c>
      <c r="K921" s="32">
        <f t="shared" si="221"/>
        <v>39.713668959817852</v>
      </c>
      <c r="L921" s="8">
        <v>1</v>
      </c>
      <c r="M921" s="9">
        <v>0</v>
      </c>
      <c r="N921" s="8">
        <v>0</v>
      </c>
      <c r="O921" s="9">
        <v>0</v>
      </c>
      <c r="P921" s="9">
        <v>1</v>
      </c>
      <c r="Q921" s="9">
        <v>0</v>
      </c>
      <c r="R921" s="9">
        <v>0</v>
      </c>
      <c r="S921" s="8">
        <v>1450</v>
      </c>
      <c r="T921" s="9">
        <v>7</v>
      </c>
      <c r="U921" s="9">
        <f t="shared" si="222"/>
        <v>1442</v>
      </c>
      <c r="V921" s="9">
        <f t="shared" si="223"/>
        <v>8</v>
      </c>
      <c r="W921" s="7">
        <v>11.4421</v>
      </c>
      <c r="X921" s="7">
        <f t="shared" si="226"/>
        <v>26.0227</v>
      </c>
      <c r="Y921" s="9">
        <v>1</v>
      </c>
      <c r="Z921" s="9">
        <v>0</v>
      </c>
      <c r="AA921" s="9">
        <v>1</v>
      </c>
      <c r="AB921" s="9">
        <v>0</v>
      </c>
      <c r="AC921" s="9">
        <v>0</v>
      </c>
      <c r="AD921" s="29">
        <v>0</v>
      </c>
      <c r="AE921" s="9">
        <v>1</v>
      </c>
      <c r="AF921" s="9">
        <v>0</v>
      </c>
      <c r="AG921" s="29">
        <v>0</v>
      </c>
      <c r="AH921" s="9">
        <v>1</v>
      </c>
      <c r="AI921" s="29">
        <v>0</v>
      </c>
      <c r="AJ921" s="20">
        <v>2005</v>
      </c>
      <c r="AK921" s="32">
        <f t="shared" si="227"/>
        <v>2.4850000000000011E-2</v>
      </c>
      <c r="AL921" s="32">
        <f t="shared" si="227"/>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43.464799999999997</v>
      </c>
      <c r="BM921">
        <v>0</v>
      </c>
      <c r="BN921">
        <v>0</v>
      </c>
      <c r="BO921">
        <v>0</v>
      </c>
      <c r="BP921">
        <v>0</v>
      </c>
      <c r="BQ921">
        <v>0</v>
      </c>
      <c r="BR921">
        <v>0</v>
      </c>
      <c r="BS921">
        <v>0</v>
      </c>
      <c r="BT921" s="17">
        <v>1</v>
      </c>
      <c r="BU921">
        <v>0</v>
      </c>
      <c r="BV921">
        <v>1</v>
      </c>
      <c r="BW921">
        <v>0</v>
      </c>
      <c r="BX921" s="17">
        <v>0</v>
      </c>
      <c r="BY921">
        <v>0</v>
      </c>
      <c r="BZ921">
        <v>0</v>
      </c>
      <c r="CA921">
        <v>0</v>
      </c>
      <c r="CB921">
        <v>0</v>
      </c>
      <c r="CC921" s="17">
        <v>0</v>
      </c>
      <c r="CD921">
        <v>1</v>
      </c>
      <c r="CE921">
        <v>1</v>
      </c>
      <c r="CF921">
        <v>0</v>
      </c>
      <c r="CG921">
        <v>0</v>
      </c>
      <c r="CH921">
        <v>0</v>
      </c>
      <c r="CI921">
        <v>0</v>
      </c>
      <c r="CJ921">
        <v>0</v>
      </c>
      <c r="CK921">
        <v>0</v>
      </c>
      <c r="CL921">
        <v>0</v>
      </c>
      <c r="CM921">
        <v>0</v>
      </c>
      <c r="CN921" s="17">
        <v>1</v>
      </c>
      <c r="CO921">
        <v>0.17100000000000001</v>
      </c>
      <c r="CP921">
        <v>120</v>
      </c>
      <c r="CQ921">
        <v>1</v>
      </c>
      <c r="CR921">
        <v>0</v>
      </c>
      <c r="CS921">
        <v>18</v>
      </c>
      <c r="CY921" s="33" t="s">
        <v>85</v>
      </c>
    </row>
    <row r="922" spans="1:103" x14ac:dyDescent="0.25">
      <c r="A922">
        <v>921</v>
      </c>
      <c r="B922">
        <v>63</v>
      </c>
      <c r="C922" s="24" t="s">
        <v>3961</v>
      </c>
      <c r="D922" s="12">
        <v>7.89</v>
      </c>
      <c r="E922" s="13">
        <f t="shared" si="225"/>
        <v>0.7504708277055947</v>
      </c>
      <c r="F922" s="7">
        <v>10.513400000000001</v>
      </c>
      <c r="G922" s="7">
        <f t="shared" si="217"/>
        <v>7.139529172294405</v>
      </c>
      <c r="H922" s="15">
        <f t="shared" si="218"/>
        <v>8.6404708277055953</v>
      </c>
      <c r="I922" s="11">
        <f t="shared" si="219"/>
        <v>0.31449466745904769</v>
      </c>
      <c r="J922" s="32">
        <f t="shared" si="220"/>
        <v>2.9913697515461E-2</v>
      </c>
      <c r="K922" s="32">
        <f t="shared" si="221"/>
        <v>33.429501634933175</v>
      </c>
      <c r="L922" s="8">
        <v>1</v>
      </c>
      <c r="M922" s="9">
        <v>0</v>
      </c>
      <c r="N922" s="8">
        <v>0</v>
      </c>
      <c r="O922" s="9">
        <v>0</v>
      </c>
      <c r="P922" s="9">
        <v>1</v>
      </c>
      <c r="Q922" s="9">
        <v>0</v>
      </c>
      <c r="R922" s="9">
        <v>0</v>
      </c>
      <c r="S922" s="8">
        <v>1015</v>
      </c>
      <c r="T922" s="9">
        <v>7</v>
      </c>
      <c r="U922" s="9">
        <f t="shared" si="222"/>
        <v>1007</v>
      </c>
      <c r="V922" s="9">
        <f t="shared" si="223"/>
        <v>8</v>
      </c>
      <c r="W922" s="7">
        <v>12.0837</v>
      </c>
      <c r="X922" s="7">
        <f t="shared" si="226"/>
        <v>21.452300000000001</v>
      </c>
      <c r="Y922" s="9">
        <v>1</v>
      </c>
      <c r="Z922" s="9">
        <v>0</v>
      </c>
      <c r="AA922" s="9">
        <v>1</v>
      </c>
      <c r="AB922" s="9">
        <v>0</v>
      </c>
      <c r="AC922" s="9">
        <v>0</v>
      </c>
      <c r="AD922" s="29">
        <v>0</v>
      </c>
      <c r="AE922" s="9">
        <v>1</v>
      </c>
      <c r="AF922" s="9">
        <v>0</v>
      </c>
      <c r="AG922" s="29">
        <v>0</v>
      </c>
      <c r="AH922" s="9">
        <v>1</v>
      </c>
      <c r="AI922" s="29">
        <v>0</v>
      </c>
      <c r="AJ922" s="20">
        <v>2005</v>
      </c>
      <c r="AK922" s="32">
        <f t="shared" si="227"/>
        <v>2.4600000000000011E-2</v>
      </c>
      <c r="AL922" s="32">
        <f t="shared" si="227"/>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39.536000000000001</v>
      </c>
      <c r="BM922">
        <v>1</v>
      </c>
      <c r="BN922">
        <v>0</v>
      </c>
      <c r="BO922">
        <v>0</v>
      </c>
      <c r="BP922">
        <v>0</v>
      </c>
      <c r="BQ922">
        <v>0</v>
      </c>
      <c r="BR922">
        <v>0</v>
      </c>
      <c r="BS922">
        <v>0</v>
      </c>
      <c r="BT922" s="17">
        <v>0</v>
      </c>
      <c r="BU922">
        <v>0</v>
      </c>
      <c r="BV922">
        <v>0</v>
      </c>
      <c r="BW922">
        <v>1</v>
      </c>
      <c r="BX922" s="17">
        <v>0</v>
      </c>
      <c r="BY922">
        <v>0</v>
      </c>
      <c r="BZ922">
        <v>0</v>
      </c>
      <c r="CA922">
        <v>0</v>
      </c>
      <c r="CB922">
        <v>0</v>
      </c>
      <c r="CC922" s="17">
        <v>0</v>
      </c>
      <c r="CD922">
        <v>1</v>
      </c>
      <c r="CE922">
        <v>1</v>
      </c>
      <c r="CF922">
        <v>0</v>
      </c>
      <c r="CG922">
        <v>0</v>
      </c>
      <c r="CH922">
        <v>0</v>
      </c>
      <c r="CI922">
        <v>0</v>
      </c>
      <c r="CJ922">
        <v>0</v>
      </c>
      <c r="CK922">
        <v>0</v>
      </c>
      <c r="CL922">
        <v>0</v>
      </c>
      <c r="CM922">
        <v>0</v>
      </c>
      <c r="CN922" s="17">
        <v>1</v>
      </c>
      <c r="CO922">
        <v>0.17100000000000001</v>
      </c>
      <c r="CP922">
        <v>120</v>
      </c>
      <c r="CQ922">
        <v>1</v>
      </c>
      <c r="CR922">
        <v>0</v>
      </c>
      <c r="CS922">
        <v>18</v>
      </c>
      <c r="CY922" s="33" t="s">
        <v>85</v>
      </c>
    </row>
    <row r="923" spans="1:103" x14ac:dyDescent="0.25">
      <c r="A923">
        <v>922</v>
      </c>
      <c r="B923">
        <v>63</v>
      </c>
      <c r="C923" s="24" t="s">
        <v>3961</v>
      </c>
      <c r="D923" s="12">
        <v>14.47</v>
      </c>
      <c r="E923" s="13">
        <f t="shared" si="225"/>
        <v>1.7882742597261359</v>
      </c>
      <c r="F923" s="7">
        <v>8.0915999999999997</v>
      </c>
      <c r="G923" s="7">
        <f t="shared" si="217"/>
        <v>12.681725740273865</v>
      </c>
      <c r="H923" s="15">
        <f t="shared" si="218"/>
        <v>16.258274259726136</v>
      </c>
      <c r="I923" s="11">
        <f t="shared" si="219"/>
        <v>0.24708195071908545</v>
      </c>
      <c r="J923" s="32">
        <f t="shared" si="220"/>
        <v>3.0535611092872294E-2</v>
      </c>
      <c r="K923" s="32">
        <f t="shared" si="221"/>
        <v>32.748648682960948</v>
      </c>
      <c r="L923" s="8">
        <v>1</v>
      </c>
      <c r="M923" s="9">
        <v>0</v>
      </c>
      <c r="N923" s="8">
        <v>0</v>
      </c>
      <c r="O923" s="9">
        <v>0</v>
      </c>
      <c r="P923" s="9">
        <v>1</v>
      </c>
      <c r="Q923" s="9">
        <v>0</v>
      </c>
      <c r="R923" s="9">
        <v>0</v>
      </c>
      <c r="S923" s="8">
        <v>1015</v>
      </c>
      <c r="T923" s="9">
        <v>7</v>
      </c>
      <c r="U923" s="9">
        <f t="shared" si="222"/>
        <v>1007</v>
      </c>
      <c r="V923" s="9">
        <f t="shared" si="223"/>
        <v>8</v>
      </c>
      <c r="W923" s="7">
        <v>12.0837</v>
      </c>
      <c r="X923" s="7">
        <f t="shared" si="226"/>
        <v>21.452300000000001</v>
      </c>
      <c r="Y923" s="9">
        <v>1</v>
      </c>
      <c r="Z923" s="9">
        <v>0</v>
      </c>
      <c r="AA923" s="9">
        <v>1</v>
      </c>
      <c r="AB923" s="9">
        <v>0</v>
      </c>
      <c r="AC923" s="9">
        <v>0</v>
      </c>
      <c r="AD923" s="29">
        <v>0</v>
      </c>
      <c r="AE923" s="9">
        <v>1</v>
      </c>
      <c r="AF923" s="9">
        <v>0</v>
      </c>
      <c r="AG923" s="29">
        <v>0</v>
      </c>
      <c r="AH923" s="9">
        <v>1</v>
      </c>
      <c r="AI923" s="29">
        <v>0</v>
      </c>
      <c r="AJ923" s="20">
        <v>2005</v>
      </c>
      <c r="AK923" s="32">
        <f t="shared" si="227"/>
        <v>2.4600000000000011E-2</v>
      </c>
      <c r="AL923" s="32">
        <f t="shared" si="227"/>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39.536000000000001</v>
      </c>
      <c r="BM923">
        <v>0</v>
      </c>
      <c r="BN923">
        <v>0</v>
      </c>
      <c r="BO923">
        <v>0</v>
      </c>
      <c r="BP923">
        <v>0</v>
      </c>
      <c r="BQ923">
        <v>0</v>
      </c>
      <c r="BR923">
        <v>0</v>
      </c>
      <c r="BS923">
        <v>0</v>
      </c>
      <c r="BT923" s="17">
        <v>1</v>
      </c>
      <c r="BU923">
        <v>0</v>
      </c>
      <c r="BV923">
        <v>1</v>
      </c>
      <c r="BW923">
        <v>0</v>
      </c>
      <c r="BX923" s="17">
        <v>0</v>
      </c>
      <c r="BY923">
        <v>0</v>
      </c>
      <c r="BZ923">
        <v>0</v>
      </c>
      <c r="CA923">
        <v>0</v>
      </c>
      <c r="CB923">
        <v>0</v>
      </c>
      <c r="CC923" s="17">
        <v>0</v>
      </c>
      <c r="CD923">
        <v>1</v>
      </c>
      <c r="CE923">
        <v>1</v>
      </c>
      <c r="CF923">
        <v>0</v>
      </c>
      <c r="CG923">
        <v>0</v>
      </c>
      <c r="CH923">
        <v>0</v>
      </c>
      <c r="CI923">
        <v>0</v>
      </c>
      <c r="CJ923">
        <v>0</v>
      </c>
      <c r="CK923">
        <v>0</v>
      </c>
      <c r="CL923">
        <v>0</v>
      </c>
      <c r="CM923">
        <v>0</v>
      </c>
      <c r="CN923" s="17">
        <v>1</v>
      </c>
      <c r="CO923">
        <v>0.17100000000000001</v>
      </c>
      <c r="CP923">
        <v>120</v>
      </c>
      <c r="CQ923">
        <v>1</v>
      </c>
      <c r="CR923">
        <v>0</v>
      </c>
      <c r="CS923">
        <v>18</v>
      </c>
      <c r="CY923" s="33" t="s">
        <v>85</v>
      </c>
    </row>
    <row r="924" spans="1:103" x14ac:dyDescent="0.25">
      <c r="A924">
        <v>923</v>
      </c>
      <c r="B924">
        <v>63</v>
      </c>
      <c r="C924" s="24" t="s">
        <v>3961</v>
      </c>
      <c r="D924" s="12">
        <v>7.89</v>
      </c>
      <c r="E924" s="13">
        <f t="shared" si="225"/>
        <v>0.7504708277055947</v>
      </c>
      <c r="F924" s="7">
        <v>10.513400000000001</v>
      </c>
      <c r="G924" s="7">
        <f t="shared" si="217"/>
        <v>7.139529172294405</v>
      </c>
      <c r="H924" s="15">
        <f t="shared" si="218"/>
        <v>8.6404708277055953</v>
      </c>
      <c r="I924" s="11">
        <f t="shared" si="219"/>
        <v>0.31449466745904769</v>
      </c>
      <c r="J924" s="32">
        <f t="shared" si="220"/>
        <v>2.9913697515461E-2</v>
      </c>
      <c r="K924" s="32">
        <f t="shared" si="221"/>
        <v>33.429501634933175</v>
      </c>
      <c r="L924" s="8">
        <v>1</v>
      </c>
      <c r="M924" s="9">
        <v>0</v>
      </c>
      <c r="N924" s="8">
        <v>0</v>
      </c>
      <c r="O924" s="9">
        <v>0</v>
      </c>
      <c r="P924" s="9">
        <v>1</v>
      </c>
      <c r="Q924" s="9">
        <v>0</v>
      </c>
      <c r="R924" s="9">
        <v>0</v>
      </c>
      <c r="S924" s="8">
        <v>1015</v>
      </c>
      <c r="T924" s="9">
        <v>7</v>
      </c>
      <c r="U924" s="9">
        <f t="shared" si="222"/>
        <v>1007</v>
      </c>
      <c r="V924" s="9">
        <f t="shared" si="223"/>
        <v>8</v>
      </c>
      <c r="W924" s="7">
        <v>12.0837</v>
      </c>
      <c r="X924" s="7">
        <f t="shared" si="226"/>
        <v>21.452300000000001</v>
      </c>
      <c r="Y924" s="9">
        <v>1</v>
      </c>
      <c r="Z924" s="9">
        <v>0</v>
      </c>
      <c r="AA924" s="9">
        <v>1</v>
      </c>
      <c r="AB924" s="9">
        <v>0</v>
      </c>
      <c r="AC924" s="9">
        <v>0</v>
      </c>
      <c r="AD924" s="29">
        <v>0</v>
      </c>
      <c r="AE924" s="9">
        <v>1</v>
      </c>
      <c r="AF924" s="9">
        <v>0</v>
      </c>
      <c r="AG924" s="29">
        <v>0</v>
      </c>
      <c r="AH924" s="9">
        <v>1</v>
      </c>
      <c r="AI924" s="29">
        <v>0</v>
      </c>
      <c r="AJ924" s="20">
        <v>2005</v>
      </c>
      <c r="AK924" s="32">
        <f t="shared" si="227"/>
        <v>2.4600000000000011E-2</v>
      </c>
      <c r="AL924" s="32">
        <f t="shared" si="227"/>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39.536000000000001</v>
      </c>
      <c r="BM924">
        <v>1</v>
      </c>
      <c r="BN924">
        <v>0</v>
      </c>
      <c r="BO924">
        <v>0</v>
      </c>
      <c r="BP924">
        <v>0</v>
      </c>
      <c r="BQ924">
        <v>0</v>
      </c>
      <c r="BR924">
        <v>0</v>
      </c>
      <c r="BS924">
        <v>0</v>
      </c>
      <c r="BT924" s="17">
        <v>0</v>
      </c>
      <c r="BU924">
        <v>0</v>
      </c>
      <c r="BV924">
        <v>0</v>
      </c>
      <c r="BW924">
        <v>1</v>
      </c>
      <c r="BX924" s="17">
        <v>0</v>
      </c>
      <c r="BY924">
        <v>0</v>
      </c>
      <c r="BZ924">
        <v>0</v>
      </c>
      <c r="CA924">
        <v>0</v>
      </c>
      <c r="CB924">
        <v>0</v>
      </c>
      <c r="CC924" s="17">
        <v>0</v>
      </c>
      <c r="CD924">
        <v>1</v>
      </c>
      <c r="CE924">
        <v>1</v>
      </c>
      <c r="CF924">
        <v>0</v>
      </c>
      <c r="CG924">
        <v>0</v>
      </c>
      <c r="CH924">
        <v>0</v>
      </c>
      <c r="CI924">
        <v>0</v>
      </c>
      <c r="CJ924">
        <v>0</v>
      </c>
      <c r="CK924">
        <v>0</v>
      </c>
      <c r="CL924">
        <v>0</v>
      </c>
      <c r="CM924">
        <v>0</v>
      </c>
      <c r="CN924" s="17">
        <v>1</v>
      </c>
      <c r="CO924">
        <v>0.17100000000000001</v>
      </c>
      <c r="CP924">
        <v>120</v>
      </c>
      <c r="CQ924">
        <v>1</v>
      </c>
      <c r="CR924">
        <v>0</v>
      </c>
      <c r="CS924">
        <v>18</v>
      </c>
      <c r="CY924" s="33" t="s">
        <v>85</v>
      </c>
    </row>
    <row r="925" spans="1:103" x14ac:dyDescent="0.25">
      <c r="A925">
        <v>924</v>
      </c>
      <c r="B925">
        <v>63</v>
      </c>
      <c r="C925" s="24" t="s">
        <v>3961</v>
      </c>
      <c r="D925" s="12">
        <v>21.5</v>
      </c>
      <c r="E925" s="13">
        <f t="shared" si="225"/>
        <v>4.4340867843590166</v>
      </c>
      <c r="F925" s="7">
        <v>4.8487999999999998</v>
      </c>
      <c r="G925" s="7">
        <f t="shared" si="217"/>
        <v>17.065913215640983</v>
      </c>
      <c r="H925" s="15">
        <f t="shared" si="218"/>
        <v>25.934086784359017</v>
      </c>
      <c r="I925" s="11">
        <f t="shared" si="219"/>
        <v>0.15104556715258183</v>
      </c>
      <c r="J925" s="32">
        <f t="shared" si="220"/>
        <v>3.1151123402198864E-2</v>
      </c>
      <c r="K925" s="32">
        <f t="shared" si="221"/>
        <v>32.101571012023697</v>
      </c>
      <c r="L925" s="8">
        <v>1</v>
      </c>
      <c r="M925" s="9">
        <v>0</v>
      </c>
      <c r="N925" s="8">
        <v>0</v>
      </c>
      <c r="O925" s="9">
        <v>0</v>
      </c>
      <c r="P925" s="9">
        <v>1</v>
      </c>
      <c r="Q925" s="9">
        <v>0</v>
      </c>
      <c r="R925" s="9">
        <v>0</v>
      </c>
      <c r="S925" s="8">
        <v>1015</v>
      </c>
      <c r="T925" s="9">
        <v>7</v>
      </c>
      <c r="U925" s="9">
        <f t="shared" si="222"/>
        <v>1007</v>
      </c>
      <c r="V925" s="9">
        <f t="shared" si="223"/>
        <v>8</v>
      </c>
      <c r="W925" s="7">
        <v>12.0837</v>
      </c>
      <c r="X925" s="7">
        <f t="shared" si="226"/>
        <v>21.452300000000001</v>
      </c>
      <c r="Y925" s="9">
        <v>1</v>
      </c>
      <c r="Z925" s="9">
        <v>0</v>
      </c>
      <c r="AA925" s="9">
        <v>1</v>
      </c>
      <c r="AB925" s="9">
        <v>0</v>
      </c>
      <c r="AC925" s="9">
        <v>0</v>
      </c>
      <c r="AD925" s="29">
        <v>0</v>
      </c>
      <c r="AE925" s="9">
        <v>1</v>
      </c>
      <c r="AF925" s="9">
        <v>0</v>
      </c>
      <c r="AG925" s="29">
        <v>0</v>
      </c>
      <c r="AH925" s="9">
        <v>1</v>
      </c>
      <c r="AI925" s="29">
        <v>0</v>
      </c>
      <c r="AJ925" s="20">
        <v>2005</v>
      </c>
      <c r="AK925" s="32">
        <f t="shared" si="227"/>
        <v>2.4600000000000011E-2</v>
      </c>
      <c r="AL925" s="32">
        <f t="shared" si="227"/>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39.536000000000001</v>
      </c>
      <c r="BM925">
        <v>0</v>
      </c>
      <c r="BN925">
        <v>0</v>
      </c>
      <c r="BO925">
        <v>0</v>
      </c>
      <c r="BP925">
        <v>0</v>
      </c>
      <c r="BQ925">
        <v>1</v>
      </c>
      <c r="BR925">
        <v>0</v>
      </c>
      <c r="BS925">
        <v>0</v>
      </c>
      <c r="BT925" s="17">
        <v>0</v>
      </c>
      <c r="BU925">
        <v>0</v>
      </c>
      <c r="BV925">
        <v>0</v>
      </c>
      <c r="BW925">
        <v>1</v>
      </c>
      <c r="BX925" s="17">
        <v>0</v>
      </c>
      <c r="BY925">
        <v>0</v>
      </c>
      <c r="BZ925">
        <v>0</v>
      </c>
      <c r="CA925">
        <v>0</v>
      </c>
      <c r="CB925">
        <v>0</v>
      </c>
      <c r="CC925" s="17">
        <v>0</v>
      </c>
      <c r="CD925">
        <v>1</v>
      </c>
      <c r="CE925">
        <v>1</v>
      </c>
      <c r="CF925">
        <v>0</v>
      </c>
      <c r="CG925">
        <v>0</v>
      </c>
      <c r="CH925">
        <v>0</v>
      </c>
      <c r="CI925">
        <v>0</v>
      </c>
      <c r="CJ925">
        <v>0</v>
      </c>
      <c r="CK925">
        <v>0</v>
      </c>
      <c r="CL925">
        <v>0</v>
      </c>
      <c r="CM925">
        <v>0</v>
      </c>
      <c r="CN925" s="17">
        <v>1</v>
      </c>
      <c r="CO925">
        <v>0.17100000000000001</v>
      </c>
      <c r="CP925">
        <v>120</v>
      </c>
      <c r="CQ925">
        <v>1</v>
      </c>
      <c r="CR925">
        <v>0</v>
      </c>
      <c r="CS925">
        <v>18</v>
      </c>
      <c r="CY925" s="33" t="s">
        <v>85</v>
      </c>
    </row>
    <row r="926" spans="1:103" x14ac:dyDescent="0.25">
      <c r="A926">
        <v>925</v>
      </c>
      <c r="B926">
        <v>64</v>
      </c>
      <c r="C926" s="24" t="s">
        <v>3962</v>
      </c>
      <c r="D926" s="12">
        <v>7.3</v>
      </c>
      <c r="E926" s="13">
        <f t="shared" si="225"/>
        <v>0.74940971152859048</v>
      </c>
      <c r="F926" s="7">
        <v>9.7409999999999997</v>
      </c>
      <c r="G926" s="7">
        <f t="shared" si="217"/>
        <v>6.5505902884714091</v>
      </c>
      <c r="H926" s="15">
        <f t="shared" si="218"/>
        <v>8.0494097115285896</v>
      </c>
      <c r="I926" s="11">
        <f t="shared" si="219"/>
        <v>0.35152390398162275</v>
      </c>
      <c r="J926" s="32">
        <f t="shared" si="220"/>
        <v>3.6087044860037241E-2</v>
      </c>
      <c r="K926" s="32">
        <f t="shared" si="221"/>
        <v>27.710775539490047</v>
      </c>
      <c r="L926" s="8">
        <v>1</v>
      </c>
      <c r="M926" s="9">
        <v>0</v>
      </c>
      <c r="N926" s="8">
        <v>1</v>
      </c>
      <c r="O926" s="9">
        <v>0</v>
      </c>
      <c r="P926" s="9">
        <v>0</v>
      </c>
      <c r="Q926" s="9">
        <v>0</v>
      </c>
      <c r="R926" s="9">
        <v>0</v>
      </c>
      <c r="S926" s="8">
        <v>684</v>
      </c>
      <c r="T926" s="9">
        <v>10</v>
      </c>
      <c r="U926" s="9">
        <f t="shared" si="222"/>
        <v>673</v>
      </c>
      <c r="V926" s="9">
        <f t="shared" si="223"/>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28">1-AK926-AL926-AN926</f>
        <v>0.64500000000000002</v>
      </c>
      <c r="AN926" s="42">
        <v>0.33300000000000002</v>
      </c>
      <c r="AO926" s="41">
        <v>1</v>
      </c>
      <c r="AP926" s="17">
        <v>0</v>
      </c>
      <c r="AQ926">
        <v>1</v>
      </c>
      <c r="AR926" s="39">
        <f t="shared" ref="AR926:AR969" si="229">1-AQ926</f>
        <v>0</v>
      </c>
      <c r="AS926" s="38">
        <f t="shared" ref="AS926:AS937" si="230">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2">
        <f t="shared" ref="BL926:BL937" si="231">W926+X926+6</f>
        <v>33.839999999999996</v>
      </c>
      <c r="BM926">
        <v>1</v>
      </c>
      <c r="BN926">
        <v>0</v>
      </c>
      <c r="BO926">
        <v>0</v>
      </c>
      <c r="BP926">
        <v>0</v>
      </c>
      <c r="BQ926">
        <v>0</v>
      </c>
      <c r="BR926">
        <v>0</v>
      </c>
      <c r="BS926">
        <v>0</v>
      </c>
      <c r="BT926" s="17">
        <v>0</v>
      </c>
      <c r="BU926">
        <v>0</v>
      </c>
      <c r="BV926">
        <v>0</v>
      </c>
      <c r="BW926">
        <v>1</v>
      </c>
      <c r="BX926" s="17">
        <v>0</v>
      </c>
      <c r="BY926">
        <v>0</v>
      </c>
      <c r="BZ926">
        <v>0</v>
      </c>
      <c r="CA926">
        <v>0</v>
      </c>
      <c r="CB926">
        <v>0</v>
      </c>
      <c r="CC926" s="17">
        <v>0</v>
      </c>
      <c r="CD926">
        <v>0</v>
      </c>
      <c r="CE926">
        <v>0</v>
      </c>
      <c r="CF926">
        <v>1</v>
      </c>
      <c r="CG926">
        <v>1</v>
      </c>
      <c r="CH926">
        <v>0</v>
      </c>
      <c r="CI926">
        <v>1</v>
      </c>
      <c r="CJ926">
        <v>1</v>
      </c>
      <c r="CK926">
        <v>1</v>
      </c>
      <c r="CL926">
        <v>0</v>
      </c>
      <c r="CM926">
        <v>0</v>
      </c>
      <c r="CN926" s="17">
        <v>1</v>
      </c>
      <c r="CO926">
        <v>0.21149999999999999</v>
      </c>
      <c r="CP926">
        <v>4</v>
      </c>
      <c r="CQ926">
        <v>1</v>
      </c>
      <c r="CR926">
        <v>0</v>
      </c>
      <c r="CS926">
        <v>23</v>
      </c>
      <c r="CY926" s="33" t="s">
        <v>85</v>
      </c>
    </row>
    <row r="927" spans="1:103" x14ac:dyDescent="0.25">
      <c r="A927">
        <v>926</v>
      </c>
      <c r="B927">
        <v>64</v>
      </c>
      <c r="C927" s="24" t="s">
        <v>3962</v>
      </c>
      <c r="D927" s="12">
        <v>7.4</v>
      </c>
      <c r="E927" s="13">
        <f t="shared" si="225"/>
        <v>0.78748536767053312</v>
      </c>
      <c r="F927" s="7">
        <v>9.3970000000000002</v>
      </c>
      <c r="G927" s="7">
        <f t="shared" si="217"/>
        <v>6.612514632329467</v>
      </c>
      <c r="H927" s="15">
        <f t="shared" si="218"/>
        <v>8.1874853676705328</v>
      </c>
      <c r="I927" s="11">
        <f t="shared" si="219"/>
        <v>0.35509621620136783</v>
      </c>
      <c r="J927" s="32">
        <f t="shared" si="220"/>
        <v>3.7788253293749907E-2</v>
      </c>
      <c r="K927" s="32">
        <f t="shared" si="221"/>
        <v>26.463250159419189</v>
      </c>
      <c r="L927" s="8">
        <v>1</v>
      </c>
      <c r="M927" s="9">
        <v>0</v>
      </c>
      <c r="N927" s="8">
        <v>1</v>
      </c>
      <c r="O927" s="9">
        <v>0</v>
      </c>
      <c r="P927" s="9">
        <v>0</v>
      </c>
      <c r="Q927" s="9">
        <v>0</v>
      </c>
      <c r="R927" s="9">
        <v>0</v>
      </c>
      <c r="S927" s="8">
        <v>628</v>
      </c>
      <c r="T927" s="9">
        <v>15</v>
      </c>
      <c r="U927" s="9">
        <f t="shared" si="222"/>
        <v>612</v>
      </c>
      <c r="V927" s="9">
        <f t="shared" si="223"/>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28"/>
        <v>0.64500000000000002</v>
      </c>
      <c r="AN927" s="42">
        <v>0.33300000000000002</v>
      </c>
      <c r="AO927" s="41">
        <v>1</v>
      </c>
      <c r="AP927" s="17">
        <v>0</v>
      </c>
      <c r="AQ927">
        <v>0</v>
      </c>
      <c r="AR927" s="39">
        <f t="shared" si="229"/>
        <v>1</v>
      </c>
      <c r="AS927" s="38">
        <f t="shared" si="230"/>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2">
        <f t="shared" si="231"/>
        <v>33.839999999999996</v>
      </c>
      <c r="BM927">
        <v>1</v>
      </c>
      <c r="BN927">
        <v>0</v>
      </c>
      <c r="BO927">
        <v>0</v>
      </c>
      <c r="BP927">
        <v>0</v>
      </c>
      <c r="BQ927">
        <v>0</v>
      </c>
      <c r="BR927">
        <v>0</v>
      </c>
      <c r="BS927">
        <v>0</v>
      </c>
      <c r="BT927" s="17">
        <v>0</v>
      </c>
      <c r="BU927">
        <v>0</v>
      </c>
      <c r="BV927">
        <v>0</v>
      </c>
      <c r="BW927">
        <v>1</v>
      </c>
      <c r="BX927" s="17">
        <v>0</v>
      </c>
      <c r="BY927">
        <v>0</v>
      </c>
      <c r="BZ927">
        <v>0</v>
      </c>
      <c r="CA927">
        <v>0</v>
      </c>
      <c r="CB927">
        <v>0</v>
      </c>
      <c r="CC927" s="17">
        <v>0</v>
      </c>
      <c r="CD927">
        <v>0</v>
      </c>
      <c r="CE927">
        <v>0</v>
      </c>
      <c r="CF927">
        <v>1</v>
      </c>
      <c r="CG927">
        <v>1</v>
      </c>
      <c r="CH927">
        <v>0</v>
      </c>
      <c r="CI927">
        <v>1</v>
      </c>
      <c r="CJ927">
        <v>1</v>
      </c>
      <c r="CK927">
        <v>1</v>
      </c>
      <c r="CL927">
        <v>1</v>
      </c>
      <c r="CM927">
        <v>0</v>
      </c>
      <c r="CN927" s="17">
        <v>1</v>
      </c>
      <c r="CO927">
        <v>0.21149999999999999</v>
      </c>
      <c r="CP927">
        <v>4</v>
      </c>
      <c r="CQ927">
        <v>1</v>
      </c>
      <c r="CR927">
        <v>0</v>
      </c>
      <c r="CS927">
        <v>23</v>
      </c>
      <c r="CY927" s="33" t="s">
        <v>85</v>
      </c>
    </row>
    <row r="928" spans="1:103" x14ac:dyDescent="0.25">
      <c r="A928">
        <v>927</v>
      </c>
      <c r="B928">
        <v>64</v>
      </c>
      <c r="C928" s="24" t="s">
        <v>3962</v>
      </c>
      <c r="D928" s="12">
        <v>7.4</v>
      </c>
      <c r="E928" s="13">
        <f t="shared" si="225"/>
        <v>0.79715609178067448</v>
      </c>
      <c r="F928" s="7">
        <v>9.2829999999999995</v>
      </c>
      <c r="G928" s="7">
        <f t="shared" si="217"/>
        <v>6.6028439082193255</v>
      </c>
      <c r="H928" s="15">
        <f t="shared" si="218"/>
        <v>8.1971560917806752</v>
      </c>
      <c r="I928" s="11">
        <f t="shared" si="219"/>
        <v>0.35208016755956645</v>
      </c>
      <c r="J928" s="32">
        <f t="shared" si="220"/>
        <v>3.7927412211522828E-2</v>
      </c>
      <c r="K928" s="32">
        <f t="shared" si="221"/>
        <v>26.366154232272862</v>
      </c>
      <c r="L928" s="8">
        <v>1</v>
      </c>
      <c r="M928" s="9">
        <v>0</v>
      </c>
      <c r="N928" s="8">
        <v>1</v>
      </c>
      <c r="O928" s="9">
        <v>0</v>
      </c>
      <c r="P928" s="9">
        <v>0</v>
      </c>
      <c r="Q928" s="9">
        <v>0</v>
      </c>
      <c r="R928" s="9">
        <v>0</v>
      </c>
      <c r="S928" s="8">
        <v>628</v>
      </c>
      <c r="T928" s="9">
        <v>18</v>
      </c>
      <c r="U928" s="9">
        <f t="shared" si="222"/>
        <v>609</v>
      </c>
      <c r="V928" s="9">
        <f t="shared" si="223"/>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28"/>
        <v>0.64500000000000002</v>
      </c>
      <c r="AN928" s="42">
        <v>0.33300000000000002</v>
      </c>
      <c r="AO928" s="41">
        <v>1</v>
      </c>
      <c r="AP928" s="17">
        <v>0</v>
      </c>
      <c r="AQ928">
        <v>1</v>
      </c>
      <c r="AR928" s="39">
        <f t="shared" si="229"/>
        <v>0</v>
      </c>
      <c r="AS928" s="38">
        <f t="shared" si="230"/>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2">
        <f t="shared" si="231"/>
        <v>33.839999999999996</v>
      </c>
      <c r="BM928">
        <v>1</v>
      </c>
      <c r="BN928">
        <v>0</v>
      </c>
      <c r="BO928">
        <v>0</v>
      </c>
      <c r="BP928">
        <v>0</v>
      </c>
      <c r="BQ928">
        <v>0</v>
      </c>
      <c r="BR928">
        <v>0</v>
      </c>
      <c r="BS928">
        <v>0</v>
      </c>
      <c r="BT928" s="17">
        <v>0</v>
      </c>
      <c r="BU928">
        <v>0</v>
      </c>
      <c r="BV928">
        <v>0</v>
      </c>
      <c r="BW928">
        <v>1</v>
      </c>
      <c r="BX928" s="17">
        <v>0</v>
      </c>
      <c r="BY928">
        <v>0</v>
      </c>
      <c r="BZ928">
        <v>0</v>
      </c>
      <c r="CA928">
        <v>0</v>
      </c>
      <c r="CB928">
        <v>0</v>
      </c>
      <c r="CC928" s="17">
        <v>0</v>
      </c>
      <c r="CD928">
        <v>0</v>
      </c>
      <c r="CE928">
        <v>0</v>
      </c>
      <c r="CF928">
        <v>1</v>
      </c>
      <c r="CG928">
        <v>1</v>
      </c>
      <c r="CH928">
        <v>0</v>
      </c>
      <c r="CI928">
        <v>1</v>
      </c>
      <c r="CJ928">
        <v>1</v>
      </c>
      <c r="CK928">
        <v>1</v>
      </c>
      <c r="CL928">
        <v>1</v>
      </c>
      <c r="CM928">
        <v>0</v>
      </c>
      <c r="CN928" s="17">
        <v>1</v>
      </c>
      <c r="CO928">
        <v>0.21149999999999999</v>
      </c>
      <c r="CP928">
        <v>4</v>
      </c>
      <c r="CQ928">
        <v>1</v>
      </c>
      <c r="CR928">
        <v>0</v>
      </c>
      <c r="CS928">
        <v>23</v>
      </c>
      <c r="CY928" s="33" t="s">
        <v>85</v>
      </c>
    </row>
    <row r="929" spans="1:103" x14ac:dyDescent="0.25">
      <c r="A929">
        <v>928</v>
      </c>
      <c r="B929">
        <v>64</v>
      </c>
      <c r="C929" s="24" t="s">
        <v>3962</v>
      </c>
      <c r="D929" s="12">
        <v>6.9</v>
      </c>
      <c r="E929" s="13">
        <f t="shared" si="225"/>
        <v>0.78695255474452552</v>
      </c>
      <c r="F929" s="7">
        <v>8.7680000000000007</v>
      </c>
      <c r="G929" s="7">
        <f t="shared" si="217"/>
        <v>6.1130474452554751</v>
      </c>
      <c r="H929" s="15">
        <f t="shared" si="218"/>
        <v>7.6869525547445257</v>
      </c>
      <c r="I929" s="11">
        <f t="shared" si="219"/>
        <v>0.33577414959800761</v>
      </c>
      <c r="J929" s="32">
        <f t="shared" si="220"/>
        <v>3.829540939758299E-2</v>
      </c>
      <c r="K929" s="32">
        <f t="shared" si="221"/>
        <v>26.112790429213035</v>
      </c>
      <c r="L929" s="8">
        <v>1</v>
      </c>
      <c r="M929" s="9">
        <v>0</v>
      </c>
      <c r="N929" s="8">
        <v>1</v>
      </c>
      <c r="O929" s="9">
        <v>0</v>
      </c>
      <c r="P929" s="9">
        <v>0</v>
      </c>
      <c r="Q929" s="9">
        <v>0</v>
      </c>
      <c r="R929" s="9">
        <v>0</v>
      </c>
      <c r="S929" s="8">
        <v>628</v>
      </c>
      <c r="T929" s="9">
        <v>22</v>
      </c>
      <c r="U929" s="9">
        <f t="shared" si="222"/>
        <v>605</v>
      </c>
      <c r="V929" s="9">
        <f t="shared" si="223"/>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28"/>
        <v>0.64500000000000002</v>
      </c>
      <c r="AN929" s="42">
        <v>0.33300000000000002</v>
      </c>
      <c r="AO929" s="41">
        <v>1</v>
      </c>
      <c r="AP929" s="17">
        <v>0</v>
      </c>
      <c r="AQ929">
        <v>0</v>
      </c>
      <c r="AR929" s="39">
        <f t="shared" si="229"/>
        <v>1</v>
      </c>
      <c r="AS929" s="38">
        <f t="shared" si="230"/>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2">
        <f t="shared" si="231"/>
        <v>33.839999999999996</v>
      </c>
      <c r="BM929">
        <v>1</v>
      </c>
      <c r="BN929">
        <v>0</v>
      </c>
      <c r="BO929">
        <v>0</v>
      </c>
      <c r="BP929">
        <v>0</v>
      </c>
      <c r="BQ929">
        <v>0</v>
      </c>
      <c r="BR929">
        <v>0</v>
      </c>
      <c r="BS929">
        <v>0</v>
      </c>
      <c r="BT929" s="17">
        <v>0</v>
      </c>
      <c r="BU929">
        <v>0</v>
      </c>
      <c r="BV929">
        <v>0</v>
      </c>
      <c r="BW929">
        <v>1</v>
      </c>
      <c r="BX929" s="17">
        <v>0</v>
      </c>
      <c r="BY929">
        <v>0</v>
      </c>
      <c r="BZ929">
        <v>0</v>
      </c>
      <c r="CA929">
        <v>0</v>
      </c>
      <c r="CB929">
        <v>0</v>
      </c>
      <c r="CC929" s="17">
        <v>0</v>
      </c>
      <c r="CD929">
        <v>0</v>
      </c>
      <c r="CE929">
        <v>0</v>
      </c>
      <c r="CF929">
        <v>1</v>
      </c>
      <c r="CG929">
        <v>1</v>
      </c>
      <c r="CH929">
        <v>0</v>
      </c>
      <c r="CI929">
        <v>1</v>
      </c>
      <c r="CJ929">
        <v>1</v>
      </c>
      <c r="CK929">
        <v>1</v>
      </c>
      <c r="CL929">
        <v>1</v>
      </c>
      <c r="CM929">
        <v>0</v>
      </c>
      <c r="CN929" s="17">
        <v>1</v>
      </c>
      <c r="CO929">
        <v>0.21149999999999999</v>
      </c>
      <c r="CP929">
        <v>4</v>
      </c>
      <c r="CQ929">
        <v>1</v>
      </c>
      <c r="CR929">
        <v>0</v>
      </c>
      <c r="CS929">
        <v>23</v>
      </c>
      <c r="CY929" s="33" t="s">
        <v>85</v>
      </c>
    </row>
    <row r="930" spans="1:103" x14ac:dyDescent="0.25">
      <c r="A930">
        <v>929</v>
      </c>
      <c r="B930">
        <v>64</v>
      </c>
      <c r="C930" s="24" t="s">
        <v>3962</v>
      </c>
      <c r="D930" s="12">
        <v>6.4</v>
      </c>
      <c r="E930" s="13">
        <f t="shared" si="225"/>
        <v>1.0718472617651984</v>
      </c>
      <c r="F930" s="7">
        <v>5.9710000000000001</v>
      </c>
      <c r="G930" s="7">
        <f t="shared" si="217"/>
        <v>5.3281527382348024</v>
      </c>
      <c r="H930" s="15">
        <f t="shared" si="218"/>
        <v>7.4718472617651983</v>
      </c>
      <c r="I930" s="11">
        <f t="shared" si="219"/>
        <v>0.28252834197816146</v>
      </c>
      <c r="J930" s="32">
        <f t="shared" si="220"/>
        <v>4.7316754643805303E-2</v>
      </c>
      <c r="K930" s="32">
        <f t="shared" si="221"/>
        <v>21.134162888555583</v>
      </c>
      <c r="L930" s="8">
        <v>1</v>
      </c>
      <c r="M930" s="9">
        <v>0</v>
      </c>
      <c r="N930" s="8">
        <v>1</v>
      </c>
      <c r="O930" s="9">
        <v>0</v>
      </c>
      <c r="P930" s="9">
        <v>0</v>
      </c>
      <c r="Q930" s="9">
        <v>0</v>
      </c>
      <c r="R930" s="9">
        <v>0</v>
      </c>
      <c r="S930" s="8">
        <v>422</v>
      </c>
      <c r="T930" s="9">
        <v>10</v>
      </c>
      <c r="U930" s="9">
        <f t="shared" si="222"/>
        <v>411</v>
      </c>
      <c r="V930" s="9">
        <f t="shared" si="223"/>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28"/>
        <v>0.64500000000000002</v>
      </c>
      <c r="AN930" s="42">
        <v>0.33300000000000002</v>
      </c>
      <c r="AO930" s="41">
        <v>1</v>
      </c>
      <c r="AP930" s="17">
        <v>0</v>
      </c>
      <c r="AQ930">
        <v>1</v>
      </c>
      <c r="AR930" s="39">
        <f t="shared" si="229"/>
        <v>0</v>
      </c>
      <c r="AS930" s="38">
        <f t="shared" si="230"/>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2">
        <f t="shared" si="231"/>
        <v>33.839999999999996</v>
      </c>
      <c r="BM930">
        <v>1</v>
      </c>
      <c r="BN930">
        <v>0</v>
      </c>
      <c r="BO930">
        <v>0</v>
      </c>
      <c r="BP930">
        <v>0</v>
      </c>
      <c r="BQ930">
        <v>0</v>
      </c>
      <c r="BR930">
        <v>0</v>
      </c>
      <c r="BS930">
        <v>0</v>
      </c>
      <c r="BT930" s="17">
        <v>0</v>
      </c>
      <c r="BU930">
        <v>0</v>
      </c>
      <c r="BV930">
        <v>0</v>
      </c>
      <c r="BW930">
        <v>1</v>
      </c>
      <c r="BX930" s="17">
        <v>0</v>
      </c>
      <c r="BY930">
        <v>0</v>
      </c>
      <c r="BZ930">
        <v>0</v>
      </c>
      <c r="CA930">
        <v>0</v>
      </c>
      <c r="CB930">
        <v>0</v>
      </c>
      <c r="CC930" s="17">
        <v>0</v>
      </c>
      <c r="CD930">
        <v>0</v>
      </c>
      <c r="CE930">
        <v>0</v>
      </c>
      <c r="CF930">
        <v>1</v>
      </c>
      <c r="CG930">
        <v>1</v>
      </c>
      <c r="CH930">
        <v>0</v>
      </c>
      <c r="CI930">
        <v>1</v>
      </c>
      <c r="CJ930">
        <v>1</v>
      </c>
      <c r="CK930">
        <v>1</v>
      </c>
      <c r="CL930">
        <v>0</v>
      </c>
      <c r="CM930">
        <v>0</v>
      </c>
      <c r="CN930" s="17">
        <v>1</v>
      </c>
      <c r="CO930">
        <v>0.21149999999999999</v>
      </c>
      <c r="CP930">
        <v>4</v>
      </c>
      <c r="CQ930">
        <v>1</v>
      </c>
      <c r="CR930">
        <v>0</v>
      </c>
      <c r="CS930">
        <v>23</v>
      </c>
      <c r="CY930" s="33" t="s">
        <v>85</v>
      </c>
    </row>
    <row r="931" spans="1:103" x14ac:dyDescent="0.25">
      <c r="A931">
        <v>930</v>
      </c>
      <c r="B931">
        <v>64</v>
      </c>
      <c r="C931" s="24" t="s">
        <v>3962</v>
      </c>
      <c r="D931" s="12">
        <v>8.52</v>
      </c>
      <c r="E931" s="13">
        <f t="shared" si="225"/>
        <v>1.0560237977193851</v>
      </c>
      <c r="F931" s="7">
        <v>8.0679999999999996</v>
      </c>
      <c r="G931" s="7">
        <f t="shared" si="217"/>
        <v>7.4639762022806142</v>
      </c>
      <c r="H931" s="15">
        <f t="shared" si="218"/>
        <v>9.5760237977193849</v>
      </c>
      <c r="I931" s="11">
        <f t="shared" si="219"/>
        <v>0.39552221475325594</v>
      </c>
      <c r="J931" s="32">
        <f t="shared" si="220"/>
        <v>4.9023576444379768E-2</v>
      </c>
      <c r="K931" s="32">
        <f t="shared" si="221"/>
        <v>20.398348560606564</v>
      </c>
      <c r="L931" s="8">
        <v>1</v>
      </c>
      <c r="M931" s="9">
        <v>0</v>
      </c>
      <c r="N931" s="8">
        <v>1</v>
      </c>
      <c r="O931" s="9">
        <v>0</v>
      </c>
      <c r="P931" s="9">
        <v>0</v>
      </c>
      <c r="Q931" s="9">
        <v>0</v>
      </c>
      <c r="R931" s="9">
        <v>0</v>
      </c>
      <c r="S931" s="8">
        <v>362</v>
      </c>
      <c r="T931" s="9">
        <v>10</v>
      </c>
      <c r="U931" s="9">
        <f t="shared" si="222"/>
        <v>351</v>
      </c>
      <c r="V931" s="9">
        <f t="shared" si="223"/>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28"/>
        <v>0.64500000000000002</v>
      </c>
      <c r="AN931" s="42">
        <v>0.33300000000000002</v>
      </c>
      <c r="AO931" s="41">
        <v>1</v>
      </c>
      <c r="AP931" s="17">
        <v>0</v>
      </c>
      <c r="AQ931">
        <v>0</v>
      </c>
      <c r="AR931" s="39">
        <f t="shared" si="229"/>
        <v>1</v>
      </c>
      <c r="AS931" s="38">
        <f t="shared" si="230"/>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2">
        <f t="shared" si="231"/>
        <v>33.839999999999996</v>
      </c>
      <c r="BM931">
        <v>1</v>
      </c>
      <c r="BN931">
        <v>0</v>
      </c>
      <c r="BO931">
        <v>0</v>
      </c>
      <c r="BP931">
        <v>0</v>
      </c>
      <c r="BQ931">
        <v>0</v>
      </c>
      <c r="BR931">
        <v>0</v>
      </c>
      <c r="BS931">
        <v>0</v>
      </c>
      <c r="BT931" s="17">
        <v>0</v>
      </c>
      <c r="BU931">
        <v>0</v>
      </c>
      <c r="BV931">
        <v>0</v>
      </c>
      <c r="BW931">
        <v>1</v>
      </c>
      <c r="BX931" s="17">
        <v>0</v>
      </c>
      <c r="BY931">
        <v>0</v>
      </c>
      <c r="BZ931">
        <v>0</v>
      </c>
      <c r="CA931">
        <v>0</v>
      </c>
      <c r="CB931">
        <v>0</v>
      </c>
      <c r="CC931" s="17">
        <v>0</v>
      </c>
      <c r="CD931">
        <v>0</v>
      </c>
      <c r="CE931">
        <v>0</v>
      </c>
      <c r="CF931">
        <v>1</v>
      </c>
      <c r="CG931">
        <v>1</v>
      </c>
      <c r="CH931">
        <v>0</v>
      </c>
      <c r="CI931">
        <v>1</v>
      </c>
      <c r="CJ931">
        <v>1</v>
      </c>
      <c r="CK931">
        <v>1</v>
      </c>
      <c r="CL931">
        <v>0</v>
      </c>
      <c r="CM931">
        <v>0</v>
      </c>
      <c r="CN931" s="17">
        <v>1</v>
      </c>
      <c r="CO931">
        <v>0.21149999999999999</v>
      </c>
      <c r="CP931">
        <v>4</v>
      </c>
      <c r="CQ931">
        <v>1</v>
      </c>
      <c r="CR931">
        <v>0</v>
      </c>
      <c r="CS931">
        <v>23</v>
      </c>
      <c r="CY931" s="33" t="s">
        <v>85</v>
      </c>
    </row>
    <row r="932" spans="1:103" x14ac:dyDescent="0.25">
      <c r="A932">
        <v>931</v>
      </c>
      <c r="B932">
        <v>64</v>
      </c>
      <c r="C932" s="24" t="s">
        <v>3962</v>
      </c>
      <c r="D932" s="12">
        <v>6.66</v>
      </c>
      <c r="E932" s="13">
        <f t="shared" si="225"/>
        <v>1.1388508891928866</v>
      </c>
      <c r="F932" s="7">
        <v>5.8479999999999999</v>
      </c>
      <c r="G932" s="7">
        <f t="shared" si="217"/>
        <v>5.521149110807114</v>
      </c>
      <c r="H932" s="15">
        <f t="shared" si="218"/>
        <v>7.7988508891928863</v>
      </c>
      <c r="I932" s="11">
        <f t="shared" si="219"/>
        <v>0.27872940443332772</v>
      </c>
      <c r="J932" s="32">
        <f t="shared" si="220"/>
        <v>4.7662346859324162E-2</v>
      </c>
      <c r="K932" s="32">
        <f t="shared" si="221"/>
        <v>20.980922382011713</v>
      </c>
      <c r="L932" s="8">
        <v>1</v>
      </c>
      <c r="M932" s="9">
        <v>0</v>
      </c>
      <c r="N932" s="8">
        <v>1</v>
      </c>
      <c r="O932" s="9">
        <v>0</v>
      </c>
      <c r="P932" s="9">
        <v>0</v>
      </c>
      <c r="Q932" s="9">
        <v>0</v>
      </c>
      <c r="R932" s="9">
        <v>0</v>
      </c>
      <c r="S932" s="8">
        <v>422</v>
      </c>
      <c r="T932" s="9">
        <v>15</v>
      </c>
      <c r="U932" s="9">
        <f t="shared" si="222"/>
        <v>406</v>
      </c>
      <c r="V932" s="9">
        <f t="shared" si="223"/>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28"/>
        <v>0.64500000000000002</v>
      </c>
      <c r="AN932" s="42">
        <v>0.33300000000000002</v>
      </c>
      <c r="AO932" s="41">
        <v>1</v>
      </c>
      <c r="AP932" s="17">
        <v>0</v>
      </c>
      <c r="AQ932">
        <v>1</v>
      </c>
      <c r="AR932" s="39">
        <f t="shared" si="229"/>
        <v>0</v>
      </c>
      <c r="AS932" s="38">
        <f t="shared" si="230"/>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2">
        <f t="shared" si="231"/>
        <v>33.839999999999996</v>
      </c>
      <c r="BM932">
        <v>1</v>
      </c>
      <c r="BN932">
        <v>0</v>
      </c>
      <c r="BO932">
        <v>0</v>
      </c>
      <c r="BP932">
        <v>0</v>
      </c>
      <c r="BQ932">
        <v>0</v>
      </c>
      <c r="BR932">
        <v>0</v>
      </c>
      <c r="BS932">
        <v>0</v>
      </c>
      <c r="BT932" s="17">
        <v>0</v>
      </c>
      <c r="BU932">
        <v>0</v>
      </c>
      <c r="BV932">
        <v>0</v>
      </c>
      <c r="BW932">
        <v>1</v>
      </c>
      <c r="BX932" s="17">
        <v>0</v>
      </c>
      <c r="BY932">
        <v>0</v>
      </c>
      <c r="BZ932">
        <v>0</v>
      </c>
      <c r="CA932">
        <v>0</v>
      </c>
      <c r="CB932">
        <v>0</v>
      </c>
      <c r="CC932" s="17">
        <v>0</v>
      </c>
      <c r="CD932">
        <v>0</v>
      </c>
      <c r="CE932">
        <v>0</v>
      </c>
      <c r="CF932">
        <v>1</v>
      </c>
      <c r="CG932">
        <v>1</v>
      </c>
      <c r="CH932">
        <v>0</v>
      </c>
      <c r="CI932">
        <v>1</v>
      </c>
      <c r="CJ932">
        <v>1</v>
      </c>
      <c r="CK932">
        <v>1</v>
      </c>
      <c r="CL932">
        <v>1</v>
      </c>
      <c r="CM932">
        <v>0</v>
      </c>
      <c r="CN932" s="17">
        <v>1</v>
      </c>
      <c r="CO932">
        <v>0.21149999999999999</v>
      </c>
      <c r="CP932">
        <v>4</v>
      </c>
      <c r="CQ932">
        <v>1</v>
      </c>
      <c r="CR932">
        <v>0</v>
      </c>
      <c r="CS932">
        <v>23</v>
      </c>
      <c r="CY932" s="33" t="s">
        <v>85</v>
      </c>
    </row>
    <row r="933" spans="1:103" x14ac:dyDescent="0.25">
      <c r="A933">
        <v>932</v>
      </c>
      <c r="B933">
        <v>64</v>
      </c>
      <c r="C933" s="24" t="s">
        <v>3962</v>
      </c>
      <c r="D933" s="12">
        <v>9.08</v>
      </c>
      <c r="E933" s="13">
        <f t="shared" si="225"/>
        <v>1.1167138113393187</v>
      </c>
      <c r="F933" s="7">
        <v>8.1310000000000002</v>
      </c>
      <c r="G933" s="7">
        <f t="shared" si="217"/>
        <v>7.9632861886606818</v>
      </c>
      <c r="H933" s="15">
        <f t="shared" si="218"/>
        <v>10.196713811339318</v>
      </c>
      <c r="I933" s="11">
        <f t="shared" si="219"/>
        <v>0.400530616419636</v>
      </c>
      <c r="J933" s="32">
        <f t="shared" si="220"/>
        <v>4.9259699473574711E-2</v>
      </c>
      <c r="K933" s="32">
        <f t="shared" si="221"/>
        <v>20.300570459964913</v>
      </c>
      <c r="L933" s="8">
        <v>1</v>
      </c>
      <c r="M933" s="9">
        <v>0</v>
      </c>
      <c r="N933" s="8">
        <v>1</v>
      </c>
      <c r="O933" s="9">
        <v>0</v>
      </c>
      <c r="P933" s="9">
        <v>0</v>
      </c>
      <c r="Q933" s="9">
        <v>0</v>
      </c>
      <c r="R933" s="9">
        <v>0</v>
      </c>
      <c r="S933" s="8">
        <v>362</v>
      </c>
      <c r="T933" s="9">
        <v>15</v>
      </c>
      <c r="U933" s="9">
        <f t="shared" si="222"/>
        <v>346</v>
      </c>
      <c r="V933" s="9">
        <f t="shared" si="223"/>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28"/>
        <v>0.64500000000000002</v>
      </c>
      <c r="AN933" s="42">
        <v>0.33300000000000002</v>
      </c>
      <c r="AO933" s="41">
        <v>1</v>
      </c>
      <c r="AP933" s="17">
        <v>0</v>
      </c>
      <c r="AQ933">
        <v>0</v>
      </c>
      <c r="AR933" s="39">
        <f t="shared" si="229"/>
        <v>1</v>
      </c>
      <c r="AS933" s="38">
        <f t="shared" si="230"/>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2">
        <f t="shared" si="231"/>
        <v>33.839999999999996</v>
      </c>
      <c r="BM933">
        <v>1</v>
      </c>
      <c r="BN933">
        <v>0</v>
      </c>
      <c r="BO933">
        <v>0</v>
      </c>
      <c r="BP933">
        <v>0</v>
      </c>
      <c r="BQ933">
        <v>0</v>
      </c>
      <c r="BR933">
        <v>0</v>
      </c>
      <c r="BS933">
        <v>0</v>
      </c>
      <c r="BT933" s="17">
        <v>0</v>
      </c>
      <c r="BU933">
        <v>0</v>
      </c>
      <c r="BV933">
        <v>0</v>
      </c>
      <c r="BW933">
        <v>1</v>
      </c>
      <c r="BX933" s="17">
        <v>0</v>
      </c>
      <c r="BY933">
        <v>0</v>
      </c>
      <c r="BZ933">
        <v>0</v>
      </c>
      <c r="CA933">
        <v>0</v>
      </c>
      <c r="CB933">
        <v>0</v>
      </c>
      <c r="CC933" s="17">
        <v>0</v>
      </c>
      <c r="CD933">
        <v>0</v>
      </c>
      <c r="CE933">
        <v>0</v>
      </c>
      <c r="CF933">
        <v>1</v>
      </c>
      <c r="CG933">
        <v>1</v>
      </c>
      <c r="CH933">
        <v>0</v>
      </c>
      <c r="CI933">
        <v>1</v>
      </c>
      <c r="CJ933">
        <v>1</v>
      </c>
      <c r="CK933">
        <v>1</v>
      </c>
      <c r="CL933">
        <v>1</v>
      </c>
      <c r="CM933">
        <v>0</v>
      </c>
      <c r="CN933" s="17">
        <v>1</v>
      </c>
      <c r="CO933">
        <v>0.21149999999999999</v>
      </c>
      <c r="CP933">
        <v>4</v>
      </c>
      <c r="CQ933">
        <v>1</v>
      </c>
      <c r="CR933">
        <v>0</v>
      </c>
      <c r="CS933">
        <v>23</v>
      </c>
      <c r="CY933" s="33" t="s">
        <v>85</v>
      </c>
    </row>
    <row r="934" spans="1:103" x14ac:dyDescent="0.25">
      <c r="A934">
        <v>933</v>
      </c>
      <c r="B934">
        <v>64</v>
      </c>
      <c r="C934" s="24" t="s">
        <v>3962</v>
      </c>
      <c r="D934" s="12">
        <v>6.67</v>
      </c>
      <c r="E934" s="13">
        <f t="shared" si="225"/>
        <v>1.1575841721624436</v>
      </c>
      <c r="F934" s="7">
        <v>5.7619999999999996</v>
      </c>
      <c r="G934" s="7">
        <f t="shared" si="217"/>
        <v>5.5124158278375566</v>
      </c>
      <c r="H934" s="15">
        <f t="shared" si="218"/>
        <v>7.8275841721624433</v>
      </c>
      <c r="I934" s="11">
        <f t="shared" si="219"/>
        <v>0.27588627965331808</v>
      </c>
      <c r="J934" s="32">
        <f t="shared" si="220"/>
        <v>4.7880298447295751E-2</v>
      </c>
      <c r="K934" s="32">
        <f t="shared" si="221"/>
        <v>20.885417017622608</v>
      </c>
      <c r="L934" s="8">
        <v>1</v>
      </c>
      <c r="M934" s="9">
        <v>0</v>
      </c>
      <c r="N934" s="8">
        <v>1</v>
      </c>
      <c r="O934" s="9">
        <v>0</v>
      </c>
      <c r="P934" s="9">
        <v>0</v>
      </c>
      <c r="Q934" s="9">
        <v>0</v>
      </c>
      <c r="R934" s="9">
        <v>0</v>
      </c>
      <c r="S934" s="8">
        <v>422</v>
      </c>
      <c r="T934" s="9">
        <v>18</v>
      </c>
      <c r="U934" s="9">
        <f t="shared" si="222"/>
        <v>403</v>
      </c>
      <c r="V934" s="9">
        <f t="shared" si="223"/>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28"/>
        <v>0.64500000000000002</v>
      </c>
      <c r="AN934" s="42">
        <v>0.33300000000000002</v>
      </c>
      <c r="AO934" s="41">
        <v>1</v>
      </c>
      <c r="AP934" s="17">
        <v>0</v>
      </c>
      <c r="AQ934">
        <v>1</v>
      </c>
      <c r="AR934" s="39">
        <f t="shared" si="229"/>
        <v>0</v>
      </c>
      <c r="AS934" s="38">
        <f t="shared" si="230"/>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2">
        <f t="shared" si="231"/>
        <v>33.839999999999996</v>
      </c>
      <c r="BM934">
        <v>1</v>
      </c>
      <c r="BN934">
        <v>0</v>
      </c>
      <c r="BO934">
        <v>0</v>
      </c>
      <c r="BP934">
        <v>0</v>
      </c>
      <c r="BQ934">
        <v>0</v>
      </c>
      <c r="BR934">
        <v>0</v>
      </c>
      <c r="BS934">
        <v>0</v>
      </c>
      <c r="BT934" s="17">
        <v>0</v>
      </c>
      <c r="BU934">
        <v>0</v>
      </c>
      <c r="BV934">
        <v>0</v>
      </c>
      <c r="BW934">
        <v>1</v>
      </c>
      <c r="BX934" s="17">
        <v>0</v>
      </c>
      <c r="BY934">
        <v>0</v>
      </c>
      <c r="BZ934">
        <v>0</v>
      </c>
      <c r="CA934">
        <v>0</v>
      </c>
      <c r="CB934">
        <v>0</v>
      </c>
      <c r="CC934" s="17">
        <v>0</v>
      </c>
      <c r="CD934">
        <v>0</v>
      </c>
      <c r="CE934">
        <v>0</v>
      </c>
      <c r="CF934">
        <v>1</v>
      </c>
      <c r="CG934">
        <v>1</v>
      </c>
      <c r="CH934">
        <v>0</v>
      </c>
      <c r="CI934">
        <v>1</v>
      </c>
      <c r="CJ934">
        <v>1</v>
      </c>
      <c r="CK934">
        <v>1</v>
      </c>
      <c r="CL934">
        <v>1</v>
      </c>
      <c r="CM934">
        <v>0</v>
      </c>
      <c r="CN934" s="17">
        <v>1</v>
      </c>
      <c r="CO934">
        <v>0.21149999999999999</v>
      </c>
      <c r="CP934">
        <v>4</v>
      </c>
      <c r="CQ934">
        <v>1</v>
      </c>
      <c r="CR934">
        <v>0</v>
      </c>
      <c r="CS934">
        <v>23</v>
      </c>
      <c r="CY934" s="33" t="s">
        <v>85</v>
      </c>
    </row>
    <row r="935" spans="1:103" x14ac:dyDescent="0.25">
      <c r="A935">
        <v>934</v>
      </c>
      <c r="B935">
        <v>64</v>
      </c>
      <c r="C935" s="24" t="s">
        <v>3962</v>
      </c>
      <c r="D935" s="12">
        <v>9.07</v>
      </c>
      <c r="E935" s="13">
        <f t="shared" si="225"/>
        <v>1.1211372064276885</v>
      </c>
      <c r="F935" s="7">
        <v>8.09</v>
      </c>
      <c r="G935" s="7">
        <f t="shared" si="217"/>
        <v>7.948862793572312</v>
      </c>
      <c r="H935" s="15">
        <f t="shared" si="218"/>
        <v>10.191137206427689</v>
      </c>
      <c r="I935" s="11">
        <f t="shared" si="219"/>
        <v>0.40029492263963368</v>
      </c>
      <c r="J935" s="32">
        <f t="shared" si="220"/>
        <v>4.9480212934441742E-2</v>
      </c>
      <c r="K935" s="32">
        <f t="shared" si="221"/>
        <v>20.210098960668155</v>
      </c>
      <c r="L935" s="8">
        <v>1</v>
      </c>
      <c r="M935" s="9">
        <v>0</v>
      </c>
      <c r="N935" s="8">
        <v>1</v>
      </c>
      <c r="O935" s="9">
        <v>0</v>
      </c>
      <c r="P935" s="9">
        <v>0</v>
      </c>
      <c r="Q935" s="9">
        <v>0</v>
      </c>
      <c r="R935" s="9">
        <v>0</v>
      </c>
      <c r="S935" s="8">
        <v>362</v>
      </c>
      <c r="T935" s="9">
        <v>18</v>
      </c>
      <c r="U935" s="9">
        <f t="shared" si="222"/>
        <v>343</v>
      </c>
      <c r="V935" s="9">
        <f t="shared" si="223"/>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28"/>
        <v>0.64500000000000002</v>
      </c>
      <c r="AN935" s="42">
        <v>0.33300000000000002</v>
      </c>
      <c r="AO935" s="41">
        <v>1</v>
      </c>
      <c r="AP935" s="17">
        <v>0</v>
      </c>
      <c r="AQ935">
        <v>0</v>
      </c>
      <c r="AR935" s="39">
        <f t="shared" si="229"/>
        <v>1</v>
      </c>
      <c r="AS935" s="38">
        <f t="shared" si="230"/>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2">
        <f t="shared" si="231"/>
        <v>33.839999999999996</v>
      </c>
      <c r="BM935">
        <v>1</v>
      </c>
      <c r="BN935">
        <v>0</v>
      </c>
      <c r="BO935">
        <v>0</v>
      </c>
      <c r="BP935">
        <v>0</v>
      </c>
      <c r="BQ935">
        <v>0</v>
      </c>
      <c r="BR935">
        <v>0</v>
      </c>
      <c r="BS935">
        <v>0</v>
      </c>
      <c r="BT935" s="17">
        <v>0</v>
      </c>
      <c r="BU935">
        <v>0</v>
      </c>
      <c r="BV935">
        <v>0</v>
      </c>
      <c r="BW935">
        <v>1</v>
      </c>
      <c r="BX935" s="17">
        <v>0</v>
      </c>
      <c r="BY935">
        <v>0</v>
      </c>
      <c r="BZ935">
        <v>0</v>
      </c>
      <c r="CA935">
        <v>0</v>
      </c>
      <c r="CB935">
        <v>0</v>
      </c>
      <c r="CC935" s="17">
        <v>0</v>
      </c>
      <c r="CD935">
        <v>0</v>
      </c>
      <c r="CE935">
        <v>0</v>
      </c>
      <c r="CF935">
        <v>1</v>
      </c>
      <c r="CG935">
        <v>1</v>
      </c>
      <c r="CH935">
        <v>0</v>
      </c>
      <c r="CI935">
        <v>1</v>
      </c>
      <c r="CJ935">
        <v>1</v>
      </c>
      <c r="CK935">
        <v>1</v>
      </c>
      <c r="CL935">
        <v>1</v>
      </c>
      <c r="CM935">
        <v>0</v>
      </c>
      <c r="CN935" s="17">
        <v>1</v>
      </c>
      <c r="CO935">
        <v>0.21149999999999999</v>
      </c>
      <c r="CP935">
        <v>4</v>
      </c>
      <c r="CQ935">
        <v>1</v>
      </c>
      <c r="CR935">
        <v>0</v>
      </c>
      <c r="CS935">
        <v>23</v>
      </c>
      <c r="CY935" s="33" t="s">
        <v>85</v>
      </c>
    </row>
    <row r="936" spans="1:103" x14ac:dyDescent="0.25">
      <c r="A936">
        <v>935</v>
      </c>
      <c r="B936">
        <v>64</v>
      </c>
      <c r="C936" s="24" t="s">
        <v>3962</v>
      </c>
      <c r="D936" s="12">
        <v>6.61</v>
      </c>
      <c r="E936" s="13">
        <f t="shared" si="225"/>
        <v>1.1598526057203018</v>
      </c>
      <c r="F936" s="7">
        <v>5.6989999999999998</v>
      </c>
      <c r="G936" s="7">
        <f t="shared" si="217"/>
        <v>5.4501473942796981</v>
      </c>
      <c r="H936" s="15">
        <f t="shared" si="218"/>
        <v>7.7698526057203026</v>
      </c>
      <c r="I936" s="11">
        <f t="shared" si="219"/>
        <v>0.27435888297770461</v>
      </c>
      <c r="J936" s="32">
        <f t="shared" si="220"/>
        <v>4.8141583256308941E-2</v>
      </c>
      <c r="K936" s="32">
        <f t="shared" si="221"/>
        <v>20.77206299335721</v>
      </c>
      <c r="L936" s="8">
        <v>1</v>
      </c>
      <c r="M936" s="9">
        <v>0</v>
      </c>
      <c r="N936" s="8">
        <v>1</v>
      </c>
      <c r="O936" s="9">
        <v>0</v>
      </c>
      <c r="P936" s="9">
        <v>0</v>
      </c>
      <c r="Q936" s="9">
        <v>0</v>
      </c>
      <c r="R936" s="9">
        <v>0</v>
      </c>
      <c r="S936" s="8">
        <v>422</v>
      </c>
      <c r="T936" s="9">
        <v>22</v>
      </c>
      <c r="U936" s="9">
        <f t="shared" si="222"/>
        <v>399</v>
      </c>
      <c r="V936" s="9">
        <f t="shared" si="223"/>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28"/>
        <v>0.64500000000000002</v>
      </c>
      <c r="AN936" s="42">
        <v>0.33300000000000002</v>
      </c>
      <c r="AO936" s="41">
        <v>1</v>
      </c>
      <c r="AP936" s="17">
        <v>0</v>
      </c>
      <c r="AQ936">
        <v>1</v>
      </c>
      <c r="AR936" s="39">
        <f t="shared" si="229"/>
        <v>0</v>
      </c>
      <c r="AS936" s="38">
        <f t="shared" si="230"/>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2">
        <f t="shared" si="231"/>
        <v>33.839999999999996</v>
      </c>
      <c r="BM936">
        <v>1</v>
      </c>
      <c r="BN936">
        <v>0</v>
      </c>
      <c r="BO936">
        <v>0</v>
      </c>
      <c r="BP936">
        <v>0</v>
      </c>
      <c r="BQ936">
        <v>0</v>
      </c>
      <c r="BR936">
        <v>0</v>
      </c>
      <c r="BS936">
        <v>0</v>
      </c>
      <c r="BT936" s="17">
        <v>0</v>
      </c>
      <c r="BU936">
        <v>0</v>
      </c>
      <c r="BV936">
        <v>0</v>
      </c>
      <c r="BW936">
        <v>1</v>
      </c>
      <c r="BX936" s="17">
        <v>0</v>
      </c>
      <c r="BY936">
        <v>0</v>
      </c>
      <c r="BZ936">
        <v>0</v>
      </c>
      <c r="CA936">
        <v>0</v>
      </c>
      <c r="CB936">
        <v>0</v>
      </c>
      <c r="CC936" s="17">
        <v>0</v>
      </c>
      <c r="CD936">
        <v>0</v>
      </c>
      <c r="CE936">
        <v>0</v>
      </c>
      <c r="CF936">
        <v>1</v>
      </c>
      <c r="CG936">
        <v>1</v>
      </c>
      <c r="CH936">
        <v>0</v>
      </c>
      <c r="CI936">
        <v>1</v>
      </c>
      <c r="CJ936">
        <v>1</v>
      </c>
      <c r="CK936">
        <v>1</v>
      </c>
      <c r="CL936">
        <v>1</v>
      </c>
      <c r="CM936">
        <v>0</v>
      </c>
      <c r="CN936" s="17">
        <v>1</v>
      </c>
      <c r="CO936">
        <v>0.21149999999999999</v>
      </c>
      <c r="CP936">
        <v>4</v>
      </c>
      <c r="CQ936">
        <v>1</v>
      </c>
      <c r="CR936">
        <v>0</v>
      </c>
      <c r="CS936">
        <v>23</v>
      </c>
      <c r="CY936" s="33" t="s">
        <v>85</v>
      </c>
    </row>
    <row r="937" spans="1:103" x14ac:dyDescent="0.25">
      <c r="A937">
        <v>936</v>
      </c>
      <c r="B937">
        <v>64</v>
      </c>
      <c r="C937" s="24" t="s">
        <v>3962</v>
      </c>
      <c r="D937" s="12">
        <v>8.76</v>
      </c>
      <c r="E937" s="13">
        <f t="shared" si="225"/>
        <v>1.1546065638592329</v>
      </c>
      <c r="F937" s="7">
        <v>7.5869999999999997</v>
      </c>
      <c r="G937" s="7">
        <f t="shared" si="217"/>
        <v>7.6053934361407673</v>
      </c>
      <c r="H937" s="15">
        <f t="shared" si="218"/>
        <v>9.9146065638592322</v>
      </c>
      <c r="I937" s="11">
        <f t="shared" si="219"/>
        <v>0.38099056817957472</v>
      </c>
      <c r="J937" s="32">
        <f t="shared" si="220"/>
        <v>5.0216234108287169E-2</v>
      </c>
      <c r="K937" s="32">
        <f t="shared" si="221"/>
        <v>19.91387880348778</v>
      </c>
      <c r="L937" s="8">
        <v>1</v>
      </c>
      <c r="M937" s="9">
        <v>0</v>
      </c>
      <c r="N937" s="8">
        <v>1</v>
      </c>
      <c r="O937" s="9">
        <v>0</v>
      </c>
      <c r="P937" s="9">
        <v>0</v>
      </c>
      <c r="Q937" s="9">
        <v>0</v>
      </c>
      <c r="R937" s="9">
        <v>0</v>
      </c>
      <c r="S937" s="8">
        <v>362</v>
      </c>
      <c r="T937" s="9">
        <v>22</v>
      </c>
      <c r="U937" s="9">
        <f t="shared" si="222"/>
        <v>339</v>
      </c>
      <c r="V937" s="9">
        <f t="shared" si="223"/>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28"/>
        <v>0.64500000000000002</v>
      </c>
      <c r="AN937" s="42">
        <v>0.33300000000000002</v>
      </c>
      <c r="AO937" s="41">
        <v>1</v>
      </c>
      <c r="AP937" s="17">
        <v>0</v>
      </c>
      <c r="AQ937">
        <v>0</v>
      </c>
      <c r="AR937" s="39">
        <f t="shared" si="229"/>
        <v>1</v>
      </c>
      <c r="AS937" s="38">
        <f t="shared" si="230"/>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2">
        <f t="shared" si="231"/>
        <v>33.839999999999996</v>
      </c>
      <c r="BM937">
        <v>1</v>
      </c>
      <c r="BN937">
        <v>0</v>
      </c>
      <c r="BO937">
        <v>0</v>
      </c>
      <c r="BP937">
        <v>0</v>
      </c>
      <c r="BQ937">
        <v>0</v>
      </c>
      <c r="BR937">
        <v>0</v>
      </c>
      <c r="BS937">
        <v>0</v>
      </c>
      <c r="BT937" s="17">
        <v>0</v>
      </c>
      <c r="BU937">
        <v>0</v>
      </c>
      <c r="BV937">
        <v>0</v>
      </c>
      <c r="BW937">
        <v>1</v>
      </c>
      <c r="BX937" s="17">
        <v>0</v>
      </c>
      <c r="BY937">
        <v>0</v>
      </c>
      <c r="BZ937">
        <v>0</v>
      </c>
      <c r="CA937">
        <v>0</v>
      </c>
      <c r="CB937">
        <v>0</v>
      </c>
      <c r="CC937" s="17">
        <v>0</v>
      </c>
      <c r="CD937">
        <v>0</v>
      </c>
      <c r="CE937">
        <v>0</v>
      </c>
      <c r="CF937">
        <v>1</v>
      </c>
      <c r="CG937">
        <v>1</v>
      </c>
      <c r="CH937">
        <v>0</v>
      </c>
      <c r="CI937">
        <v>1</v>
      </c>
      <c r="CJ937">
        <v>1</v>
      </c>
      <c r="CK937">
        <v>1</v>
      </c>
      <c r="CL937">
        <v>1</v>
      </c>
      <c r="CM937">
        <v>0</v>
      </c>
      <c r="CN937" s="17">
        <v>1</v>
      </c>
      <c r="CO937">
        <v>0.21149999999999999</v>
      </c>
      <c r="CP937">
        <v>4</v>
      </c>
      <c r="CQ937">
        <v>1</v>
      </c>
      <c r="CR937">
        <v>0</v>
      </c>
      <c r="CS937">
        <v>23</v>
      </c>
      <c r="CY937" s="33" t="s">
        <v>85</v>
      </c>
    </row>
    <row r="938" spans="1:103" x14ac:dyDescent="0.25">
      <c r="A938">
        <v>937</v>
      </c>
      <c r="B938">
        <v>65</v>
      </c>
      <c r="C938" s="24" t="s">
        <v>3971</v>
      </c>
      <c r="D938" s="12">
        <v>9.44</v>
      </c>
      <c r="E938" s="13">
        <v>0.98</v>
      </c>
      <c r="F938" s="7">
        <f t="shared" ref="F938:F1001" si="232">D938/E938</f>
        <v>9.6326530612244898</v>
      </c>
      <c r="G938" s="7">
        <f t="shared" si="217"/>
        <v>8.4599999999999991</v>
      </c>
      <c r="H938" s="15">
        <f t="shared" si="218"/>
        <v>10.42</v>
      </c>
      <c r="I938" s="11">
        <f t="shared" si="219"/>
        <v>0.14911892285947093</v>
      </c>
      <c r="J938" s="32">
        <f t="shared" si="220"/>
        <v>1.5480566144309482E-2</v>
      </c>
      <c r="K938" s="32">
        <f t="shared" si="221"/>
        <v>64.597120717551476</v>
      </c>
      <c r="L938" s="8">
        <v>0</v>
      </c>
      <c r="M938" s="9">
        <v>1</v>
      </c>
      <c r="N938" s="8">
        <v>0</v>
      </c>
      <c r="O938" s="9">
        <v>0</v>
      </c>
      <c r="P938" s="9">
        <v>0</v>
      </c>
      <c r="Q938" s="9">
        <v>1</v>
      </c>
      <c r="R938" s="9">
        <v>0</v>
      </c>
      <c r="S938" s="8">
        <v>4083</v>
      </c>
      <c r="T938" s="9">
        <v>2</v>
      </c>
      <c r="U938" s="9">
        <f t="shared" si="222"/>
        <v>4080</v>
      </c>
      <c r="V938" s="9">
        <f t="shared" si="223"/>
        <v>24</v>
      </c>
      <c r="W938" s="7">
        <v>13.131</v>
      </c>
      <c r="X938" s="7">
        <f t="shared" ref="X938:X996" si="233">BL938-W938-6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29"/>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20765</v>
      </c>
      <c r="BL938" s="24">
        <v>28.28</v>
      </c>
      <c r="BM938">
        <v>0</v>
      </c>
      <c r="BN938">
        <v>0</v>
      </c>
      <c r="BO938">
        <v>0</v>
      </c>
      <c r="BP938">
        <v>1</v>
      </c>
      <c r="BQ938">
        <v>0</v>
      </c>
      <c r="BR938">
        <v>0</v>
      </c>
      <c r="BS938">
        <v>0</v>
      </c>
      <c r="BT938" s="17">
        <v>0</v>
      </c>
      <c r="BU938">
        <v>0</v>
      </c>
      <c r="BV938">
        <v>0</v>
      </c>
      <c r="BW938">
        <v>1</v>
      </c>
      <c r="BX938" s="17">
        <v>0</v>
      </c>
      <c r="BY938">
        <v>0</v>
      </c>
      <c r="BZ938">
        <v>0</v>
      </c>
      <c r="CA938">
        <v>0</v>
      </c>
      <c r="CB938">
        <v>0</v>
      </c>
      <c r="CC938" s="17">
        <v>0</v>
      </c>
      <c r="CD938">
        <v>0</v>
      </c>
      <c r="CE938">
        <v>0</v>
      </c>
      <c r="CF938">
        <v>0</v>
      </c>
      <c r="CG938">
        <v>0</v>
      </c>
      <c r="CH938">
        <v>0</v>
      </c>
      <c r="CI938">
        <v>0</v>
      </c>
      <c r="CJ938">
        <v>0</v>
      </c>
      <c r="CK938">
        <v>0</v>
      </c>
      <c r="CL938">
        <v>0</v>
      </c>
      <c r="CM938">
        <v>0</v>
      </c>
      <c r="CN938" s="17">
        <v>0</v>
      </c>
      <c r="CO938">
        <v>0.19600000000000001</v>
      </c>
      <c r="CP938">
        <v>166</v>
      </c>
      <c r="CQ938">
        <v>1</v>
      </c>
      <c r="CR938">
        <v>0</v>
      </c>
      <c r="CS938">
        <v>22</v>
      </c>
      <c r="CY938" s="33" t="s">
        <v>85</v>
      </c>
    </row>
    <row r="939" spans="1:103" x14ac:dyDescent="0.25">
      <c r="A939">
        <v>938</v>
      </c>
      <c r="B939">
        <v>65</v>
      </c>
      <c r="C939" s="24" t="s">
        <v>3971</v>
      </c>
      <c r="D939" s="12">
        <v>8.1</v>
      </c>
      <c r="E939" s="13">
        <v>0.22</v>
      </c>
      <c r="F939" s="7">
        <f t="shared" si="232"/>
        <v>36.818181818181813</v>
      </c>
      <c r="G939" s="7">
        <f t="shared" si="217"/>
        <v>7.88</v>
      </c>
      <c r="H939" s="15">
        <f t="shared" si="218"/>
        <v>8.32</v>
      </c>
      <c r="I939" s="11">
        <f t="shared" si="219"/>
        <v>0.14612854458928509</v>
      </c>
      <c r="J939" s="32">
        <f t="shared" si="220"/>
        <v>3.9689234332892257E-3</v>
      </c>
      <c r="K939" s="32">
        <f t="shared" si="221"/>
        <v>251.95749346347429</v>
      </c>
      <c r="L939" s="8">
        <v>0</v>
      </c>
      <c r="M939" s="9">
        <v>1</v>
      </c>
      <c r="N939" s="8">
        <v>0</v>
      </c>
      <c r="O939" s="9">
        <v>0</v>
      </c>
      <c r="P939" s="9">
        <v>0</v>
      </c>
      <c r="Q939" s="9">
        <v>1</v>
      </c>
      <c r="R939" s="9">
        <v>0</v>
      </c>
      <c r="S939" s="8">
        <v>62130</v>
      </c>
      <c r="T939" s="9">
        <v>2</v>
      </c>
      <c r="U939" s="9">
        <f t="shared" si="222"/>
        <v>62127</v>
      </c>
      <c r="V939" s="9">
        <f t="shared" si="223"/>
        <v>24</v>
      </c>
      <c r="W939" s="7">
        <v>13.154999999999999</v>
      </c>
      <c r="X939" s="7">
        <f t="shared" si="233"/>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29"/>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20765</v>
      </c>
      <c r="BL939" s="24">
        <v>30.21</v>
      </c>
      <c r="BM939">
        <v>0</v>
      </c>
      <c r="BN939">
        <v>0</v>
      </c>
      <c r="BO939">
        <v>0</v>
      </c>
      <c r="BP939">
        <v>1</v>
      </c>
      <c r="BQ939">
        <v>0</v>
      </c>
      <c r="BR939">
        <v>0</v>
      </c>
      <c r="BS939">
        <v>0</v>
      </c>
      <c r="BT939" s="17">
        <v>0</v>
      </c>
      <c r="BU939">
        <v>0</v>
      </c>
      <c r="BV939">
        <v>0</v>
      </c>
      <c r="BW939">
        <v>1</v>
      </c>
      <c r="BX939" s="17">
        <v>0</v>
      </c>
      <c r="BY939">
        <v>0</v>
      </c>
      <c r="BZ939">
        <v>0</v>
      </c>
      <c r="CA939">
        <v>0</v>
      </c>
      <c r="CB939">
        <v>0</v>
      </c>
      <c r="CC939" s="17">
        <v>0</v>
      </c>
      <c r="CD939">
        <v>0</v>
      </c>
      <c r="CE939">
        <v>0</v>
      </c>
      <c r="CF939">
        <v>0</v>
      </c>
      <c r="CG939">
        <v>0</v>
      </c>
      <c r="CH939">
        <v>0</v>
      </c>
      <c r="CI939">
        <v>0</v>
      </c>
      <c r="CJ939">
        <v>0</v>
      </c>
      <c r="CK939">
        <v>0</v>
      </c>
      <c r="CL939">
        <v>0</v>
      </c>
      <c r="CM939">
        <v>0</v>
      </c>
      <c r="CN939" s="17">
        <v>0</v>
      </c>
      <c r="CO939">
        <v>0.19600000000000001</v>
      </c>
      <c r="CP939">
        <v>166</v>
      </c>
      <c r="CQ939">
        <v>1</v>
      </c>
      <c r="CR939">
        <v>0</v>
      </c>
      <c r="CS939">
        <v>22</v>
      </c>
      <c r="CY939" s="33" t="s">
        <v>85</v>
      </c>
    </row>
    <row r="940" spans="1:103" x14ac:dyDescent="0.25">
      <c r="A940">
        <v>939</v>
      </c>
      <c r="B940">
        <v>65</v>
      </c>
      <c r="C940" s="24" t="s">
        <v>3971</v>
      </c>
      <c r="D940" s="12">
        <v>8.16</v>
      </c>
      <c r="E940" s="13">
        <v>0.21</v>
      </c>
      <c r="F940" s="7">
        <f t="shared" si="232"/>
        <v>38.857142857142861</v>
      </c>
      <c r="G940" s="7">
        <f t="shared" si="217"/>
        <v>7.95</v>
      </c>
      <c r="H940" s="15">
        <f t="shared" si="218"/>
        <v>8.370000000000001</v>
      </c>
      <c r="I940" s="11">
        <f t="shared" si="219"/>
        <v>0.14931821237205145</v>
      </c>
      <c r="J940" s="32">
        <f t="shared" si="220"/>
        <v>3.8427481125160295E-3</v>
      </c>
      <c r="K940" s="32">
        <f t="shared" si="221"/>
        <v>260.2304316390003</v>
      </c>
      <c r="L940" s="8">
        <v>0</v>
      </c>
      <c r="M940" s="9">
        <v>1</v>
      </c>
      <c r="N940" s="8">
        <v>0</v>
      </c>
      <c r="O940" s="9">
        <v>0</v>
      </c>
      <c r="P940" s="9">
        <v>0</v>
      </c>
      <c r="Q940" s="9">
        <v>1</v>
      </c>
      <c r="R940" s="9">
        <v>0</v>
      </c>
      <c r="S940" s="8">
        <v>66213</v>
      </c>
      <c r="T940" s="9">
        <v>2</v>
      </c>
      <c r="U940" s="9">
        <f t="shared" si="222"/>
        <v>66210</v>
      </c>
      <c r="V940" s="9">
        <f t="shared" si="223"/>
        <v>24</v>
      </c>
      <c r="W940" s="7">
        <v>13.153</v>
      </c>
      <c r="X940" s="7">
        <f t="shared" si="233"/>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29"/>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20765</v>
      </c>
      <c r="BL940" s="24">
        <v>28.15</v>
      </c>
      <c r="BM940">
        <v>0</v>
      </c>
      <c r="BN940">
        <v>0</v>
      </c>
      <c r="BO940">
        <v>0</v>
      </c>
      <c r="BP940">
        <v>1</v>
      </c>
      <c r="BQ940">
        <v>0</v>
      </c>
      <c r="BR940">
        <v>0</v>
      </c>
      <c r="BS940">
        <v>0</v>
      </c>
      <c r="BT940" s="17">
        <v>0</v>
      </c>
      <c r="BU940">
        <v>0</v>
      </c>
      <c r="BV940">
        <v>0</v>
      </c>
      <c r="BW940">
        <v>1</v>
      </c>
      <c r="BX940" s="17">
        <v>0</v>
      </c>
      <c r="BY940">
        <v>0</v>
      </c>
      <c r="BZ940">
        <v>0</v>
      </c>
      <c r="CA940">
        <v>0</v>
      </c>
      <c r="CB940">
        <v>0</v>
      </c>
      <c r="CC940" s="17">
        <v>0</v>
      </c>
      <c r="CD940">
        <v>0</v>
      </c>
      <c r="CE940">
        <v>0</v>
      </c>
      <c r="CF940">
        <v>0</v>
      </c>
      <c r="CG940">
        <v>0</v>
      </c>
      <c r="CH940">
        <v>0</v>
      </c>
      <c r="CI940">
        <v>0</v>
      </c>
      <c r="CJ940">
        <v>0</v>
      </c>
      <c r="CK940">
        <v>0</v>
      </c>
      <c r="CL940">
        <v>0</v>
      </c>
      <c r="CM940">
        <v>0</v>
      </c>
      <c r="CN940" s="17">
        <v>0</v>
      </c>
      <c r="CO940">
        <v>0.19600000000000001</v>
      </c>
      <c r="CP940">
        <v>166</v>
      </c>
      <c r="CQ940">
        <v>1</v>
      </c>
      <c r="CR940">
        <v>0</v>
      </c>
      <c r="CS940">
        <v>22</v>
      </c>
      <c r="CY940" s="33" t="s">
        <v>85</v>
      </c>
    </row>
    <row r="941" spans="1:103" x14ac:dyDescent="0.25">
      <c r="A941">
        <v>940</v>
      </c>
      <c r="B941">
        <v>65</v>
      </c>
      <c r="C941" s="24" t="s">
        <v>3971</v>
      </c>
      <c r="D941" s="12">
        <v>9.26</v>
      </c>
      <c r="E941" s="13">
        <v>0.95</v>
      </c>
      <c r="F941" s="7">
        <f t="shared" si="232"/>
        <v>9.7473684210526326</v>
      </c>
      <c r="G941" s="7">
        <f t="shared" si="217"/>
        <v>8.31</v>
      </c>
      <c r="H941" s="15">
        <f t="shared" si="218"/>
        <v>10.209999999999999</v>
      </c>
      <c r="I941" s="11">
        <f t="shared" si="219"/>
        <v>0.15085460062198786</v>
      </c>
      <c r="J941" s="32">
        <f t="shared" si="220"/>
        <v>1.5476443908303288E-2</v>
      </c>
      <c r="K941" s="32">
        <f t="shared" si="221"/>
        <v>64.614326516150697</v>
      </c>
      <c r="L941" s="8">
        <v>0</v>
      </c>
      <c r="M941" s="9">
        <v>1</v>
      </c>
      <c r="N941" s="8">
        <v>0</v>
      </c>
      <c r="O941" s="9">
        <v>0</v>
      </c>
      <c r="P941" s="9">
        <v>0</v>
      </c>
      <c r="Q941" s="9">
        <v>1</v>
      </c>
      <c r="R941" s="9">
        <v>0</v>
      </c>
      <c r="S941" s="8">
        <v>4083</v>
      </c>
      <c r="T941" s="9">
        <v>2</v>
      </c>
      <c r="U941" s="9">
        <f t="shared" si="222"/>
        <v>4080</v>
      </c>
      <c r="V941" s="9">
        <f t="shared" si="223"/>
        <v>24</v>
      </c>
      <c r="W941" s="7">
        <v>13.131</v>
      </c>
      <c r="X941" s="7">
        <f t="shared" si="233"/>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29"/>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20765</v>
      </c>
      <c r="BL941" s="24">
        <v>28.28</v>
      </c>
      <c r="BM941">
        <v>0</v>
      </c>
      <c r="BN941">
        <v>0</v>
      </c>
      <c r="BO941">
        <v>0</v>
      </c>
      <c r="BP941">
        <v>1</v>
      </c>
      <c r="BQ941">
        <v>0</v>
      </c>
      <c r="BR941">
        <v>0</v>
      </c>
      <c r="BS941">
        <v>0</v>
      </c>
      <c r="BT941" s="17">
        <v>0</v>
      </c>
      <c r="BU941">
        <v>0</v>
      </c>
      <c r="BV941">
        <v>0</v>
      </c>
      <c r="BW941">
        <v>1</v>
      </c>
      <c r="BX941" s="17">
        <v>0</v>
      </c>
      <c r="BY941">
        <v>0</v>
      </c>
      <c r="BZ941">
        <v>0</v>
      </c>
      <c r="CA941">
        <v>0</v>
      </c>
      <c r="CB941">
        <v>0</v>
      </c>
      <c r="CC941" s="17">
        <v>0</v>
      </c>
      <c r="CD941">
        <v>0</v>
      </c>
      <c r="CE941">
        <v>0</v>
      </c>
      <c r="CF941">
        <v>0</v>
      </c>
      <c r="CG941">
        <v>0</v>
      </c>
      <c r="CH941">
        <v>0</v>
      </c>
      <c r="CI941">
        <v>0</v>
      </c>
      <c r="CJ941">
        <v>0</v>
      </c>
      <c r="CK941">
        <v>0</v>
      </c>
      <c r="CL941">
        <v>0</v>
      </c>
      <c r="CM941">
        <v>0</v>
      </c>
      <c r="CN941" s="17">
        <v>0</v>
      </c>
      <c r="CO941">
        <v>0.19600000000000001</v>
      </c>
      <c r="CP941">
        <v>166</v>
      </c>
      <c r="CQ941">
        <v>1</v>
      </c>
      <c r="CR941">
        <v>0</v>
      </c>
      <c r="CS941">
        <v>22</v>
      </c>
      <c r="CY941" s="33" t="s">
        <v>85</v>
      </c>
    </row>
    <row r="942" spans="1:103" x14ac:dyDescent="0.25">
      <c r="A942">
        <v>941</v>
      </c>
      <c r="B942">
        <v>65</v>
      </c>
      <c r="C942" s="24" t="s">
        <v>3971</v>
      </c>
      <c r="D942" s="12">
        <v>8.08</v>
      </c>
      <c r="E942" s="13">
        <v>0.2</v>
      </c>
      <c r="F942" s="7">
        <f t="shared" si="232"/>
        <v>40.4</v>
      </c>
      <c r="G942" s="7">
        <f t="shared" si="217"/>
        <v>7.88</v>
      </c>
      <c r="H942" s="15">
        <f t="shared" si="218"/>
        <v>8.2799999999999994</v>
      </c>
      <c r="I942" s="11">
        <f t="shared" si="219"/>
        <v>0.15999634871826515</v>
      </c>
      <c r="J942" s="32">
        <f t="shared" si="220"/>
        <v>3.9603056613431971E-3</v>
      </c>
      <c r="K942" s="32">
        <f t="shared" si="221"/>
        <v>252.50576231048666</v>
      </c>
      <c r="L942" s="8">
        <v>0</v>
      </c>
      <c r="M942" s="9">
        <v>1</v>
      </c>
      <c r="N942" s="8">
        <v>0</v>
      </c>
      <c r="O942" s="9">
        <v>0</v>
      </c>
      <c r="P942" s="9">
        <v>0</v>
      </c>
      <c r="Q942" s="9">
        <v>1</v>
      </c>
      <c r="R942" s="9">
        <v>0</v>
      </c>
      <c r="S942" s="8">
        <v>62130</v>
      </c>
      <c r="T942" s="9">
        <v>2</v>
      </c>
      <c r="U942" s="9">
        <f t="shared" si="222"/>
        <v>62127</v>
      </c>
      <c r="V942" s="9">
        <f t="shared" si="223"/>
        <v>24</v>
      </c>
      <c r="W942" s="7">
        <v>13.154999999999999</v>
      </c>
      <c r="X942" s="7">
        <f t="shared" si="233"/>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29"/>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20765</v>
      </c>
      <c r="BL942" s="24">
        <v>30.21</v>
      </c>
      <c r="BM942">
        <v>0</v>
      </c>
      <c r="BN942">
        <v>0</v>
      </c>
      <c r="BO942">
        <v>0</v>
      </c>
      <c r="BP942">
        <v>1</v>
      </c>
      <c r="BQ942">
        <v>0</v>
      </c>
      <c r="BR942">
        <v>0</v>
      </c>
      <c r="BS942">
        <v>0</v>
      </c>
      <c r="BT942" s="17">
        <v>0</v>
      </c>
      <c r="BU942">
        <v>0</v>
      </c>
      <c r="BV942">
        <v>0</v>
      </c>
      <c r="BW942">
        <v>1</v>
      </c>
      <c r="BX942" s="17">
        <v>0</v>
      </c>
      <c r="BY942">
        <v>0</v>
      </c>
      <c r="BZ942">
        <v>0</v>
      </c>
      <c r="CA942">
        <v>0</v>
      </c>
      <c r="CB942">
        <v>0</v>
      </c>
      <c r="CC942" s="17">
        <v>0</v>
      </c>
      <c r="CD942">
        <v>0</v>
      </c>
      <c r="CE942">
        <v>0</v>
      </c>
      <c r="CF942">
        <v>0</v>
      </c>
      <c r="CG942">
        <v>0</v>
      </c>
      <c r="CH942">
        <v>0</v>
      </c>
      <c r="CI942">
        <v>0</v>
      </c>
      <c r="CJ942">
        <v>0</v>
      </c>
      <c r="CK942">
        <v>0</v>
      </c>
      <c r="CL942">
        <v>0</v>
      </c>
      <c r="CM942">
        <v>0</v>
      </c>
      <c r="CN942" s="17">
        <v>0</v>
      </c>
      <c r="CO942">
        <v>0.19600000000000001</v>
      </c>
      <c r="CP942">
        <v>166</v>
      </c>
      <c r="CQ942">
        <v>1</v>
      </c>
      <c r="CR942">
        <v>0</v>
      </c>
      <c r="CS942">
        <v>22</v>
      </c>
      <c r="CY942" s="33" t="s">
        <v>85</v>
      </c>
    </row>
    <row r="943" spans="1:103" x14ac:dyDescent="0.25">
      <c r="A943">
        <v>942</v>
      </c>
      <c r="B943">
        <v>65</v>
      </c>
      <c r="C943" s="24" t="s">
        <v>3971</v>
      </c>
      <c r="D943" s="12">
        <v>8.1199999999999992</v>
      </c>
      <c r="E943" s="13">
        <v>0.2</v>
      </c>
      <c r="F943" s="7">
        <f t="shared" si="232"/>
        <v>40.599999999999994</v>
      </c>
      <c r="G943" s="7">
        <f t="shared" si="217"/>
        <v>7.919999999999999</v>
      </c>
      <c r="H943" s="15">
        <f t="shared" si="218"/>
        <v>8.3199999999999985</v>
      </c>
      <c r="I943" s="11">
        <f t="shared" si="219"/>
        <v>0.15585629709920443</v>
      </c>
      <c r="J943" s="32">
        <f t="shared" si="220"/>
        <v>3.8388250517045436E-3</v>
      </c>
      <c r="K943" s="32">
        <f t="shared" si="221"/>
        <v>260.49637233558548</v>
      </c>
      <c r="L943" s="8">
        <v>0</v>
      </c>
      <c r="M943" s="9">
        <v>1</v>
      </c>
      <c r="N943" s="8">
        <v>0</v>
      </c>
      <c r="O943" s="9">
        <v>0</v>
      </c>
      <c r="P943" s="9">
        <v>0</v>
      </c>
      <c r="Q943" s="9">
        <v>1</v>
      </c>
      <c r="R943" s="9">
        <v>0</v>
      </c>
      <c r="S943" s="8">
        <v>66213</v>
      </c>
      <c r="T943" s="9">
        <v>2</v>
      </c>
      <c r="U943" s="9">
        <f t="shared" si="222"/>
        <v>66210</v>
      </c>
      <c r="V943" s="9">
        <f t="shared" si="223"/>
        <v>24</v>
      </c>
      <c r="W943" s="7">
        <v>13.153</v>
      </c>
      <c r="X943" s="7">
        <f t="shared" si="233"/>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29"/>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20765</v>
      </c>
      <c r="BL943" s="24">
        <v>28.15</v>
      </c>
      <c r="BM943">
        <v>0</v>
      </c>
      <c r="BN943">
        <v>0</v>
      </c>
      <c r="BO943">
        <v>0</v>
      </c>
      <c r="BP943">
        <v>1</v>
      </c>
      <c r="BQ943">
        <v>0</v>
      </c>
      <c r="BR943">
        <v>0</v>
      </c>
      <c r="BS943">
        <v>0</v>
      </c>
      <c r="BT943" s="17">
        <v>0</v>
      </c>
      <c r="BU943">
        <v>0</v>
      </c>
      <c r="BV943">
        <v>0</v>
      </c>
      <c r="BW943">
        <v>1</v>
      </c>
      <c r="BX943" s="17">
        <v>0</v>
      </c>
      <c r="BY943">
        <v>0</v>
      </c>
      <c r="BZ943">
        <v>0</v>
      </c>
      <c r="CA943">
        <v>0</v>
      </c>
      <c r="CB943">
        <v>0</v>
      </c>
      <c r="CC943" s="17">
        <v>0</v>
      </c>
      <c r="CD943">
        <v>0</v>
      </c>
      <c r="CE943">
        <v>0</v>
      </c>
      <c r="CF943">
        <v>0</v>
      </c>
      <c r="CG943">
        <v>0</v>
      </c>
      <c r="CH943">
        <v>0</v>
      </c>
      <c r="CI943">
        <v>0</v>
      </c>
      <c r="CJ943">
        <v>0</v>
      </c>
      <c r="CK943">
        <v>0</v>
      </c>
      <c r="CL943">
        <v>0</v>
      </c>
      <c r="CM943">
        <v>0</v>
      </c>
      <c r="CN943" s="17">
        <v>0</v>
      </c>
      <c r="CO943">
        <v>0.19600000000000001</v>
      </c>
      <c r="CP943">
        <v>166</v>
      </c>
      <c r="CQ943">
        <v>1</v>
      </c>
      <c r="CR943">
        <v>0</v>
      </c>
      <c r="CS943">
        <v>22</v>
      </c>
      <c r="CY943" s="33" t="s">
        <v>85</v>
      </c>
    </row>
    <row r="944" spans="1:103" x14ac:dyDescent="0.25">
      <c r="A944">
        <v>943</v>
      </c>
      <c r="B944">
        <v>65</v>
      </c>
      <c r="C944" s="24" t="s">
        <v>3971</v>
      </c>
      <c r="D944" s="12">
        <v>6.44</v>
      </c>
      <c r="E944" s="13">
        <v>1.19</v>
      </c>
      <c r="F944" s="7">
        <f t="shared" si="232"/>
        <v>5.4117647058823533</v>
      </c>
      <c r="G944" s="7">
        <f t="shared" si="217"/>
        <v>5.25</v>
      </c>
      <c r="H944" s="15">
        <f t="shared" si="218"/>
        <v>7.6300000000000008</v>
      </c>
      <c r="I944" s="11">
        <f t="shared" si="219"/>
        <v>9.4417443129568596E-2</v>
      </c>
      <c r="J944" s="32">
        <f t="shared" si="220"/>
        <v>1.7446701447855067E-2</v>
      </c>
      <c r="K944" s="32">
        <f t="shared" si="221"/>
        <v>57.31742490056434</v>
      </c>
      <c r="L944" s="8">
        <v>0</v>
      </c>
      <c r="M944" s="9">
        <v>1</v>
      </c>
      <c r="N944" s="8">
        <v>0</v>
      </c>
      <c r="O944" s="9">
        <v>0</v>
      </c>
      <c r="P944" s="9">
        <v>0</v>
      </c>
      <c r="Q944" s="9">
        <v>1</v>
      </c>
      <c r="R944" s="9">
        <v>0</v>
      </c>
      <c r="S944" s="8">
        <v>3275</v>
      </c>
      <c r="T944" s="9">
        <v>18</v>
      </c>
      <c r="U944" s="9">
        <f t="shared" si="222"/>
        <v>3256</v>
      </c>
      <c r="V944" s="9">
        <f t="shared" si="223"/>
        <v>24</v>
      </c>
      <c r="W944" s="7">
        <v>13.131</v>
      </c>
      <c r="X944" s="7">
        <f t="shared" si="233"/>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29"/>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20765</v>
      </c>
      <c r="BL944" s="24">
        <v>28.28</v>
      </c>
      <c r="BM944">
        <v>0</v>
      </c>
      <c r="BN944">
        <v>0</v>
      </c>
      <c r="BO944">
        <v>0</v>
      </c>
      <c r="BP944">
        <v>1</v>
      </c>
      <c r="BQ944">
        <v>0</v>
      </c>
      <c r="BR944">
        <v>0</v>
      </c>
      <c r="BS944">
        <v>0</v>
      </c>
      <c r="BT944" s="17">
        <v>0</v>
      </c>
      <c r="BU944">
        <v>0</v>
      </c>
      <c r="BV944">
        <v>0</v>
      </c>
      <c r="BW944">
        <v>1</v>
      </c>
      <c r="BX944" s="17">
        <v>0</v>
      </c>
      <c r="BY944">
        <v>0</v>
      </c>
      <c r="BZ944">
        <v>0</v>
      </c>
      <c r="CA944">
        <v>0</v>
      </c>
      <c r="CB944">
        <v>0</v>
      </c>
      <c r="CC944" s="17">
        <v>0</v>
      </c>
      <c r="CD944">
        <v>1</v>
      </c>
      <c r="CE944">
        <v>0</v>
      </c>
      <c r="CF944">
        <v>0</v>
      </c>
      <c r="CG944">
        <v>0</v>
      </c>
      <c r="CH944">
        <v>1</v>
      </c>
      <c r="CI944">
        <v>1</v>
      </c>
      <c r="CJ944">
        <v>1</v>
      </c>
      <c r="CK944">
        <v>0</v>
      </c>
      <c r="CL944">
        <v>0</v>
      </c>
      <c r="CM944">
        <v>1</v>
      </c>
      <c r="CN944" s="17">
        <v>0</v>
      </c>
      <c r="CO944">
        <v>0.19600000000000001</v>
      </c>
      <c r="CP944">
        <v>166</v>
      </c>
      <c r="CQ944">
        <v>1</v>
      </c>
      <c r="CR944">
        <v>0</v>
      </c>
      <c r="CS944">
        <v>22</v>
      </c>
      <c r="CY944" s="33" t="s">
        <v>85</v>
      </c>
    </row>
    <row r="945" spans="1:103" x14ac:dyDescent="0.25">
      <c r="A945">
        <v>944</v>
      </c>
      <c r="B945">
        <v>65</v>
      </c>
      <c r="C945" s="24" t="s">
        <v>3971</v>
      </c>
      <c r="D945" s="12">
        <v>5.44</v>
      </c>
      <c r="E945" s="13">
        <v>0.27</v>
      </c>
      <c r="F945" s="7">
        <f t="shared" si="232"/>
        <v>20.148148148148149</v>
      </c>
      <c r="G945" s="7">
        <f t="shared" si="217"/>
        <v>5.17</v>
      </c>
      <c r="H945" s="15">
        <f t="shared" si="218"/>
        <v>5.7100000000000009</v>
      </c>
      <c r="I945" s="11">
        <f t="shared" si="219"/>
        <v>9.0276994457422877E-2</v>
      </c>
      <c r="J945" s="32">
        <f t="shared" si="220"/>
        <v>4.4806596513794449E-3</v>
      </c>
      <c r="K945" s="32">
        <f t="shared" si="221"/>
        <v>223.18142367544777</v>
      </c>
      <c r="L945" s="8">
        <v>0</v>
      </c>
      <c r="M945" s="9">
        <v>1</v>
      </c>
      <c r="N945" s="8">
        <v>0</v>
      </c>
      <c r="O945" s="9">
        <v>0</v>
      </c>
      <c r="P945" s="9">
        <v>0</v>
      </c>
      <c r="Q945" s="9">
        <v>1</v>
      </c>
      <c r="R945" s="9">
        <v>0</v>
      </c>
      <c r="S945" s="8">
        <v>49423</v>
      </c>
      <c r="T945" s="9">
        <v>18</v>
      </c>
      <c r="U945" s="9">
        <f t="shared" si="222"/>
        <v>49404</v>
      </c>
      <c r="V945" s="9">
        <f t="shared" si="223"/>
        <v>24</v>
      </c>
      <c r="W945" s="7">
        <v>13.154999999999999</v>
      </c>
      <c r="X945" s="7">
        <f t="shared" si="233"/>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29"/>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20765</v>
      </c>
      <c r="BL945" s="24">
        <v>30.21</v>
      </c>
      <c r="BM945">
        <v>0</v>
      </c>
      <c r="BN945">
        <v>0</v>
      </c>
      <c r="BO945">
        <v>0</v>
      </c>
      <c r="BP945">
        <v>1</v>
      </c>
      <c r="BQ945">
        <v>0</v>
      </c>
      <c r="BR945">
        <v>0</v>
      </c>
      <c r="BS945">
        <v>0</v>
      </c>
      <c r="BT945" s="17">
        <v>0</v>
      </c>
      <c r="BU945">
        <v>0</v>
      </c>
      <c r="BV945">
        <v>0</v>
      </c>
      <c r="BW945">
        <v>1</v>
      </c>
      <c r="BX945" s="17">
        <v>0</v>
      </c>
      <c r="BY945">
        <v>0</v>
      </c>
      <c r="BZ945">
        <v>0</v>
      </c>
      <c r="CA945">
        <v>0</v>
      </c>
      <c r="CB945">
        <v>0</v>
      </c>
      <c r="CC945" s="17">
        <v>0</v>
      </c>
      <c r="CD945">
        <v>1</v>
      </c>
      <c r="CE945">
        <v>0</v>
      </c>
      <c r="CF945">
        <v>0</v>
      </c>
      <c r="CG945">
        <v>0</v>
      </c>
      <c r="CH945">
        <v>1</v>
      </c>
      <c r="CI945">
        <v>1</v>
      </c>
      <c r="CJ945">
        <v>1</v>
      </c>
      <c r="CK945">
        <v>0</v>
      </c>
      <c r="CL945">
        <v>0</v>
      </c>
      <c r="CM945">
        <v>1</v>
      </c>
      <c r="CN945" s="17">
        <v>0</v>
      </c>
      <c r="CO945">
        <v>0.19600000000000001</v>
      </c>
      <c r="CP945">
        <v>166</v>
      </c>
      <c r="CQ945">
        <v>1</v>
      </c>
      <c r="CR945">
        <v>0</v>
      </c>
      <c r="CS945">
        <v>22</v>
      </c>
      <c r="CY945" s="33" t="s">
        <v>85</v>
      </c>
    </row>
    <row r="946" spans="1:103" x14ac:dyDescent="0.25">
      <c r="A946">
        <v>945</v>
      </c>
      <c r="B946">
        <v>65</v>
      </c>
      <c r="C946" s="24" t="s">
        <v>3971</v>
      </c>
      <c r="D946" s="12">
        <v>5.42</v>
      </c>
      <c r="E946" s="13">
        <v>0.25</v>
      </c>
      <c r="F946" s="7">
        <f t="shared" si="232"/>
        <v>21.68</v>
      </c>
      <c r="G946" s="7">
        <f t="shared" si="217"/>
        <v>5.17</v>
      </c>
      <c r="H946" s="15">
        <f t="shared" si="218"/>
        <v>5.67</v>
      </c>
      <c r="I946" s="11">
        <f t="shared" si="219"/>
        <v>9.4039787159001409E-2</v>
      </c>
      <c r="J946" s="32">
        <f t="shared" si="220"/>
        <v>4.33762855899453E-3</v>
      </c>
      <c r="K946" s="32">
        <f t="shared" si="221"/>
        <v>230.54071744488002</v>
      </c>
      <c r="L946" s="8">
        <v>0</v>
      </c>
      <c r="M946" s="9">
        <v>1</v>
      </c>
      <c r="N946" s="8">
        <v>0</v>
      </c>
      <c r="O946" s="9">
        <v>0</v>
      </c>
      <c r="P946" s="9">
        <v>0</v>
      </c>
      <c r="Q946" s="9">
        <v>1</v>
      </c>
      <c r="R946" s="9">
        <v>0</v>
      </c>
      <c r="S946" s="8">
        <v>52698</v>
      </c>
      <c r="T946" s="9">
        <v>18</v>
      </c>
      <c r="U946" s="9">
        <f t="shared" si="222"/>
        <v>52679</v>
      </c>
      <c r="V946" s="9">
        <f t="shared" si="223"/>
        <v>24</v>
      </c>
      <c r="W946" s="7">
        <v>13.153</v>
      </c>
      <c r="X946" s="7">
        <f t="shared" si="233"/>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29"/>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20765</v>
      </c>
      <c r="BL946" s="24">
        <v>28.15</v>
      </c>
      <c r="BM946">
        <v>0</v>
      </c>
      <c r="BN946">
        <v>0</v>
      </c>
      <c r="BO946">
        <v>0</v>
      </c>
      <c r="BP946">
        <v>1</v>
      </c>
      <c r="BQ946">
        <v>0</v>
      </c>
      <c r="BR946">
        <v>0</v>
      </c>
      <c r="BS946">
        <v>0</v>
      </c>
      <c r="BT946" s="17">
        <v>0</v>
      </c>
      <c r="BU946">
        <v>0</v>
      </c>
      <c r="BV946">
        <v>0</v>
      </c>
      <c r="BW946">
        <v>1</v>
      </c>
      <c r="BX946" s="17">
        <v>0</v>
      </c>
      <c r="BY946">
        <v>0</v>
      </c>
      <c r="BZ946">
        <v>0</v>
      </c>
      <c r="CA946">
        <v>0</v>
      </c>
      <c r="CB946">
        <v>0</v>
      </c>
      <c r="CC946" s="17">
        <v>0</v>
      </c>
      <c r="CD946">
        <v>1</v>
      </c>
      <c r="CE946">
        <v>0</v>
      </c>
      <c r="CF946">
        <v>0</v>
      </c>
      <c r="CG946">
        <v>0</v>
      </c>
      <c r="CH946">
        <v>1</v>
      </c>
      <c r="CI946">
        <v>1</v>
      </c>
      <c r="CJ946">
        <v>1</v>
      </c>
      <c r="CK946">
        <v>0</v>
      </c>
      <c r="CL946">
        <v>0</v>
      </c>
      <c r="CM946">
        <v>1</v>
      </c>
      <c r="CN946" s="17">
        <v>0</v>
      </c>
      <c r="CO946">
        <v>0.19600000000000001</v>
      </c>
      <c r="CP946">
        <v>166</v>
      </c>
      <c r="CQ946">
        <v>1</v>
      </c>
      <c r="CR946">
        <v>0</v>
      </c>
      <c r="CS946">
        <v>22</v>
      </c>
      <c r="CY946" s="33" t="s">
        <v>85</v>
      </c>
    </row>
    <row r="947" spans="1:103" x14ac:dyDescent="0.25">
      <c r="A947">
        <v>946</v>
      </c>
      <c r="B947">
        <v>65</v>
      </c>
      <c r="C947" s="24" t="s">
        <v>3971</v>
      </c>
      <c r="D947" s="12">
        <v>5.59</v>
      </c>
      <c r="E947" s="13">
        <v>1.3</v>
      </c>
      <c r="F947" s="7">
        <f t="shared" si="232"/>
        <v>4.3</v>
      </c>
      <c r="G947" s="7">
        <f t="shared" si="217"/>
        <v>4.29</v>
      </c>
      <c r="H947" s="15">
        <f t="shared" si="218"/>
        <v>6.89</v>
      </c>
      <c r="I947" s="11">
        <f t="shared" si="219"/>
        <v>7.71371494382493E-2</v>
      </c>
      <c r="J947" s="32">
        <f t="shared" si="220"/>
        <v>1.7938871962383557E-2</v>
      </c>
      <c r="K947" s="32">
        <f t="shared" si="221"/>
        <v>55.744865234387291</v>
      </c>
      <c r="L947" s="8">
        <v>0</v>
      </c>
      <c r="M947" s="9">
        <v>1</v>
      </c>
      <c r="N947" s="8">
        <v>0</v>
      </c>
      <c r="O947" s="9">
        <v>0</v>
      </c>
      <c r="P947" s="9">
        <v>0</v>
      </c>
      <c r="Q947" s="9">
        <v>1</v>
      </c>
      <c r="R947" s="9">
        <v>0</v>
      </c>
      <c r="S947" s="8">
        <v>3109</v>
      </c>
      <c r="T947" s="9">
        <v>19</v>
      </c>
      <c r="U947" s="9">
        <f t="shared" si="222"/>
        <v>3089</v>
      </c>
      <c r="V947" s="9">
        <f t="shared" si="223"/>
        <v>24</v>
      </c>
      <c r="W947" s="7">
        <v>13.131</v>
      </c>
      <c r="X947" s="7">
        <f t="shared" si="233"/>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29"/>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20765</v>
      </c>
      <c r="BL947" s="24">
        <v>28.28</v>
      </c>
      <c r="BM947">
        <v>0</v>
      </c>
      <c r="BN947">
        <v>0</v>
      </c>
      <c r="BO947">
        <v>0</v>
      </c>
      <c r="BP947">
        <v>1</v>
      </c>
      <c r="BQ947">
        <v>0</v>
      </c>
      <c r="BR947">
        <v>0</v>
      </c>
      <c r="BS947">
        <v>0</v>
      </c>
      <c r="BT947" s="17">
        <v>0</v>
      </c>
      <c r="BU947">
        <v>1</v>
      </c>
      <c r="BV947">
        <v>0</v>
      </c>
      <c r="BW947">
        <v>0</v>
      </c>
      <c r="BX947" s="17">
        <v>0</v>
      </c>
      <c r="BY947">
        <v>0</v>
      </c>
      <c r="BZ947">
        <v>0</v>
      </c>
      <c r="CA947">
        <v>0</v>
      </c>
      <c r="CB947">
        <v>0</v>
      </c>
      <c r="CC947" s="17">
        <v>0</v>
      </c>
      <c r="CD947">
        <v>1</v>
      </c>
      <c r="CE947">
        <v>0</v>
      </c>
      <c r="CF947">
        <v>0</v>
      </c>
      <c r="CG947">
        <v>0</v>
      </c>
      <c r="CH947">
        <v>1</v>
      </c>
      <c r="CI947">
        <v>1</v>
      </c>
      <c r="CJ947">
        <v>1</v>
      </c>
      <c r="CK947">
        <v>0</v>
      </c>
      <c r="CL947">
        <v>0</v>
      </c>
      <c r="CM947">
        <v>1</v>
      </c>
      <c r="CN947" s="17">
        <v>0</v>
      </c>
      <c r="CO947">
        <v>0.19600000000000001</v>
      </c>
      <c r="CP947">
        <v>166</v>
      </c>
      <c r="CQ947">
        <v>1</v>
      </c>
      <c r="CR947">
        <v>0</v>
      </c>
      <c r="CS947">
        <v>22</v>
      </c>
      <c r="CY947" s="33" t="s">
        <v>85</v>
      </c>
    </row>
    <row r="948" spans="1:103" x14ac:dyDescent="0.25">
      <c r="A948">
        <v>947</v>
      </c>
      <c r="B948">
        <v>65</v>
      </c>
      <c r="C948" s="24" t="s">
        <v>3971</v>
      </c>
      <c r="D948" s="12">
        <v>4.37</v>
      </c>
      <c r="E948" s="13">
        <v>0.28999999999999998</v>
      </c>
      <c r="F948" s="7">
        <f t="shared" si="232"/>
        <v>15.068965517241381</v>
      </c>
      <c r="G948" s="7">
        <f t="shared" si="217"/>
        <v>4.08</v>
      </c>
      <c r="H948" s="15">
        <f t="shared" si="218"/>
        <v>4.66</v>
      </c>
      <c r="I948" s="11">
        <f t="shared" si="219"/>
        <v>6.9109827835688309E-2</v>
      </c>
      <c r="J948" s="32">
        <f t="shared" si="220"/>
        <v>4.5862357144964777E-3</v>
      </c>
      <c r="K948" s="32">
        <f t="shared" si="221"/>
        <v>218.04374267967381</v>
      </c>
      <c r="L948" s="8">
        <v>0</v>
      </c>
      <c r="M948" s="9">
        <v>1</v>
      </c>
      <c r="N948" s="8">
        <v>0</v>
      </c>
      <c r="O948" s="9">
        <v>0</v>
      </c>
      <c r="P948" s="9">
        <v>0</v>
      </c>
      <c r="Q948" s="9">
        <v>1</v>
      </c>
      <c r="R948" s="9">
        <v>0</v>
      </c>
      <c r="S948" s="8">
        <v>47336</v>
      </c>
      <c r="T948" s="9">
        <v>19</v>
      </c>
      <c r="U948" s="9">
        <f t="shared" si="222"/>
        <v>47316</v>
      </c>
      <c r="V948" s="9">
        <f t="shared" si="223"/>
        <v>24</v>
      </c>
      <c r="W948" s="7">
        <v>13.154999999999999</v>
      </c>
      <c r="X948" s="7">
        <f t="shared" si="233"/>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29"/>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20765</v>
      </c>
      <c r="BL948" s="24">
        <v>30.21</v>
      </c>
      <c r="BM948">
        <v>0</v>
      </c>
      <c r="BN948">
        <v>0</v>
      </c>
      <c r="BO948">
        <v>0</v>
      </c>
      <c r="BP948">
        <v>1</v>
      </c>
      <c r="BQ948">
        <v>0</v>
      </c>
      <c r="BR948">
        <v>0</v>
      </c>
      <c r="BS948">
        <v>0</v>
      </c>
      <c r="BT948" s="17">
        <v>0</v>
      </c>
      <c r="BU948">
        <v>1</v>
      </c>
      <c r="BV948">
        <v>0</v>
      </c>
      <c r="BW948">
        <v>0</v>
      </c>
      <c r="BX948" s="17">
        <v>0</v>
      </c>
      <c r="BY948">
        <v>0</v>
      </c>
      <c r="BZ948">
        <v>0</v>
      </c>
      <c r="CA948">
        <v>0</v>
      </c>
      <c r="CB948">
        <v>0</v>
      </c>
      <c r="CC948" s="17">
        <v>0</v>
      </c>
      <c r="CD948">
        <v>1</v>
      </c>
      <c r="CE948">
        <v>0</v>
      </c>
      <c r="CF948">
        <v>0</v>
      </c>
      <c r="CG948">
        <v>0</v>
      </c>
      <c r="CH948">
        <v>1</v>
      </c>
      <c r="CI948">
        <v>1</v>
      </c>
      <c r="CJ948">
        <v>1</v>
      </c>
      <c r="CK948">
        <v>0</v>
      </c>
      <c r="CL948">
        <v>0</v>
      </c>
      <c r="CM948">
        <v>1</v>
      </c>
      <c r="CN948" s="17">
        <v>0</v>
      </c>
      <c r="CO948">
        <v>0.19600000000000001</v>
      </c>
      <c r="CP948">
        <v>166</v>
      </c>
      <c r="CQ948">
        <v>1</v>
      </c>
      <c r="CR948">
        <v>0</v>
      </c>
      <c r="CS948">
        <v>22</v>
      </c>
      <c r="CY948" s="33" t="s">
        <v>85</v>
      </c>
    </row>
    <row r="949" spans="1:103" x14ac:dyDescent="0.25">
      <c r="A949">
        <v>948</v>
      </c>
      <c r="B949">
        <v>65</v>
      </c>
      <c r="C949" s="24" t="s">
        <v>3971</v>
      </c>
      <c r="D949" s="12">
        <v>4.43</v>
      </c>
      <c r="E949" s="13">
        <v>0.27</v>
      </c>
      <c r="F949" s="7">
        <f t="shared" si="232"/>
        <v>16.407407407407405</v>
      </c>
      <c r="G949" s="7">
        <f t="shared" si="217"/>
        <v>4.16</v>
      </c>
      <c r="H949" s="15">
        <f t="shared" si="218"/>
        <v>4.6999999999999993</v>
      </c>
      <c r="I949" s="11">
        <f t="shared" si="219"/>
        <v>7.2872020659854361E-2</v>
      </c>
      <c r="J949" s="32">
        <f t="shared" si="220"/>
        <v>4.4414098370565867E-3</v>
      </c>
      <c r="K949" s="32">
        <f t="shared" si="221"/>
        <v>225.15373196514565</v>
      </c>
      <c r="L949" s="8">
        <v>0</v>
      </c>
      <c r="M949" s="9">
        <v>1</v>
      </c>
      <c r="N949" s="8">
        <v>0</v>
      </c>
      <c r="O949" s="9">
        <v>0</v>
      </c>
      <c r="P949" s="9">
        <v>0</v>
      </c>
      <c r="Q949" s="9">
        <v>1</v>
      </c>
      <c r="R949" s="9">
        <v>0</v>
      </c>
      <c r="S949" s="8">
        <v>50445</v>
      </c>
      <c r="T949" s="9">
        <v>19</v>
      </c>
      <c r="U949" s="9">
        <f t="shared" si="222"/>
        <v>50425</v>
      </c>
      <c r="V949" s="9">
        <f t="shared" si="223"/>
        <v>24</v>
      </c>
      <c r="W949" s="7">
        <v>13.153</v>
      </c>
      <c r="X949" s="7">
        <f t="shared" si="233"/>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29"/>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20765</v>
      </c>
      <c r="BL949" s="24">
        <v>28.15</v>
      </c>
      <c r="BM949">
        <v>0</v>
      </c>
      <c r="BN949">
        <v>0</v>
      </c>
      <c r="BO949">
        <v>0</v>
      </c>
      <c r="BP949">
        <v>1</v>
      </c>
      <c r="BQ949">
        <v>0</v>
      </c>
      <c r="BR949">
        <v>0</v>
      </c>
      <c r="BS949">
        <v>0</v>
      </c>
      <c r="BT949" s="17">
        <v>0</v>
      </c>
      <c r="BU949">
        <v>1</v>
      </c>
      <c r="BV949">
        <v>0</v>
      </c>
      <c r="BW949">
        <v>0</v>
      </c>
      <c r="BX949" s="17">
        <v>0</v>
      </c>
      <c r="BY949">
        <v>0</v>
      </c>
      <c r="BZ949">
        <v>0</v>
      </c>
      <c r="CA949">
        <v>0</v>
      </c>
      <c r="CB949">
        <v>0</v>
      </c>
      <c r="CC949" s="17">
        <v>0</v>
      </c>
      <c r="CD949">
        <v>1</v>
      </c>
      <c r="CE949">
        <v>0</v>
      </c>
      <c r="CF949">
        <v>0</v>
      </c>
      <c r="CG949">
        <v>0</v>
      </c>
      <c r="CH949">
        <v>1</v>
      </c>
      <c r="CI949">
        <v>1</v>
      </c>
      <c r="CJ949">
        <v>1</v>
      </c>
      <c r="CK949">
        <v>0</v>
      </c>
      <c r="CL949">
        <v>0</v>
      </c>
      <c r="CM949">
        <v>1</v>
      </c>
      <c r="CN949" s="17">
        <v>0</v>
      </c>
      <c r="CO949">
        <v>0.19600000000000001</v>
      </c>
      <c r="CP949">
        <v>166</v>
      </c>
      <c r="CQ949">
        <v>1</v>
      </c>
      <c r="CR949">
        <v>0</v>
      </c>
      <c r="CS949">
        <v>22</v>
      </c>
      <c r="CY949" s="33" t="s">
        <v>85</v>
      </c>
    </row>
    <row r="950" spans="1:103" x14ac:dyDescent="0.25">
      <c r="A950">
        <v>949</v>
      </c>
      <c r="B950">
        <v>65</v>
      </c>
      <c r="C950" s="24" t="s">
        <v>3971</v>
      </c>
      <c r="D950" s="12">
        <v>17.64</v>
      </c>
      <c r="E950" s="13">
        <v>5.52</v>
      </c>
      <c r="F950" s="7">
        <f t="shared" si="232"/>
        <v>3.1956521739130439</v>
      </c>
      <c r="G950" s="7">
        <f t="shared" si="217"/>
        <v>12.120000000000001</v>
      </c>
      <c r="H950" s="15">
        <f t="shared" si="218"/>
        <v>23.16</v>
      </c>
      <c r="I950" s="11">
        <f t="shared" si="219"/>
        <v>5.591615566090917E-2</v>
      </c>
      <c r="J950" s="32">
        <f t="shared" si="220"/>
        <v>1.7497572519740285E-2</v>
      </c>
      <c r="K950" s="32">
        <f t="shared" si="221"/>
        <v>57.150784708669001</v>
      </c>
      <c r="L950" s="8">
        <v>0</v>
      </c>
      <c r="M950" s="9">
        <v>1</v>
      </c>
      <c r="N950" s="8">
        <v>0</v>
      </c>
      <c r="O950" s="9">
        <v>0</v>
      </c>
      <c r="P950" s="9">
        <v>0</v>
      </c>
      <c r="Q950" s="9">
        <v>1</v>
      </c>
      <c r="R950" s="9">
        <v>0</v>
      </c>
      <c r="S950" s="8">
        <v>3275</v>
      </c>
      <c r="T950" s="9">
        <v>18</v>
      </c>
      <c r="U950" s="9">
        <f t="shared" si="222"/>
        <v>3256</v>
      </c>
      <c r="V950" s="9">
        <f t="shared" si="223"/>
        <v>24</v>
      </c>
      <c r="W950" s="7">
        <v>13.131</v>
      </c>
      <c r="X950" s="7">
        <f t="shared" si="233"/>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29"/>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20765</v>
      </c>
      <c r="BL950" s="24">
        <v>28.28</v>
      </c>
      <c r="BM950">
        <v>0</v>
      </c>
      <c r="BN950">
        <v>0</v>
      </c>
      <c r="BO950">
        <v>0</v>
      </c>
      <c r="BP950">
        <v>0</v>
      </c>
      <c r="BQ950">
        <v>0</v>
      </c>
      <c r="BR950">
        <v>0</v>
      </c>
      <c r="BS950">
        <v>0</v>
      </c>
      <c r="BT950" s="17">
        <v>1</v>
      </c>
      <c r="BU950">
        <v>0</v>
      </c>
      <c r="BV950">
        <v>1</v>
      </c>
      <c r="BW950">
        <v>0</v>
      </c>
      <c r="BX950" s="17">
        <v>0</v>
      </c>
      <c r="BY950">
        <v>0</v>
      </c>
      <c r="BZ950">
        <v>0</v>
      </c>
      <c r="CA950">
        <v>0</v>
      </c>
      <c r="CB950">
        <v>0</v>
      </c>
      <c r="CC950" s="17">
        <v>0</v>
      </c>
      <c r="CD950">
        <v>1</v>
      </c>
      <c r="CE950">
        <v>0</v>
      </c>
      <c r="CF950">
        <v>0</v>
      </c>
      <c r="CG950">
        <v>0</v>
      </c>
      <c r="CH950">
        <v>1</v>
      </c>
      <c r="CI950">
        <v>1</v>
      </c>
      <c r="CJ950">
        <v>1</v>
      </c>
      <c r="CK950">
        <v>0</v>
      </c>
      <c r="CL950">
        <v>0</v>
      </c>
      <c r="CM950">
        <v>1</v>
      </c>
      <c r="CN950" s="17">
        <v>0</v>
      </c>
      <c r="CO950">
        <v>0.19600000000000001</v>
      </c>
      <c r="CP950">
        <v>166</v>
      </c>
      <c r="CQ950">
        <v>1</v>
      </c>
      <c r="CR950">
        <v>0</v>
      </c>
      <c r="CS950">
        <v>22</v>
      </c>
      <c r="CY950" s="33" t="s">
        <v>85</v>
      </c>
    </row>
    <row r="951" spans="1:103" x14ac:dyDescent="0.25">
      <c r="A951">
        <v>950</v>
      </c>
      <c r="B951">
        <v>65</v>
      </c>
      <c r="C951" s="24" t="s">
        <v>3971</v>
      </c>
      <c r="D951" s="12">
        <v>12.73</v>
      </c>
      <c r="E951" s="13">
        <v>1.18</v>
      </c>
      <c r="F951" s="7">
        <f t="shared" si="232"/>
        <v>10.788135593220339</v>
      </c>
      <c r="G951" s="7">
        <f t="shared" si="217"/>
        <v>11.55</v>
      </c>
      <c r="H951" s="15">
        <f t="shared" si="218"/>
        <v>13.91</v>
      </c>
      <c r="I951" s="11">
        <f t="shared" si="219"/>
        <v>4.8479082851631536E-2</v>
      </c>
      <c r="J951" s="32">
        <f t="shared" si="220"/>
        <v>4.4937405942596393E-3</v>
      </c>
      <c r="K951" s="32">
        <f t="shared" si="221"/>
        <v>222.53175923804159</v>
      </c>
      <c r="L951" s="8">
        <v>0</v>
      </c>
      <c r="M951" s="9">
        <v>1</v>
      </c>
      <c r="N951" s="8">
        <v>0</v>
      </c>
      <c r="O951" s="9">
        <v>0</v>
      </c>
      <c r="P951" s="9">
        <v>0</v>
      </c>
      <c r="Q951" s="9">
        <v>1</v>
      </c>
      <c r="R951" s="9">
        <v>0</v>
      </c>
      <c r="S951" s="8">
        <v>49423</v>
      </c>
      <c r="T951" s="9">
        <v>18</v>
      </c>
      <c r="U951" s="9">
        <f t="shared" si="222"/>
        <v>49404</v>
      </c>
      <c r="V951" s="9">
        <f t="shared" si="223"/>
        <v>24</v>
      </c>
      <c r="W951" s="7">
        <v>13.154999999999999</v>
      </c>
      <c r="X951" s="7">
        <f t="shared" si="233"/>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29"/>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20765</v>
      </c>
      <c r="BL951" s="24">
        <v>30.21</v>
      </c>
      <c r="BM951">
        <v>0</v>
      </c>
      <c r="BN951">
        <v>0</v>
      </c>
      <c r="BO951">
        <v>0</v>
      </c>
      <c r="BP951">
        <v>0</v>
      </c>
      <c r="BQ951">
        <v>0</v>
      </c>
      <c r="BR951">
        <v>0</v>
      </c>
      <c r="BS951">
        <v>0</v>
      </c>
      <c r="BT951" s="17">
        <v>1</v>
      </c>
      <c r="BU951">
        <v>0</v>
      </c>
      <c r="BV951">
        <v>1</v>
      </c>
      <c r="BW951">
        <v>0</v>
      </c>
      <c r="BX951" s="17">
        <v>0</v>
      </c>
      <c r="BY951">
        <v>0</v>
      </c>
      <c r="BZ951">
        <v>0</v>
      </c>
      <c r="CA951">
        <v>0</v>
      </c>
      <c r="CB951">
        <v>0</v>
      </c>
      <c r="CC951" s="17">
        <v>0</v>
      </c>
      <c r="CD951">
        <v>1</v>
      </c>
      <c r="CE951">
        <v>0</v>
      </c>
      <c r="CF951">
        <v>0</v>
      </c>
      <c r="CG951">
        <v>0</v>
      </c>
      <c r="CH951">
        <v>1</v>
      </c>
      <c r="CI951">
        <v>1</v>
      </c>
      <c r="CJ951">
        <v>1</v>
      </c>
      <c r="CK951">
        <v>0</v>
      </c>
      <c r="CL951">
        <v>0</v>
      </c>
      <c r="CM951">
        <v>1</v>
      </c>
      <c r="CN951" s="17">
        <v>0</v>
      </c>
      <c r="CO951">
        <v>0.19600000000000001</v>
      </c>
      <c r="CP951">
        <v>166</v>
      </c>
      <c r="CQ951">
        <v>1</v>
      </c>
      <c r="CR951">
        <v>0</v>
      </c>
      <c r="CS951">
        <v>22</v>
      </c>
      <c r="CY951" s="33" t="s">
        <v>85</v>
      </c>
    </row>
    <row r="952" spans="1:103" x14ac:dyDescent="0.25">
      <c r="A952">
        <v>951</v>
      </c>
      <c r="B952">
        <v>65</v>
      </c>
      <c r="C952" s="24" t="s">
        <v>3971</v>
      </c>
      <c r="D952" s="12">
        <v>11.27</v>
      </c>
      <c r="E952" s="13">
        <v>1.07</v>
      </c>
      <c r="F952" s="7">
        <f t="shared" si="232"/>
        <v>10.532710280373831</v>
      </c>
      <c r="G952" s="7">
        <f t="shared" si="217"/>
        <v>10.199999999999999</v>
      </c>
      <c r="H952" s="15">
        <f t="shared" si="218"/>
        <v>12.34</v>
      </c>
      <c r="I952" s="11">
        <f t="shared" si="219"/>
        <v>4.5842106149373264E-2</v>
      </c>
      <c r="J952" s="32">
        <f t="shared" si="220"/>
        <v>4.3523561295323336E-3</v>
      </c>
      <c r="K952" s="32">
        <f t="shared" si="221"/>
        <v>229.76061017034729</v>
      </c>
      <c r="L952" s="8">
        <v>0</v>
      </c>
      <c r="M952" s="9">
        <v>1</v>
      </c>
      <c r="N952" s="8">
        <v>0</v>
      </c>
      <c r="O952" s="9">
        <v>0</v>
      </c>
      <c r="P952" s="9">
        <v>0</v>
      </c>
      <c r="Q952" s="9">
        <v>1</v>
      </c>
      <c r="R952" s="9">
        <v>0</v>
      </c>
      <c r="S952" s="8">
        <v>52698</v>
      </c>
      <c r="T952" s="9">
        <v>18</v>
      </c>
      <c r="U952" s="9">
        <f t="shared" si="222"/>
        <v>52679</v>
      </c>
      <c r="V952" s="9">
        <f t="shared" si="223"/>
        <v>24</v>
      </c>
      <c r="W952" s="7">
        <v>13.153</v>
      </c>
      <c r="X952" s="7">
        <f t="shared" si="233"/>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29"/>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20765</v>
      </c>
      <c r="BL952" s="24">
        <v>28.15</v>
      </c>
      <c r="BM952">
        <v>0</v>
      </c>
      <c r="BN952">
        <v>0</v>
      </c>
      <c r="BO952">
        <v>0</v>
      </c>
      <c r="BP952">
        <v>0</v>
      </c>
      <c r="BQ952">
        <v>0</v>
      </c>
      <c r="BR952">
        <v>0</v>
      </c>
      <c r="BS952">
        <v>0</v>
      </c>
      <c r="BT952" s="17">
        <v>1</v>
      </c>
      <c r="BU952">
        <v>0</v>
      </c>
      <c r="BV952">
        <v>1</v>
      </c>
      <c r="BW952">
        <v>0</v>
      </c>
      <c r="BX952" s="17">
        <v>0</v>
      </c>
      <c r="BY952">
        <v>0</v>
      </c>
      <c r="BZ952">
        <v>0</v>
      </c>
      <c r="CA952">
        <v>0</v>
      </c>
      <c r="CB952">
        <v>0</v>
      </c>
      <c r="CC952" s="17">
        <v>0</v>
      </c>
      <c r="CD952">
        <v>1</v>
      </c>
      <c r="CE952">
        <v>0</v>
      </c>
      <c r="CF952">
        <v>0</v>
      </c>
      <c r="CG952">
        <v>0</v>
      </c>
      <c r="CH952">
        <v>1</v>
      </c>
      <c r="CI952">
        <v>1</v>
      </c>
      <c r="CJ952">
        <v>1</v>
      </c>
      <c r="CK952">
        <v>0</v>
      </c>
      <c r="CL952">
        <v>0</v>
      </c>
      <c r="CM952">
        <v>1</v>
      </c>
      <c r="CN952" s="17">
        <v>0</v>
      </c>
      <c r="CO952">
        <v>0.19600000000000001</v>
      </c>
      <c r="CP952">
        <v>166</v>
      </c>
      <c r="CQ952">
        <v>1</v>
      </c>
      <c r="CR952">
        <v>0</v>
      </c>
      <c r="CS952">
        <v>22</v>
      </c>
      <c r="CY952" s="33" t="s">
        <v>85</v>
      </c>
    </row>
    <row r="953" spans="1:103" x14ac:dyDescent="0.25">
      <c r="A953">
        <v>952</v>
      </c>
      <c r="B953">
        <v>65</v>
      </c>
      <c r="C953" s="24" t="s">
        <v>3971</v>
      </c>
      <c r="D953" s="12">
        <v>21.23</v>
      </c>
      <c r="E953" s="13">
        <v>5.52</v>
      </c>
      <c r="F953" s="7">
        <f t="shared" si="232"/>
        <v>3.8460144927536235</v>
      </c>
      <c r="G953" s="7">
        <f t="shared" si="217"/>
        <v>15.71</v>
      </c>
      <c r="H953" s="15">
        <f t="shared" si="218"/>
        <v>26.75</v>
      </c>
      <c r="I953" s="11">
        <f t="shared" si="219"/>
        <v>6.9034252041442867E-2</v>
      </c>
      <c r="J953" s="32">
        <f t="shared" si="220"/>
        <v>1.7949555877002574E-2</v>
      </c>
      <c r="K953" s="32">
        <f t="shared" si="221"/>
        <v>55.711684837908741</v>
      </c>
      <c r="L953" s="8">
        <v>0</v>
      </c>
      <c r="M953" s="9">
        <v>1</v>
      </c>
      <c r="N953" s="8">
        <v>0</v>
      </c>
      <c r="O953" s="9">
        <v>0</v>
      </c>
      <c r="P953" s="9">
        <v>0</v>
      </c>
      <c r="Q953" s="9">
        <v>1</v>
      </c>
      <c r="R953" s="9">
        <v>0</v>
      </c>
      <c r="S953" s="8">
        <v>3109</v>
      </c>
      <c r="T953" s="9">
        <v>19</v>
      </c>
      <c r="U953" s="9">
        <f t="shared" si="222"/>
        <v>3089</v>
      </c>
      <c r="V953" s="9">
        <f t="shared" si="223"/>
        <v>24</v>
      </c>
      <c r="W953" s="7">
        <v>13.131</v>
      </c>
      <c r="X953" s="7">
        <f t="shared" si="233"/>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29"/>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20765</v>
      </c>
      <c r="BL953" s="24">
        <v>28.28</v>
      </c>
      <c r="BM953">
        <v>0</v>
      </c>
      <c r="BN953">
        <v>0</v>
      </c>
      <c r="BO953">
        <v>0</v>
      </c>
      <c r="BP953">
        <v>0</v>
      </c>
      <c r="BQ953">
        <v>0</v>
      </c>
      <c r="BR953">
        <v>0</v>
      </c>
      <c r="BS953">
        <v>0</v>
      </c>
      <c r="BT953" s="17">
        <v>1</v>
      </c>
      <c r="BU953">
        <v>1</v>
      </c>
      <c r="BV953">
        <v>0</v>
      </c>
      <c r="BW953">
        <v>0</v>
      </c>
      <c r="BX953" s="17">
        <v>0</v>
      </c>
      <c r="BY953">
        <v>0</v>
      </c>
      <c r="BZ953">
        <v>0</v>
      </c>
      <c r="CA953">
        <v>0</v>
      </c>
      <c r="CB953">
        <v>0</v>
      </c>
      <c r="CC953" s="17">
        <v>0</v>
      </c>
      <c r="CD953">
        <v>1</v>
      </c>
      <c r="CE953">
        <v>0</v>
      </c>
      <c r="CF953">
        <v>0</v>
      </c>
      <c r="CG953">
        <v>0</v>
      </c>
      <c r="CH953">
        <v>1</v>
      </c>
      <c r="CI953">
        <v>1</v>
      </c>
      <c r="CJ953">
        <v>1</v>
      </c>
      <c r="CK953">
        <v>0</v>
      </c>
      <c r="CL953">
        <v>0</v>
      </c>
      <c r="CM953">
        <v>1</v>
      </c>
      <c r="CN953" s="17">
        <v>0</v>
      </c>
      <c r="CO953">
        <v>0.19600000000000001</v>
      </c>
      <c r="CP953">
        <v>166</v>
      </c>
      <c r="CQ953">
        <v>1</v>
      </c>
      <c r="CR953">
        <v>0</v>
      </c>
      <c r="CS953">
        <v>22</v>
      </c>
      <c r="CY953" s="33" t="s">
        <v>85</v>
      </c>
    </row>
    <row r="954" spans="1:103" x14ac:dyDescent="0.25">
      <c r="A954">
        <v>953</v>
      </c>
      <c r="B954">
        <v>65</v>
      </c>
      <c r="C954" s="24" t="s">
        <v>3971</v>
      </c>
      <c r="D954" s="12">
        <v>11.81</v>
      </c>
      <c r="E954" s="13">
        <v>1.63</v>
      </c>
      <c r="F954" s="7">
        <f t="shared" si="232"/>
        <v>7.2453987730061353</v>
      </c>
      <c r="G954" s="7">
        <f t="shared" si="217"/>
        <v>10.18</v>
      </c>
      <c r="H954" s="15">
        <f t="shared" si="218"/>
        <v>13.440000000000001</v>
      </c>
      <c r="I954" s="11">
        <f t="shared" si="219"/>
        <v>3.3290283704605919E-2</v>
      </c>
      <c r="J954" s="32">
        <f t="shared" si="220"/>
        <v>4.5946792919989545E-3</v>
      </c>
      <c r="K954" s="32">
        <f t="shared" si="221"/>
        <v>217.64304676092888</v>
      </c>
      <c r="L954" s="8">
        <v>0</v>
      </c>
      <c r="M954" s="9">
        <v>1</v>
      </c>
      <c r="N954" s="8">
        <v>0</v>
      </c>
      <c r="O954" s="9">
        <v>0</v>
      </c>
      <c r="P954" s="9">
        <v>0</v>
      </c>
      <c r="Q954" s="9">
        <v>1</v>
      </c>
      <c r="R954" s="9">
        <v>0</v>
      </c>
      <c r="S954" s="8">
        <v>47336</v>
      </c>
      <c r="T954" s="9">
        <v>19</v>
      </c>
      <c r="U954" s="9">
        <f t="shared" si="222"/>
        <v>47316</v>
      </c>
      <c r="V954" s="9">
        <f t="shared" si="223"/>
        <v>24</v>
      </c>
      <c r="W954" s="7">
        <v>13.154999999999999</v>
      </c>
      <c r="X954" s="7">
        <f t="shared" si="233"/>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29"/>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20765</v>
      </c>
      <c r="BL954" s="24">
        <v>30.21</v>
      </c>
      <c r="BM954">
        <v>0</v>
      </c>
      <c r="BN954">
        <v>0</v>
      </c>
      <c r="BO954">
        <v>0</v>
      </c>
      <c r="BP954">
        <v>0</v>
      </c>
      <c r="BQ954">
        <v>0</v>
      </c>
      <c r="BR954">
        <v>0</v>
      </c>
      <c r="BS954">
        <v>0</v>
      </c>
      <c r="BT954" s="17">
        <v>1</v>
      </c>
      <c r="BU954">
        <v>1</v>
      </c>
      <c r="BV954">
        <v>0</v>
      </c>
      <c r="BW954">
        <v>0</v>
      </c>
      <c r="BX954" s="17">
        <v>0</v>
      </c>
      <c r="BY954">
        <v>0</v>
      </c>
      <c r="BZ954">
        <v>0</v>
      </c>
      <c r="CA954">
        <v>0</v>
      </c>
      <c r="CB954">
        <v>0</v>
      </c>
      <c r="CC954" s="17">
        <v>0</v>
      </c>
      <c r="CD954">
        <v>1</v>
      </c>
      <c r="CE954">
        <v>0</v>
      </c>
      <c r="CF954">
        <v>0</v>
      </c>
      <c r="CG954">
        <v>0</v>
      </c>
      <c r="CH954">
        <v>1</v>
      </c>
      <c r="CI954">
        <v>1</v>
      </c>
      <c r="CJ954">
        <v>1</v>
      </c>
      <c r="CK954">
        <v>0</v>
      </c>
      <c r="CL954">
        <v>0</v>
      </c>
      <c r="CM954">
        <v>1</v>
      </c>
      <c r="CN954" s="17">
        <v>0</v>
      </c>
      <c r="CO954">
        <v>0.19600000000000001</v>
      </c>
      <c r="CP954">
        <v>166</v>
      </c>
      <c r="CQ954">
        <v>1</v>
      </c>
      <c r="CR954">
        <v>0</v>
      </c>
      <c r="CS954">
        <v>22</v>
      </c>
      <c r="CY954" s="33" t="s">
        <v>85</v>
      </c>
    </row>
    <row r="955" spans="1:103" x14ac:dyDescent="0.25">
      <c r="A955">
        <v>954</v>
      </c>
      <c r="B955">
        <v>65</v>
      </c>
      <c r="C955" s="24" t="s">
        <v>3971</v>
      </c>
      <c r="D955" s="12">
        <v>9.99</v>
      </c>
      <c r="E955" s="13">
        <v>1.46</v>
      </c>
      <c r="F955" s="7">
        <f t="shared" si="232"/>
        <v>6.8424657534246576</v>
      </c>
      <c r="G955" s="7">
        <f t="shared" si="217"/>
        <v>8.5300000000000011</v>
      </c>
      <c r="H955" s="15">
        <f t="shared" si="218"/>
        <v>11.45</v>
      </c>
      <c r="I955" s="11">
        <f t="shared" si="219"/>
        <v>3.0457072178164363E-2</v>
      </c>
      <c r="J955" s="32">
        <f t="shared" si="220"/>
        <v>4.451183721733731E-3</v>
      </c>
      <c r="K955" s="32">
        <f t="shared" si="221"/>
        <v>224.65934064175207</v>
      </c>
      <c r="L955" s="8">
        <v>0</v>
      </c>
      <c r="M955" s="9">
        <v>1</v>
      </c>
      <c r="N955" s="8">
        <v>0</v>
      </c>
      <c r="O955" s="9">
        <v>0</v>
      </c>
      <c r="P955" s="9">
        <v>0</v>
      </c>
      <c r="Q955" s="9">
        <v>1</v>
      </c>
      <c r="R955" s="9">
        <v>0</v>
      </c>
      <c r="S955" s="8">
        <v>50445</v>
      </c>
      <c r="T955" s="9">
        <v>19</v>
      </c>
      <c r="U955" s="9">
        <f t="shared" si="222"/>
        <v>50425</v>
      </c>
      <c r="V955" s="9">
        <f t="shared" si="223"/>
        <v>24</v>
      </c>
      <c r="W955" s="7">
        <v>13.153</v>
      </c>
      <c r="X955" s="7">
        <f t="shared" si="233"/>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29"/>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20765</v>
      </c>
      <c r="BL955" s="24">
        <v>28.15</v>
      </c>
      <c r="BM955">
        <v>0</v>
      </c>
      <c r="BN955">
        <v>0</v>
      </c>
      <c r="BO955">
        <v>0</v>
      </c>
      <c r="BP955">
        <v>0</v>
      </c>
      <c r="BQ955">
        <v>0</v>
      </c>
      <c r="BR955">
        <v>0</v>
      </c>
      <c r="BS955">
        <v>0</v>
      </c>
      <c r="BT955" s="17">
        <v>1</v>
      </c>
      <c r="BU955">
        <v>1</v>
      </c>
      <c r="BV955">
        <v>0</v>
      </c>
      <c r="BW955">
        <v>0</v>
      </c>
      <c r="BX955" s="17">
        <v>0</v>
      </c>
      <c r="BY955">
        <v>0</v>
      </c>
      <c r="BZ955">
        <v>0</v>
      </c>
      <c r="CA955">
        <v>0</v>
      </c>
      <c r="CB955">
        <v>0</v>
      </c>
      <c r="CC955" s="17">
        <v>0</v>
      </c>
      <c r="CD955">
        <v>1</v>
      </c>
      <c r="CE955">
        <v>0</v>
      </c>
      <c r="CF955">
        <v>0</v>
      </c>
      <c r="CG955">
        <v>0</v>
      </c>
      <c r="CH955">
        <v>1</v>
      </c>
      <c r="CI955">
        <v>1</v>
      </c>
      <c r="CJ955">
        <v>1</v>
      </c>
      <c r="CK955">
        <v>0</v>
      </c>
      <c r="CL955">
        <v>0</v>
      </c>
      <c r="CM955">
        <v>1</v>
      </c>
      <c r="CN955" s="17">
        <v>0</v>
      </c>
      <c r="CO955">
        <v>0.19600000000000001</v>
      </c>
      <c r="CP955">
        <v>166</v>
      </c>
      <c r="CQ955">
        <v>1</v>
      </c>
      <c r="CR955">
        <v>0</v>
      </c>
      <c r="CS955">
        <v>22</v>
      </c>
      <c r="CY955" s="33" t="s">
        <v>85</v>
      </c>
    </row>
    <row r="956" spans="1:103" x14ac:dyDescent="0.25">
      <c r="A956">
        <v>955</v>
      </c>
      <c r="B956">
        <v>65</v>
      </c>
      <c r="C956" s="24" t="s">
        <v>3971</v>
      </c>
      <c r="D956" s="12">
        <v>5.94</v>
      </c>
      <c r="E956" s="13">
        <v>1.23</v>
      </c>
      <c r="F956" s="7">
        <f t="shared" si="232"/>
        <v>4.8292682926829276</v>
      </c>
      <c r="G956" s="7">
        <f t="shared" si="217"/>
        <v>4.7100000000000009</v>
      </c>
      <c r="H956" s="15">
        <f t="shared" si="218"/>
        <v>7.17</v>
      </c>
      <c r="I956" s="11">
        <f t="shared" si="219"/>
        <v>8.4850476295895663E-2</v>
      </c>
      <c r="J956" s="32">
        <f t="shared" si="220"/>
        <v>1.7570048121877384E-2</v>
      </c>
      <c r="K956" s="32">
        <f t="shared" si="221"/>
        <v>56.915040474752473</v>
      </c>
      <c r="L956" s="8">
        <v>0</v>
      </c>
      <c r="M956" s="9">
        <v>1</v>
      </c>
      <c r="N956" s="8">
        <v>0</v>
      </c>
      <c r="O956" s="9">
        <v>0</v>
      </c>
      <c r="P956" s="9">
        <v>0</v>
      </c>
      <c r="Q956" s="9">
        <v>1</v>
      </c>
      <c r="R956" s="9">
        <v>0</v>
      </c>
      <c r="S956" s="8">
        <v>3235</v>
      </c>
      <c r="T956" s="9">
        <v>18</v>
      </c>
      <c r="U956" s="9">
        <f t="shared" si="222"/>
        <v>3216</v>
      </c>
      <c r="V956" s="9">
        <f t="shared" si="223"/>
        <v>24</v>
      </c>
      <c r="W956" s="7">
        <v>13.131</v>
      </c>
      <c r="X956" s="7">
        <f t="shared" si="233"/>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29"/>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20765</v>
      </c>
      <c r="BL956" s="24">
        <v>28.28</v>
      </c>
      <c r="BM956">
        <v>0</v>
      </c>
      <c r="BN956">
        <v>0</v>
      </c>
      <c r="BO956">
        <v>0</v>
      </c>
      <c r="BP956">
        <v>1</v>
      </c>
      <c r="BQ956">
        <v>0</v>
      </c>
      <c r="BR956">
        <v>0</v>
      </c>
      <c r="BS956">
        <v>0</v>
      </c>
      <c r="BT956" s="17">
        <v>0</v>
      </c>
      <c r="BU956">
        <v>0</v>
      </c>
      <c r="BV956">
        <v>0</v>
      </c>
      <c r="BW956">
        <v>1</v>
      </c>
      <c r="BX956" s="17">
        <v>0</v>
      </c>
      <c r="BY956">
        <v>0</v>
      </c>
      <c r="BZ956">
        <v>0</v>
      </c>
      <c r="CA956">
        <v>0</v>
      </c>
      <c r="CB956">
        <v>0</v>
      </c>
      <c r="CC956" s="17">
        <v>0</v>
      </c>
      <c r="CD956">
        <v>1</v>
      </c>
      <c r="CE956">
        <v>0</v>
      </c>
      <c r="CF956">
        <v>0</v>
      </c>
      <c r="CG956">
        <v>0</v>
      </c>
      <c r="CH956">
        <v>1</v>
      </c>
      <c r="CI956">
        <v>1</v>
      </c>
      <c r="CJ956">
        <v>1</v>
      </c>
      <c r="CK956">
        <v>0</v>
      </c>
      <c r="CL956">
        <v>0</v>
      </c>
      <c r="CM956">
        <v>1</v>
      </c>
      <c r="CN956" s="17">
        <v>0</v>
      </c>
      <c r="CO956">
        <v>0.19600000000000001</v>
      </c>
      <c r="CP956">
        <v>166</v>
      </c>
      <c r="CQ956">
        <v>1</v>
      </c>
      <c r="CR956">
        <v>0</v>
      </c>
      <c r="CS956">
        <v>22</v>
      </c>
      <c r="CY956" s="33" t="s">
        <v>85</v>
      </c>
    </row>
    <row r="957" spans="1:103" x14ac:dyDescent="0.25">
      <c r="A957">
        <v>956</v>
      </c>
      <c r="B957">
        <v>65</v>
      </c>
      <c r="C957" s="24" t="s">
        <v>3971</v>
      </c>
      <c r="D957" s="12">
        <v>5.25</v>
      </c>
      <c r="E957" s="13">
        <v>2.7</v>
      </c>
      <c r="F957" s="7">
        <f t="shared" si="232"/>
        <v>1.9444444444444444</v>
      </c>
      <c r="G957" s="7">
        <f t="shared" si="217"/>
        <v>2.5499999999999998</v>
      </c>
      <c r="H957" s="15">
        <f t="shared" si="218"/>
        <v>7.95</v>
      </c>
      <c r="I957" s="11">
        <f t="shared" si="219"/>
        <v>8.7677669757510405E-3</v>
      </c>
      <c r="J957" s="32">
        <f t="shared" si="220"/>
        <v>4.5091373018148204E-3</v>
      </c>
      <c r="K957" s="32">
        <f t="shared" si="221"/>
        <v>221.77191180173728</v>
      </c>
      <c r="L957" s="8">
        <v>0</v>
      </c>
      <c r="M957" s="9">
        <v>1</v>
      </c>
      <c r="N957" s="8">
        <v>0</v>
      </c>
      <c r="O957" s="9">
        <v>0</v>
      </c>
      <c r="P957" s="9">
        <v>0</v>
      </c>
      <c r="Q957" s="9">
        <v>1</v>
      </c>
      <c r="R957" s="9">
        <v>0</v>
      </c>
      <c r="S957" s="8">
        <v>49198</v>
      </c>
      <c r="T957" s="9">
        <v>18</v>
      </c>
      <c r="U957" s="9">
        <f t="shared" si="222"/>
        <v>49179</v>
      </c>
      <c r="V957" s="9">
        <f t="shared" si="223"/>
        <v>24</v>
      </c>
      <c r="W957" s="7">
        <v>13.154999999999999</v>
      </c>
      <c r="X957" s="7">
        <f t="shared" si="233"/>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29"/>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20765</v>
      </c>
      <c r="BL957" s="24">
        <v>30.21</v>
      </c>
      <c r="BM957">
        <v>0</v>
      </c>
      <c r="BN957">
        <v>0</v>
      </c>
      <c r="BO957">
        <v>0</v>
      </c>
      <c r="BP957">
        <v>1</v>
      </c>
      <c r="BQ957">
        <v>0</v>
      </c>
      <c r="BR957">
        <v>0</v>
      </c>
      <c r="BS957">
        <v>0</v>
      </c>
      <c r="BT957" s="17">
        <v>0</v>
      </c>
      <c r="BU957">
        <v>0</v>
      </c>
      <c r="BV957">
        <v>0</v>
      </c>
      <c r="BW957">
        <v>1</v>
      </c>
      <c r="BX957" s="17">
        <v>0</v>
      </c>
      <c r="BY957">
        <v>0</v>
      </c>
      <c r="BZ957">
        <v>0</v>
      </c>
      <c r="CA957">
        <v>0</v>
      </c>
      <c r="CB957">
        <v>0</v>
      </c>
      <c r="CC957" s="17">
        <v>0</v>
      </c>
      <c r="CD957">
        <v>1</v>
      </c>
      <c r="CE957">
        <v>0</v>
      </c>
      <c r="CF957">
        <v>0</v>
      </c>
      <c r="CG957">
        <v>0</v>
      </c>
      <c r="CH957">
        <v>1</v>
      </c>
      <c r="CI957">
        <v>1</v>
      </c>
      <c r="CJ957">
        <v>1</v>
      </c>
      <c r="CK957">
        <v>0</v>
      </c>
      <c r="CL957">
        <v>0</v>
      </c>
      <c r="CM957">
        <v>1</v>
      </c>
      <c r="CN957" s="17">
        <v>0</v>
      </c>
      <c r="CO957">
        <v>0.19600000000000001</v>
      </c>
      <c r="CP957">
        <v>166</v>
      </c>
      <c r="CQ957">
        <v>1</v>
      </c>
      <c r="CR957">
        <v>0</v>
      </c>
      <c r="CS957">
        <v>22</v>
      </c>
      <c r="CY957" s="33" t="s">
        <v>85</v>
      </c>
    </row>
    <row r="958" spans="1:103" x14ac:dyDescent="0.25">
      <c r="A958">
        <v>957</v>
      </c>
      <c r="B958">
        <v>65</v>
      </c>
      <c r="C958" s="24" t="s">
        <v>3971</v>
      </c>
      <c r="D958" s="12">
        <v>5.23</v>
      </c>
      <c r="E958" s="13">
        <v>2.5</v>
      </c>
      <c r="F958" s="7">
        <f t="shared" si="232"/>
        <v>2.0920000000000001</v>
      </c>
      <c r="G958" s="7">
        <f t="shared" si="217"/>
        <v>2.7300000000000004</v>
      </c>
      <c r="H958" s="15">
        <f t="shared" si="218"/>
        <v>7.73</v>
      </c>
      <c r="I958" s="11">
        <f t="shared" si="219"/>
        <v>9.1373423589723498E-3</v>
      </c>
      <c r="J958" s="32">
        <f t="shared" si="220"/>
        <v>4.3677544736961515E-3</v>
      </c>
      <c r="K958" s="32">
        <f t="shared" si="221"/>
        <v>228.9505983045251</v>
      </c>
      <c r="L958" s="8">
        <v>0</v>
      </c>
      <c r="M958" s="9">
        <v>1</v>
      </c>
      <c r="N958" s="8">
        <v>0</v>
      </c>
      <c r="O958" s="9">
        <v>0</v>
      </c>
      <c r="P958" s="9">
        <v>0</v>
      </c>
      <c r="Q958" s="9">
        <v>1</v>
      </c>
      <c r="R958" s="9">
        <v>0</v>
      </c>
      <c r="S958" s="8">
        <v>52433</v>
      </c>
      <c r="T958" s="9">
        <v>18</v>
      </c>
      <c r="U958" s="9">
        <f t="shared" si="222"/>
        <v>52414</v>
      </c>
      <c r="V958" s="9">
        <f t="shared" si="223"/>
        <v>24</v>
      </c>
      <c r="W958" s="7">
        <v>13.153</v>
      </c>
      <c r="X958" s="7">
        <f t="shared" si="233"/>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29"/>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20765</v>
      </c>
      <c r="BL958" s="24">
        <v>28.15</v>
      </c>
      <c r="BM958">
        <v>0</v>
      </c>
      <c r="BN958">
        <v>0</v>
      </c>
      <c r="BO958">
        <v>0</v>
      </c>
      <c r="BP958">
        <v>1</v>
      </c>
      <c r="BQ958">
        <v>0</v>
      </c>
      <c r="BR958">
        <v>0</v>
      </c>
      <c r="BS958">
        <v>0</v>
      </c>
      <c r="BT958" s="17">
        <v>0</v>
      </c>
      <c r="BU958">
        <v>0</v>
      </c>
      <c r="BV958">
        <v>0</v>
      </c>
      <c r="BW958">
        <v>1</v>
      </c>
      <c r="BX958" s="17">
        <v>0</v>
      </c>
      <c r="BY958">
        <v>0</v>
      </c>
      <c r="BZ958">
        <v>0</v>
      </c>
      <c r="CA958">
        <v>0</v>
      </c>
      <c r="CB958">
        <v>0</v>
      </c>
      <c r="CC958" s="17">
        <v>0</v>
      </c>
      <c r="CD958">
        <v>1</v>
      </c>
      <c r="CE958">
        <v>0</v>
      </c>
      <c r="CF958">
        <v>0</v>
      </c>
      <c r="CG958">
        <v>0</v>
      </c>
      <c r="CH958">
        <v>1</v>
      </c>
      <c r="CI958">
        <v>1</v>
      </c>
      <c r="CJ958">
        <v>1</v>
      </c>
      <c r="CK958">
        <v>0</v>
      </c>
      <c r="CL958">
        <v>0</v>
      </c>
      <c r="CM958">
        <v>1</v>
      </c>
      <c r="CN958" s="17">
        <v>0</v>
      </c>
      <c r="CO958">
        <v>0.19600000000000001</v>
      </c>
      <c r="CP958">
        <v>166</v>
      </c>
      <c r="CQ958">
        <v>1</v>
      </c>
      <c r="CR958">
        <v>0</v>
      </c>
      <c r="CS958">
        <v>22</v>
      </c>
      <c r="CY958" s="33" t="s">
        <v>85</v>
      </c>
    </row>
    <row r="959" spans="1:103" x14ac:dyDescent="0.25">
      <c r="A959">
        <v>958</v>
      </c>
      <c r="B959">
        <v>65</v>
      </c>
      <c r="C959" s="24" t="s">
        <v>3971</v>
      </c>
      <c r="D959" s="12">
        <v>5.29</v>
      </c>
      <c r="E959" s="13">
        <v>1.34</v>
      </c>
      <c r="F959" s="7">
        <f t="shared" si="232"/>
        <v>3.9477611940298507</v>
      </c>
      <c r="G959" s="7">
        <f t="shared" si="217"/>
        <v>3.95</v>
      </c>
      <c r="H959" s="15">
        <f t="shared" si="218"/>
        <v>6.63</v>
      </c>
      <c r="I959" s="11">
        <f t="shared" si="219"/>
        <v>7.1312399672231297E-2</v>
      </c>
      <c r="J959" s="32">
        <f t="shared" si="220"/>
        <v>1.8064010502984867E-2</v>
      </c>
      <c r="K959" s="32">
        <f t="shared" si="221"/>
        <v>55.358692347680027</v>
      </c>
      <c r="L959" s="8">
        <v>0</v>
      </c>
      <c r="M959" s="9">
        <v>1</v>
      </c>
      <c r="N959" s="8">
        <v>0</v>
      </c>
      <c r="O959" s="9">
        <v>0</v>
      </c>
      <c r="P959" s="9">
        <v>0</v>
      </c>
      <c r="Q959" s="9">
        <v>1</v>
      </c>
      <c r="R959" s="9">
        <v>0</v>
      </c>
      <c r="S959" s="8">
        <v>3069</v>
      </c>
      <c r="T959" s="9">
        <v>19</v>
      </c>
      <c r="U959" s="9">
        <f t="shared" si="222"/>
        <v>3049</v>
      </c>
      <c r="V959" s="9">
        <f t="shared" si="223"/>
        <v>24</v>
      </c>
      <c r="W959" s="7">
        <v>13.131</v>
      </c>
      <c r="X959" s="7">
        <f t="shared" si="233"/>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29"/>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20765</v>
      </c>
      <c r="BL959" s="24">
        <v>28.28</v>
      </c>
      <c r="BM959">
        <v>0</v>
      </c>
      <c r="BN959">
        <v>0</v>
      </c>
      <c r="BO959">
        <v>0</v>
      </c>
      <c r="BP959">
        <v>1</v>
      </c>
      <c r="BQ959">
        <v>0</v>
      </c>
      <c r="BR959">
        <v>0</v>
      </c>
      <c r="BS959">
        <v>0</v>
      </c>
      <c r="BT959" s="17">
        <v>0</v>
      </c>
      <c r="BU959">
        <v>1</v>
      </c>
      <c r="BV959">
        <v>0</v>
      </c>
      <c r="BW959">
        <v>0</v>
      </c>
      <c r="BX959" s="17">
        <v>0</v>
      </c>
      <c r="BY959">
        <v>0</v>
      </c>
      <c r="BZ959">
        <v>0</v>
      </c>
      <c r="CA959">
        <v>0</v>
      </c>
      <c r="CB959">
        <v>0</v>
      </c>
      <c r="CC959" s="17">
        <v>0</v>
      </c>
      <c r="CD959">
        <v>1</v>
      </c>
      <c r="CE959">
        <v>0</v>
      </c>
      <c r="CF959">
        <v>0</v>
      </c>
      <c r="CG959">
        <v>0</v>
      </c>
      <c r="CH959">
        <v>1</v>
      </c>
      <c r="CI959">
        <v>1</v>
      </c>
      <c r="CJ959">
        <v>1</v>
      </c>
      <c r="CK959">
        <v>0</v>
      </c>
      <c r="CL959">
        <v>0</v>
      </c>
      <c r="CM959">
        <v>1</v>
      </c>
      <c r="CN959" s="17">
        <v>0</v>
      </c>
      <c r="CO959">
        <v>0.19600000000000001</v>
      </c>
      <c r="CP959">
        <v>166</v>
      </c>
      <c r="CQ959">
        <v>1</v>
      </c>
      <c r="CR959">
        <v>0</v>
      </c>
      <c r="CS959">
        <v>22</v>
      </c>
      <c r="CY959" s="33" t="s">
        <v>85</v>
      </c>
    </row>
    <row r="960" spans="1:103" x14ac:dyDescent="0.25">
      <c r="A960">
        <v>959</v>
      </c>
      <c r="B960">
        <v>65</v>
      </c>
      <c r="C960" s="24" t="s">
        <v>3971</v>
      </c>
      <c r="D960" s="12">
        <v>4.28</v>
      </c>
      <c r="E960" s="13">
        <v>2.9</v>
      </c>
      <c r="F960" s="7">
        <f t="shared" si="232"/>
        <v>1.4758620689655173</v>
      </c>
      <c r="G960" s="7">
        <f t="shared" si="217"/>
        <v>1.3800000000000003</v>
      </c>
      <c r="H960" s="15">
        <f t="shared" si="218"/>
        <v>7.18</v>
      </c>
      <c r="I960" s="11">
        <f t="shared" si="219"/>
        <v>6.7985965340321289E-3</v>
      </c>
      <c r="J960" s="32">
        <f t="shared" si="220"/>
        <v>4.6065256889470038E-3</v>
      </c>
      <c r="K960" s="32">
        <f t="shared" si="221"/>
        <v>217.0833438309964</v>
      </c>
      <c r="L960" s="8">
        <v>0</v>
      </c>
      <c r="M960" s="9">
        <v>1</v>
      </c>
      <c r="N960" s="8">
        <v>0</v>
      </c>
      <c r="O960" s="9">
        <v>0</v>
      </c>
      <c r="P960" s="9">
        <v>0</v>
      </c>
      <c r="Q960" s="9">
        <v>1</v>
      </c>
      <c r="R960" s="9">
        <v>0</v>
      </c>
      <c r="S960" s="8">
        <v>47143</v>
      </c>
      <c r="T960" s="9">
        <v>19</v>
      </c>
      <c r="U960" s="9">
        <f t="shared" si="222"/>
        <v>47123</v>
      </c>
      <c r="V960" s="9">
        <f t="shared" si="223"/>
        <v>24</v>
      </c>
      <c r="W960" s="7">
        <v>13.154999999999999</v>
      </c>
      <c r="X960" s="7">
        <f t="shared" si="233"/>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29"/>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20765</v>
      </c>
      <c r="BL960" s="24">
        <v>30.21</v>
      </c>
      <c r="BM960">
        <v>0</v>
      </c>
      <c r="BN960">
        <v>0</v>
      </c>
      <c r="BO960">
        <v>0</v>
      </c>
      <c r="BP960">
        <v>1</v>
      </c>
      <c r="BQ960">
        <v>0</v>
      </c>
      <c r="BR960">
        <v>0</v>
      </c>
      <c r="BS960">
        <v>0</v>
      </c>
      <c r="BT960" s="17">
        <v>0</v>
      </c>
      <c r="BU960">
        <v>1</v>
      </c>
      <c r="BV960">
        <v>0</v>
      </c>
      <c r="BW960">
        <v>0</v>
      </c>
      <c r="BX960" s="17">
        <v>0</v>
      </c>
      <c r="BY960">
        <v>0</v>
      </c>
      <c r="BZ960">
        <v>0</v>
      </c>
      <c r="CA960">
        <v>0</v>
      </c>
      <c r="CB960">
        <v>0</v>
      </c>
      <c r="CC960" s="17">
        <v>0</v>
      </c>
      <c r="CD960">
        <v>1</v>
      </c>
      <c r="CE960">
        <v>0</v>
      </c>
      <c r="CF960">
        <v>0</v>
      </c>
      <c r="CG960">
        <v>0</v>
      </c>
      <c r="CH960">
        <v>1</v>
      </c>
      <c r="CI960">
        <v>1</v>
      </c>
      <c r="CJ960">
        <v>1</v>
      </c>
      <c r="CK960">
        <v>0</v>
      </c>
      <c r="CL960">
        <v>0</v>
      </c>
      <c r="CM960">
        <v>1</v>
      </c>
      <c r="CN960" s="17">
        <v>0</v>
      </c>
      <c r="CO960">
        <v>0.19600000000000001</v>
      </c>
      <c r="CP960">
        <v>166</v>
      </c>
      <c r="CQ960">
        <v>1</v>
      </c>
      <c r="CR960">
        <v>0</v>
      </c>
      <c r="CS960">
        <v>22</v>
      </c>
      <c r="CY960" s="33" t="s">
        <v>85</v>
      </c>
    </row>
    <row r="961" spans="1:103" x14ac:dyDescent="0.25">
      <c r="A961">
        <v>960</v>
      </c>
      <c r="B961">
        <v>65</v>
      </c>
      <c r="C961" s="24" t="s">
        <v>3971</v>
      </c>
      <c r="D961" s="12">
        <v>4.25</v>
      </c>
      <c r="E961" s="13">
        <v>2.7</v>
      </c>
      <c r="F961" s="7">
        <f t="shared" si="232"/>
        <v>1.574074074074074</v>
      </c>
      <c r="G961" s="7">
        <f t="shared" si="217"/>
        <v>1.5499999999999998</v>
      </c>
      <c r="H961" s="15">
        <f t="shared" si="218"/>
        <v>6.95</v>
      </c>
      <c r="I961" s="11">
        <f t="shared" si="219"/>
        <v>7.0258228637515583E-3</v>
      </c>
      <c r="J961" s="32">
        <f t="shared" si="220"/>
        <v>4.4634639369715784E-3</v>
      </c>
      <c r="K961" s="32">
        <f t="shared" si="221"/>
        <v>224.04124109009635</v>
      </c>
      <c r="L961" s="8">
        <v>0</v>
      </c>
      <c r="M961" s="9">
        <v>1</v>
      </c>
      <c r="N961" s="8">
        <v>0</v>
      </c>
      <c r="O961" s="9">
        <v>0</v>
      </c>
      <c r="P961" s="9">
        <v>0</v>
      </c>
      <c r="Q961" s="9">
        <v>1</v>
      </c>
      <c r="R961" s="9">
        <v>0</v>
      </c>
      <c r="S961" s="8">
        <v>50212</v>
      </c>
      <c r="T961" s="9">
        <v>19</v>
      </c>
      <c r="U961" s="9">
        <f t="shared" si="222"/>
        <v>50192</v>
      </c>
      <c r="V961" s="9">
        <f t="shared" si="223"/>
        <v>24</v>
      </c>
      <c r="W961" s="7">
        <v>13.153</v>
      </c>
      <c r="X961" s="7">
        <f t="shared" si="233"/>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29"/>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20765</v>
      </c>
      <c r="BL961" s="24">
        <v>28.15</v>
      </c>
      <c r="BM961">
        <v>0</v>
      </c>
      <c r="BN961">
        <v>0</v>
      </c>
      <c r="BO961">
        <v>0</v>
      </c>
      <c r="BP961">
        <v>1</v>
      </c>
      <c r="BQ961">
        <v>0</v>
      </c>
      <c r="BR961">
        <v>0</v>
      </c>
      <c r="BS961">
        <v>0</v>
      </c>
      <c r="BT961" s="17">
        <v>0</v>
      </c>
      <c r="BU961">
        <v>1</v>
      </c>
      <c r="BV961">
        <v>0</v>
      </c>
      <c r="BW961">
        <v>0</v>
      </c>
      <c r="BX961" s="17">
        <v>0</v>
      </c>
      <c r="BY961">
        <v>0</v>
      </c>
      <c r="BZ961">
        <v>0</v>
      </c>
      <c r="CA961">
        <v>0</v>
      </c>
      <c r="CB961">
        <v>0</v>
      </c>
      <c r="CC961" s="17">
        <v>0</v>
      </c>
      <c r="CD961">
        <v>1</v>
      </c>
      <c r="CE961">
        <v>0</v>
      </c>
      <c r="CF961">
        <v>0</v>
      </c>
      <c r="CG961">
        <v>0</v>
      </c>
      <c r="CH961">
        <v>1</v>
      </c>
      <c r="CI961">
        <v>1</v>
      </c>
      <c r="CJ961">
        <v>1</v>
      </c>
      <c r="CK961">
        <v>0</v>
      </c>
      <c r="CL961">
        <v>0</v>
      </c>
      <c r="CM961">
        <v>1</v>
      </c>
      <c r="CN961" s="17">
        <v>0</v>
      </c>
      <c r="CO961">
        <v>0.19600000000000001</v>
      </c>
      <c r="CP961">
        <v>166</v>
      </c>
      <c r="CQ961">
        <v>1</v>
      </c>
      <c r="CR961">
        <v>0</v>
      </c>
      <c r="CS961">
        <v>22</v>
      </c>
      <c r="CY961" s="33" t="s">
        <v>85</v>
      </c>
    </row>
    <row r="962" spans="1:103" x14ac:dyDescent="0.25">
      <c r="A962">
        <v>961</v>
      </c>
      <c r="B962">
        <v>66</v>
      </c>
      <c r="C962" s="24" t="s">
        <v>3979</v>
      </c>
      <c r="D962" s="12">
        <v>6.4</v>
      </c>
      <c r="E962" s="13">
        <v>1</v>
      </c>
      <c r="F962" s="7">
        <f t="shared" si="232"/>
        <v>6.4</v>
      </c>
      <c r="G962" s="7">
        <f t="shared" ref="G962:G1025" si="234">D962-E962</f>
        <v>5.4</v>
      </c>
      <c r="H962" s="15">
        <f t="shared" ref="H962:H1025" si="235">D962+E962</f>
        <v>7.4</v>
      </c>
      <c r="I962" s="11">
        <f t="shared" ref="I962:I1025" si="236">IFERROR(F962/SQRT(F962^2+U962), "X")</f>
        <v>0.26973742357178704</v>
      </c>
      <c r="J962" s="32">
        <f t="shared" ref="J962:J1025" si="237">IFERROR(SQRT((1-I962^2)/U962), "X")</f>
        <v>4.2146472433091726E-2</v>
      </c>
      <c r="K962" s="32">
        <f t="shared" ref="K962:K1025" si="238">IFERROR(1/J962, "X")</f>
        <v>23.726778120933318</v>
      </c>
      <c r="L962" s="8">
        <v>0</v>
      </c>
      <c r="M962" s="9">
        <v>1</v>
      </c>
      <c r="N962" s="8">
        <v>1</v>
      </c>
      <c r="O962" s="9">
        <v>0</v>
      </c>
      <c r="P962" s="9">
        <v>0</v>
      </c>
      <c r="Q962" s="9">
        <v>0</v>
      </c>
      <c r="R962" s="9">
        <v>0</v>
      </c>
      <c r="S962" s="8">
        <v>526</v>
      </c>
      <c r="T962" s="9">
        <v>3</v>
      </c>
      <c r="U962" s="9">
        <f t="shared" ref="U962:U1025" si="239">S962-T962-1</f>
        <v>522</v>
      </c>
      <c r="V962" s="9">
        <f t="shared" ref="V962:V1025" si="240">COUNTIF(B:B,B962)</f>
        <v>8</v>
      </c>
      <c r="W962" s="7">
        <v>11.6</v>
      </c>
      <c r="X962" s="7">
        <f t="shared" si="233"/>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29"/>
        <v>0</v>
      </c>
      <c r="AS962">
        <v>0.45400000000000001</v>
      </c>
      <c r="AT962" s="39">
        <f t="shared" ref="AT962:AT976" si="241">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28</v>
      </c>
      <c r="BM962">
        <v>0</v>
      </c>
      <c r="BN962">
        <v>0</v>
      </c>
      <c r="BO962">
        <v>1</v>
      </c>
      <c r="BP962">
        <v>0</v>
      </c>
      <c r="BQ962">
        <v>0</v>
      </c>
      <c r="BR962">
        <v>0</v>
      </c>
      <c r="BS962">
        <v>0</v>
      </c>
      <c r="BT962" s="17">
        <v>0</v>
      </c>
      <c r="BU962">
        <v>0</v>
      </c>
      <c r="BV962">
        <v>0</v>
      </c>
      <c r="BW962">
        <v>0</v>
      </c>
      <c r="BX962" s="17">
        <v>0</v>
      </c>
      <c r="BY962">
        <v>0</v>
      </c>
      <c r="BZ962">
        <v>0</v>
      </c>
      <c r="CA962">
        <v>0</v>
      </c>
      <c r="CB962">
        <v>0</v>
      </c>
      <c r="CC962" s="17">
        <v>0</v>
      </c>
      <c r="CD962">
        <v>0</v>
      </c>
      <c r="CE962">
        <v>0</v>
      </c>
      <c r="CF962">
        <v>0</v>
      </c>
      <c r="CG962">
        <v>0</v>
      </c>
      <c r="CH962">
        <v>0</v>
      </c>
      <c r="CI962">
        <v>0</v>
      </c>
      <c r="CJ962">
        <v>0</v>
      </c>
      <c r="CK962">
        <v>1</v>
      </c>
      <c r="CL962">
        <v>1</v>
      </c>
      <c r="CM962">
        <v>0</v>
      </c>
      <c r="CN962" s="17">
        <v>0</v>
      </c>
      <c r="CO962">
        <v>0.21149999999999999</v>
      </c>
      <c r="CP962">
        <v>6</v>
      </c>
      <c r="CQ962">
        <v>1</v>
      </c>
      <c r="CR962">
        <v>0</v>
      </c>
      <c r="CS962">
        <v>7</v>
      </c>
      <c r="CY962" s="33" t="s">
        <v>85</v>
      </c>
    </row>
    <row r="963" spans="1:103" x14ac:dyDescent="0.25">
      <c r="A963">
        <v>962</v>
      </c>
      <c r="B963">
        <v>66</v>
      </c>
      <c r="C963" s="24" t="s">
        <v>3979</v>
      </c>
      <c r="D963" s="12">
        <v>5.8</v>
      </c>
      <c r="E963" s="13">
        <v>1.2</v>
      </c>
      <c r="F963" s="7">
        <f t="shared" si="232"/>
        <v>4.833333333333333</v>
      </c>
      <c r="G963" s="7">
        <f t="shared" si="234"/>
        <v>4.5999999999999996</v>
      </c>
      <c r="H963" s="15">
        <f t="shared" si="235"/>
        <v>7</v>
      </c>
      <c r="I963" s="11">
        <f t="shared" si="236"/>
        <v>0.20948049241473998</v>
      </c>
      <c r="J963" s="32">
        <f t="shared" si="237"/>
        <v>4.3340791534084135E-2</v>
      </c>
      <c r="K963" s="32">
        <f t="shared" si="238"/>
        <v>23.07295193752007</v>
      </c>
      <c r="L963" s="8">
        <v>0</v>
      </c>
      <c r="M963" s="9">
        <v>1</v>
      </c>
      <c r="N963" s="8">
        <v>1</v>
      </c>
      <c r="O963" s="9">
        <v>0</v>
      </c>
      <c r="P963" s="9">
        <v>0</v>
      </c>
      <c r="Q963" s="9">
        <v>0</v>
      </c>
      <c r="R963" s="9">
        <v>0</v>
      </c>
      <c r="S963" s="8">
        <v>515</v>
      </c>
      <c r="T963" s="9">
        <v>5</v>
      </c>
      <c r="U963" s="9">
        <f t="shared" si="239"/>
        <v>509</v>
      </c>
      <c r="V963" s="9">
        <f t="shared" si="240"/>
        <v>8</v>
      </c>
      <c r="W963" s="7">
        <v>11.6</v>
      </c>
      <c r="X963" s="7">
        <f t="shared" si="233"/>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29"/>
        <v>0</v>
      </c>
      <c r="AS963">
        <v>0.45400000000000001</v>
      </c>
      <c r="AT963" s="39">
        <f t="shared" si="241"/>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28</v>
      </c>
      <c r="BM963">
        <v>0</v>
      </c>
      <c r="BN963">
        <v>0</v>
      </c>
      <c r="BO963">
        <v>1</v>
      </c>
      <c r="BP963">
        <v>0</v>
      </c>
      <c r="BQ963">
        <v>0</v>
      </c>
      <c r="BR963">
        <v>0</v>
      </c>
      <c r="BS963">
        <v>0</v>
      </c>
      <c r="BT963" s="17">
        <v>0</v>
      </c>
      <c r="BU963">
        <v>0</v>
      </c>
      <c r="BV963">
        <v>0</v>
      </c>
      <c r="BW963">
        <v>0</v>
      </c>
      <c r="BX963" s="17">
        <v>0</v>
      </c>
      <c r="BY963">
        <v>0</v>
      </c>
      <c r="BZ963">
        <v>0</v>
      </c>
      <c r="CA963">
        <v>0</v>
      </c>
      <c r="CB963">
        <v>0</v>
      </c>
      <c r="CC963" s="17">
        <v>0</v>
      </c>
      <c r="CD963">
        <v>0</v>
      </c>
      <c r="CE963">
        <v>0</v>
      </c>
      <c r="CF963">
        <v>0</v>
      </c>
      <c r="CG963">
        <v>0</v>
      </c>
      <c r="CH963">
        <v>0</v>
      </c>
      <c r="CI963">
        <v>0</v>
      </c>
      <c r="CJ963">
        <v>0</v>
      </c>
      <c r="CK963">
        <v>1</v>
      </c>
      <c r="CL963">
        <v>1</v>
      </c>
      <c r="CM963">
        <v>0</v>
      </c>
      <c r="CN963" s="17">
        <v>0</v>
      </c>
      <c r="CO963">
        <v>0.21149999999999999</v>
      </c>
      <c r="CP963">
        <v>6</v>
      </c>
      <c r="CQ963">
        <v>1</v>
      </c>
      <c r="CR963">
        <v>0</v>
      </c>
      <c r="CS963">
        <v>7</v>
      </c>
      <c r="CY963" s="33" t="s">
        <v>85</v>
      </c>
    </row>
    <row r="964" spans="1:103" x14ac:dyDescent="0.25">
      <c r="A964">
        <v>963</v>
      </c>
      <c r="B964">
        <v>66</v>
      </c>
      <c r="C964" s="24" t="s">
        <v>3979</v>
      </c>
      <c r="D964" s="12">
        <v>8.8000000000000007</v>
      </c>
      <c r="E964" s="13">
        <v>1.6</v>
      </c>
      <c r="F964" s="7">
        <f t="shared" si="232"/>
        <v>5.5</v>
      </c>
      <c r="G964" s="7">
        <f t="shared" si="234"/>
        <v>7.2000000000000011</v>
      </c>
      <c r="H964" s="15">
        <f t="shared" si="235"/>
        <v>10.4</v>
      </c>
      <c r="I964" s="11">
        <f t="shared" si="236"/>
        <v>0.2368468497303001</v>
      </c>
      <c r="J964" s="32">
        <f t="shared" si="237"/>
        <v>4.306306358732729E-2</v>
      </c>
      <c r="K964" s="32">
        <f t="shared" si="238"/>
        <v>23.221757039466244</v>
      </c>
      <c r="L964" s="8">
        <v>0</v>
      </c>
      <c r="M964" s="9">
        <v>1</v>
      </c>
      <c r="N964" s="8">
        <v>1</v>
      </c>
      <c r="O964" s="9">
        <v>0</v>
      </c>
      <c r="P964" s="9">
        <v>0</v>
      </c>
      <c r="Q964" s="9">
        <v>0</v>
      </c>
      <c r="R964" s="9">
        <v>0</v>
      </c>
      <c r="S964" s="8">
        <v>515</v>
      </c>
      <c r="T964" s="9">
        <v>5</v>
      </c>
      <c r="U964" s="9">
        <f t="shared" si="239"/>
        <v>509</v>
      </c>
      <c r="V964" s="9">
        <f t="shared" si="240"/>
        <v>8</v>
      </c>
      <c r="W964" s="7">
        <v>11.6</v>
      </c>
      <c r="X964" s="7">
        <f t="shared" si="233"/>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29"/>
        <v>0</v>
      </c>
      <c r="AS964">
        <v>0.45400000000000001</v>
      </c>
      <c r="AT964" s="39">
        <f t="shared" si="241"/>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28</v>
      </c>
      <c r="BM964">
        <v>0</v>
      </c>
      <c r="BN964">
        <v>0</v>
      </c>
      <c r="BO964">
        <v>1</v>
      </c>
      <c r="BP964">
        <v>0</v>
      </c>
      <c r="BQ964">
        <v>0</v>
      </c>
      <c r="BR964">
        <v>0</v>
      </c>
      <c r="BS964">
        <v>0</v>
      </c>
      <c r="BT964" s="17">
        <v>0</v>
      </c>
      <c r="BU964">
        <v>0</v>
      </c>
      <c r="BV964">
        <v>0</v>
      </c>
      <c r="BW964">
        <v>0</v>
      </c>
      <c r="BX964" s="17">
        <v>0</v>
      </c>
      <c r="BY964">
        <v>0</v>
      </c>
      <c r="BZ964">
        <v>0</v>
      </c>
      <c r="CA964">
        <v>0</v>
      </c>
      <c r="CB964">
        <v>0</v>
      </c>
      <c r="CC964" s="17">
        <v>0</v>
      </c>
      <c r="CD964">
        <v>0</v>
      </c>
      <c r="CE964">
        <v>0</v>
      </c>
      <c r="CF964">
        <v>0</v>
      </c>
      <c r="CG964">
        <v>0</v>
      </c>
      <c r="CH964">
        <v>0</v>
      </c>
      <c r="CI964">
        <v>0</v>
      </c>
      <c r="CJ964">
        <v>0</v>
      </c>
      <c r="CK964">
        <v>1</v>
      </c>
      <c r="CL964">
        <v>1</v>
      </c>
      <c r="CM964">
        <v>0</v>
      </c>
      <c r="CN964" s="17">
        <v>0</v>
      </c>
      <c r="CO964">
        <v>0.21149999999999999</v>
      </c>
      <c r="CP964">
        <v>6</v>
      </c>
      <c r="CQ964">
        <v>1</v>
      </c>
      <c r="CR964">
        <v>0</v>
      </c>
      <c r="CS964">
        <v>7</v>
      </c>
      <c r="CY964" s="33" t="s">
        <v>85</v>
      </c>
    </row>
    <row r="965" spans="1:103" x14ac:dyDescent="0.25">
      <c r="A965">
        <v>964</v>
      </c>
      <c r="B965">
        <v>66</v>
      </c>
      <c r="C965" s="24" t="s">
        <v>3979</v>
      </c>
      <c r="D965" s="12">
        <v>8.1999999999999993</v>
      </c>
      <c r="E965" s="13">
        <v>2</v>
      </c>
      <c r="F965" s="7">
        <f t="shared" si="232"/>
        <v>4.0999999999999996</v>
      </c>
      <c r="G965" s="7">
        <f t="shared" si="234"/>
        <v>6.1999999999999993</v>
      </c>
      <c r="H965" s="15">
        <f t="shared" si="235"/>
        <v>10.199999999999999</v>
      </c>
      <c r="I965" s="11">
        <f t="shared" si="236"/>
        <v>0.18017670483805717</v>
      </c>
      <c r="J965" s="32">
        <f t="shared" si="237"/>
        <v>4.3945537765379801E-2</v>
      </c>
      <c r="K965" s="32">
        <f t="shared" si="238"/>
        <v>22.755438910291314</v>
      </c>
      <c r="L965" s="8">
        <v>0</v>
      </c>
      <c r="M965" s="9">
        <v>1</v>
      </c>
      <c r="N965" s="8">
        <v>1</v>
      </c>
      <c r="O965" s="9">
        <v>0</v>
      </c>
      <c r="P965" s="9">
        <v>0</v>
      </c>
      <c r="Q965" s="9">
        <v>0</v>
      </c>
      <c r="R965" s="9">
        <v>0</v>
      </c>
      <c r="S965" s="8">
        <v>515</v>
      </c>
      <c r="T965" s="9">
        <v>13</v>
      </c>
      <c r="U965" s="9">
        <f t="shared" si="239"/>
        <v>501</v>
      </c>
      <c r="V965" s="9">
        <f t="shared" si="240"/>
        <v>8</v>
      </c>
      <c r="W965" s="7">
        <v>11.6</v>
      </c>
      <c r="X965" s="7">
        <f t="shared" si="233"/>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29"/>
        <v>0</v>
      </c>
      <c r="AS965">
        <v>0.45400000000000001</v>
      </c>
      <c r="AT965" s="39">
        <f t="shared" si="241"/>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28</v>
      </c>
      <c r="BM965">
        <v>0</v>
      </c>
      <c r="BN965">
        <v>0</v>
      </c>
      <c r="BO965">
        <v>1</v>
      </c>
      <c r="BP965">
        <v>0</v>
      </c>
      <c r="BQ965">
        <v>0</v>
      </c>
      <c r="BR965">
        <v>0</v>
      </c>
      <c r="BS965">
        <v>0</v>
      </c>
      <c r="BT965" s="17">
        <v>0</v>
      </c>
      <c r="BU965">
        <v>0</v>
      </c>
      <c r="BV965">
        <v>0</v>
      </c>
      <c r="BW965">
        <v>0</v>
      </c>
      <c r="BX965" s="17">
        <v>0</v>
      </c>
      <c r="BY965">
        <v>0</v>
      </c>
      <c r="BZ965">
        <v>0</v>
      </c>
      <c r="CA965">
        <v>0</v>
      </c>
      <c r="CB965">
        <v>0</v>
      </c>
      <c r="CC965" s="17">
        <v>0</v>
      </c>
      <c r="CD965">
        <v>0</v>
      </c>
      <c r="CE965">
        <v>0</v>
      </c>
      <c r="CF965">
        <v>0</v>
      </c>
      <c r="CG965">
        <v>0</v>
      </c>
      <c r="CH965">
        <v>0</v>
      </c>
      <c r="CI965">
        <v>0</v>
      </c>
      <c r="CJ965">
        <v>0</v>
      </c>
      <c r="CK965">
        <v>1</v>
      </c>
      <c r="CL965">
        <v>1</v>
      </c>
      <c r="CM965">
        <v>0</v>
      </c>
      <c r="CN965" s="17">
        <v>0</v>
      </c>
      <c r="CO965">
        <v>0.21149999999999999</v>
      </c>
      <c r="CP965">
        <v>6</v>
      </c>
      <c r="CQ965">
        <v>1</v>
      </c>
      <c r="CR965">
        <v>0</v>
      </c>
      <c r="CS965">
        <v>7</v>
      </c>
      <c r="CY965" s="33" t="s">
        <v>85</v>
      </c>
    </row>
    <row r="966" spans="1:103" x14ac:dyDescent="0.25">
      <c r="A966">
        <v>965</v>
      </c>
      <c r="B966">
        <v>66</v>
      </c>
      <c r="C966" s="24" t="s">
        <v>3979</v>
      </c>
      <c r="D966" s="12">
        <v>7.4</v>
      </c>
      <c r="E966" s="13">
        <v>0.8</v>
      </c>
      <c r="F966" s="7">
        <f t="shared" si="232"/>
        <v>9.25</v>
      </c>
      <c r="G966" s="7">
        <f t="shared" si="234"/>
        <v>6.6000000000000005</v>
      </c>
      <c r="H966" s="15">
        <f t="shared" si="235"/>
        <v>8.2000000000000011</v>
      </c>
      <c r="I966" s="11">
        <f t="shared" si="236"/>
        <v>0.37527207837150228</v>
      </c>
      <c r="J966" s="32">
        <f t="shared" si="237"/>
        <v>4.0569954418540784E-2</v>
      </c>
      <c r="K966" s="32">
        <f t="shared" si="238"/>
        <v>24.64878293141469</v>
      </c>
      <c r="L966" s="8">
        <v>0</v>
      </c>
      <c r="M966" s="9">
        <v>1</v>
      </c>
      <c r="N966" s="8">
        <v>1</v>
      </c>
      <c r="O966" s="9">
        <v>0</v>
      </c>
      <c r="P966" s="9">
        <v>0</v>
      </c>
      <c r="Q966" s="9">
        <v>0</v>
      </c>
      <c r="R966" s="9">
        <v>0</v>
      </c>
      <c r="S966" s="8">
        <v>526</v>
      </c>
      <c r="T966" s="9">
        <v>3</v>
      </c>
      <c r="U966" s="9">
        <f t="shared" si="239"/>
        <v>522</v>
      </c>
      <c r="V966" s="9">
        <f t="shared" si="240"/>
        <v>8</v>
      </c>
      <c r="W966" s="7">
        <v>11.6</v>
      </c>
      <c r="X966" s="7">
        <f t="shared" si="233"/>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29"/>
        <v>0</v>
      </c>
      <c r="AS966">
        <v>0.45400000000000001</v>
      </c>
      <c r="AT966" s="39">
        <f t="shared" si="241"/>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28</v>
      </c>
      <c r="BM966">
        <v>0</v>
      </c>
      <c r="BN966">
        <v>0</v>
      </c>
      <c r="BO966">
        <v>1</v>
      </c>
      <c r="BP966">
        <v>0</v>
      </c>
      <c r="BQ966">
        <v>0</v>
      </c>
      <c r="BR966">
        <v>0</v>
      </c>
      <c r="BS966">
        <v>0</v>
      </c>
      <c r="BT966" s="17">
        <v>0</v>
      </c>
      <c r="BU966">
        <v>0</v>
      </c>
      <c r="BV966">
        <v>0</v>
      </c>
      <c r="BW966">
        <v>0</v>
      </c>
      <c r="BX966" s="17">
        <v>0</v>
      </c>
      <c r="BY966">
        <v>0</v>
      </c>
      <c r="BZ966">
        <v>0</v>
      </c>
      <c r="CA966">
        <v>0</v>
      </c>
      <c r="CB966">
        <v>0</v>
      </c>
      <c r="CC966" s="17">
        <v>0</v>
      </c>
      <c r="CD966">
        <v>0</v>
      </c>
      <c r="CE966">
        <v>0</v>
      </c>
      <c r="CF966">
        <v>0</v>
      </c>
      <c r="CG966">
        <v>0</v>
      </c>
      <c r="CH966">
        <v>0</v>
      </c>
      <c r="CI966">
        <v>0</v>
      </c>
      <c r="CJ966">
        <v>0</v>
      </c>
      <c r="CK966">
        <v>1</v>
      </c>
      <c r="CL966">
        <v>1</v>
      </c>
      <c r="CM966">
        <v>0</v>
      </c>
      <c r="CN966" s="17">
        <v>0</v>
      </c>
      <c r="CO966">
        <v>0.21149999999999999</v>
      </c>
      <c r="CP966">
        <v>6</v>
      </c>
      <c r="CQ966">
        <v>1</v>
      </c>
      <c r="CR966">
        <v>0</v>
      </c>
      <c r="CS966">
        <v>7</v>
      </c>
      <c r="CY966" s="33" t="s">
        <v>85</v>
      </c>
    </row>
    <row r="967" spans="1:103" x14ac:dyDescent="0.25">
      <c r="A967">
        <v>966</v>
      </c>
      <c r="B967">
        <v>66</v>
      </c>
      <c r="C967" s="24" t="s">
        <v>3979</v>
      </c>
      <c r="D967" s="12">
        <v>7.1</v>
      </c>
      <c r="E967" s="13">
        <v>0.9</v>
      </c>
      <c r="F967" s="7">
        <f t="shared" si="232"/>
        <v>7.8888888888888884</v>
      </c>
      <c r="G967" s="7">
        <f t="shared" si="234"/>
        <v>6.1999999999999993</v>
      </c>
      <c r="H967" s="15">
        <f t="shared" si="235"/>
        <v>8</v>
      </c>
      <c r="I967" s="11">
        <f t="shared" si="236"/>
        <v>0.33007193484128955</v>
      </c>
      <c r="J967" s="32">
        <f t="shared" si="237"/>
        <v>4.1840104416501489E-2</v>
      </c>
      <c r="K967" s="32">
        <f t="shared" si="238"/>
        <v>23.900513967302768</v>
      </c>
      <c r="L967" s="8">
        <v>0</v>
      </c>
      <c r="M967" s="9">
        <v>1</v>
      </c>
      <c r="N967" s="8">
        <v>1</v>
      </c>
      <c r="O967" s="9">
        <v>0</v>
      </c>
      <c r="P967" s="9">
        <v>0</v>
      </c>
      <c r="Q967" s="9">
        <v>0</v>
      </c>
      <c r="R967" s="9">
        <v>0</v>
      </c>
      <c r="S967" s="8">
        <v>515</v>
      </c>
      <c r="T967" s="9">
        <v>5</v>
      </c>
      <c r="U967" s="9">
        <f t="shared" si="239"/>
        <v>509</v>
      </c>
      <c r="V967" s="9">
        <f t="shared" si="240"/>
        <v>8</v>
      </c>
      <c r="W967" s="7">
        <v>11.6</v>
      </c>
      <c r="X967" s="7">
        <f t="shared" si="233"/>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29"/>
        <v>0</v>
      </c>
      <c r="AS967">
        <v>0.45400000000000001</v>
      </c>
      <c r="AT967" s="39">
        <f t="shared" si="241"/>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28</v>
      </c>
      <c r="BM967">
        <v>0</v>
      </c>
      <c r="BN967">
        <v>0</v>
      </c>
      <c r="BO967">
        <v>1</v>
      </c>
      <c r="BP967">
        <v>0</v>
      </c>
      <c r="BQ967">
        <v>0</v>
      </c>
      <c r="BR967">
        <v>0</v>
      </c>
      <c r="BS967">
        <v>0</v>
      </c>
      <c r="BT967" s="17">
        <v>0</v>
      </c>
      <c r="BU967">
        <v>0</v>
      </c>
      <c r="BV967">
        <v>0</v>
      </c>
      <c r="BW967">
        <v>0</v>
      </c>
      <c r="BX967" s="17">
        <v>0</v>
      </c>
      <c r="BY967">
        <v>0</v>
      </c>
      <c r="BZ967">
        <v>0</v>
      </c>
      <c r="CA967">
        <v>0</v>
      </c>
      <c r="CB967">
        <v>0</v>
      </c>
      <c r="CC967" s="17">
        <v>0</v>
      </c>
      <c r="CD967">
        <v>0</v>
      </c>
      <c r="CE967">
        <v>0</v>
      </c>
      <c r="CF967">
        <v>0</v>
      </c>
      <c r="CG967">
        <v>0</v>
      </c>
      <c r="CH967">
        <v>0</v>
      </c>
      <c r="CI967">
        <v>0</v>
      </c>
      <c r="CJ967">
        <v>0</v>
      </c>
      <c r="CK967">
        <v>1</v>
      </c>
      <c r="CL967">
        <v>1</v>
      </c>
      <c r="CM967">
        <v>0</v>
      </c>
      <c r="CN967" s="17">
        <v>0</v>
      </c>
      <c r="CO967">
        <v>0.21149999999999999</v>
      </c>
      <c r="CP967">
        <v>6</v>
      </c>
      <c r="CQ967">
        <v>1</v>
      </c>
      <c r="CR967">
        <v>0</v>
      </c>
      <c r="CS967">
        <v>7</v>
      </c>
      <c r="CY967" s="33" t="s">
        <v>85</v>
      </c>
    </row>
    <row r="968" spans="1:103" x14ac:dyDescent="0.25">
      <c r="A968">
        <v>967</v>
      </c>
      <c r="B968">
        <v>66</v>
      </c>
      <c r="C968" s="24" t="s">
        <v>3979</v>
      </c>
      <c r="D968" s="12">
        <v>8.4</v>
      </c>
      <c r="E968" s="13">
        <v>1.3</v>
      </c>
      <c r="F968" s="7">
        <f t="shared" si="232"/>
        <v>6.4615384615384617</v>
      </c>
      <c r="G968" s="7">
        <f t="shared" si="234"/>
        <v>7.1000000000000005</v>
      </c>
      <c r="H968" s="15">
        <f t="shared" si="235"/>
        <v>9.7000000000000011</v>
      </c>
      <c r="I968" s="11">
        <f t="shared" si="236"/>
        <v>0.27735463364540874</v>
      </c>
      <c r="J968" s="32">
        <f t="shared" si="237"/>
        <v>4.2923931397503737E-2</v>
      </c>
      <c r="K968" s="32">
        <f t="shared" si="238"/>
        <v>23.297027262935089</v>
      </c>
      <c r="L968" s="8">
        <v>0</v>
      </c>
      <c r="M968" s="9">
        <v>1</v>
      </c>
      <c r="N968" s="8">
        <v>1</v>
      </c>
      <c r="O968" s="9">
        <v>0</v>
      </c>
      <c r="P968" s="9">
        <v>0</v>
      </c>
      <c r="Q968" s="9">
        <v>0</v>
      </c>
      <c r="R968" s="9">
        <v>0</v>
      </c>
      <c r="S968" s="8">
        <v>515</v>
      </c>
      <c r="T968" s="9">
        <v>13</v>
      </c>
      <c r="U968" s="9">
        <f t="shared" si="239"/>
        <v>501</v>
      </c>
      <c r="V968" s="9">
        <f t="shared" si="240"/>
        <v>8</v>
      </c>
      <c r="W968" s="7">
        <v>11.6</v>
      </c>
      <c r="X968" s="7">
        <f t="shared" si="233"/>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29"/>
        <v>0</v>
      </c>
      <c r="AS968">
        <v>0.45400000000000001</v>
      </c>
      <c r="AT968" s="39">
        <f t="shared" si="241"/>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28</v>
      </c>
      <c r="BM968">
        <v>0</v>
      </c>
      <c r="BN968">
        <v>0</v>
      </c>
      <c r="BO968">
        <v>1</v>
      </c>
      <c r="BP968">
        <v>0</v>
      </c>
      <c r="BQ968">
        <v>0</v>
      </c>
      <c r="BR968">
        <v>0</v>
      </c>
      <c r="BS968">
        <v>0</v>
      </c>
      <c r="BT968" s="17">
        <v>0</v>
      </c>
      <c r="BU968">
        <v>0</v>
      </c>
      <c r="BV968">
        <v>0</v>
      </c>
      <c r="BW968">
        <v>0</v>
      </c>
      <c r="BX968" s="17">
        <v>0</v>
      </c>
      <c r="BY968">
        <v>0</v>
      </c>
      <c r="BZ968">
        <v>0</v>
      </c>
      <c r="CA968">
        <v>0</v>
      </c>
      <c r="CB968">
        <v>0</v>
      </c>
      <c r="CC968" s="17">
        <v>0</v>
      </c>
      <c r="CD968">
        <v>0</v>
      </c>
      <c r="CE968">
        <v>0</v>
      </c>
      <c r="CF968">
        <v>0</v>
      </c>
      <c r="CG968">
        <v>0</v>
      </c>
      <c r="CH968">
        <v>0</v>
      </c>
      <c r="CI968">
        <v>0</v>
      </c>
      <c r="CJ968">
        <v>0</v>
      </c>
      <c r="CK968">
        <v>1</v>
      </c>
      <c r="CL968">
        <v>1</v>
      </c>
      <c r="CM968">
        <v>0</v>
      </c>
      <c r="CN968" s="17">
        <v>0</v>
      </c>
      <c r="CO968">
        <v>0.21149999999999999</v>
      </c>
      <c r="CP968">
        <v>6</v>
      </c>
      <c r="CQ968">
        <v>1</v>
      </c>
      <c r="CR968">
        <v>0</v>
      </c>
      <c r="CS968">
        <v>7</v>
      </c>
      <c r="CY968" s="33" t="s">
        <v>85</v>
      </c>
    </row>
    <row r="969" spans="1:103" x14ac:dyDescent="0.25">
      <c r="A969">
        <v>968</v>
      </c>
      <c r="B969">
        <v>66</v>
      </c>
      <c r="C969" s="24" t="s">
        <v>3979</v>
      </c>
      <c r="D969" s="12">
        <v>8.8000000000000007</v>
      </c>
      <c r="E969" s="13">
        <v>1.5</v>
      </c>
      <c r="F969" s="7">
        <f t="shared" si="232"/>
        <v>5.8666666666666671</v>
      </c>
      <c r="G969" s="7">
        <f t="shared" si="234"/>
        <v>7.3000000000000007</v>
      </c>
      <c r="H969" s="15">
        <f t="shared" si="235"/>
        <v>10.3</v>
      </c>
      <c r="I969" s="11">
        <f t="shared" si="236"/>
        <v>0.25353914385959897</v>
      </c>
      <c r="J969" s="32">
        <f t="shared" si="237"/>
        <v>4.3216899521522557E-2</v>
      </c>
      <c r="K969" s="32">
        <f t="shared" si="238"/>
        <v>23.139096304259112</v>
      </c>
      <c r="L969" s="8">
        <v>0</v>
      </c>
      <c r="M969" s="9">
        <v>1</v>
      </c>
      <c r="N969" s="8">
        <v>1</v>
      </c>
      <c r="O969" s="9">
        <v>0</v>
      </c>
      <c r="P969" s="9">
        <v>0</v>
      </c>
      <c r="Q969" s="9">
        <v>0</v>
      </c>
      <c r="R969" s="9">
        <v>0</v>
      </c>
      <c r="S969" s="8">
        <v>515</v>
      </c>
      <c r="T969" s="9">
        <v>13</v>
      </c>
      <c r="U969" s="9">
        <f t="shared" si="239"/>
        <v>501</v>
      </c>
      <c r="V969" s="9">
        <f t="shared" si="240"/>
        <v>8</v>
      </c>
      <c r="W969" s="7">
        <v>11.6</v>
      </c>
      <c r="X969" s="7">
        <f t="shared" si="233"/>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29"/>
        <v>0</v>
      </c>
      <c r="AS969">
        <v>0.45400000000000001</v>
      </c>
      <c r="AT969" s="39">
        <f t="shared" si="241"/>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28</v>
      </c>
      <c r="BM969">
        <v>0</v>
      </c>
      <c r="BN969">
        <v>0</v>
      </c>
      <c r="BO969">
        <v>1</v>
      </c>
      <c r="BP969">
        <v>0</v>
      </c>
      <c r="BQ969">
        <v>0</v>
      </c>
      <c r="BR969">
        <v>0</v>
      </c>
      <c r="BS969">
        <v>0</v>
      </c>
      <c r="BT969" s="17">
        <v>0</v>
      </c>
      <c r="BU969">
        <v>0</v>
      </c>
      <c r="BV969">
        <v>0</v>
      </c>
      <c r="BW969">
        <v>0</v>
      </c>
      <c r="BX969" s="17">
        <v>0</v>
      </c>
      <c r="BY969">
        <v>0</v>
      </c>
      <c r="BZ969">
        <v>0</v>
      </c>
      <c r="CA969">
        <v>0</v>
      </c>
      <c r="CB969">
        <v>0</v>
      </c>
      <c r="CC969" s="17">
        <v>0</v>
      </c>
      <c r="CD969">
        <v>0</v>
      </c>
      <c r="CE969">
        <v>0</v>
      </c>
      <c r="CF969">
        <v>0</v>
      </c>
      <c r="CG969">
        <v>0</v>
      </c>
      <c r="CH969">
        <v>0</v>
      </c>
      <c r="CI969">
        <v>0</v>
      </c>
      <c r="CJ969">
        <v>0</v>
      </c>
      <c r="CK969">
        <v>1</v>
      </c>
      <c r="CL969">
        <v>1</v>
      </c>
      <c r="CM969">
        <v>0</v>
      </c>
      <c r="CN969" s="17">
        <v>0</v>
      </c>
      <c r="CO969">
        <v>0.21149999999999999</v>
      </c>
      <c r="CP969">
        <v>6</v>
      </c>
      <c r="CQ969">
        <v>1</v>
      </c>
      <c r="CR969">
        <v>0</v>
      </c>
      <c r="CS969">
        <v>7</v>
      </c>
      <c r="CY969" s="33" t="s">
        <v>85</v>
      </c>
    </row>
    <row r="970" spans="1:103" x14ac:dyDescent="0.25">
      <c r="A970">
        <v>969</v>
      </c>
      <c r="B970">
        <v>67</v>
      </c>
      <c r="C970" s="24" t="s">
        <v>3993</v>
      </c>
      <c r="D970" s="12">
        <v>21.4</v>
      </c>
      <c r="E970" s="13">
        <v>12</v>
      </c>
      <c r="F970" s="7">
        <f t="shared" si="232"/>
        <v>1.7833333333333332</v>
      </c>
      <c r="G970" s="7">
        <f t="shared" si="234"/>
        <v>9.3999999999999986</v>
      </c>
      <c r="H970" s="15">
        <f t="shared" si="235"/>
        <v>33.4</v>
      </c>
      <c r="I970" s="11">
        <f t="shared" si="236"/>
        <v>4.1007761425582795E-2</v>
      </c>
      <c r="J970" s="32">
        <f t="shared" si="237"/>
        <v>2.299500640686886E-2</v>
      </c>
      <c r="K970" s="32">
        <f t="shared" si="238"/>
        <v>43.487702604044024</v>
      </c>
      <c r="L970" s="8">
        <v>1</v>
      </c>
      <c r="M970" s="9">
        <v>0</v>
      </c>
      <c r="N970" s="8">
        <v>0</v>
      </c>
      <c r="O970" s="9">
        <v>0</v>
      </c>
      <c r="P970" s="9">
        <v>1</v>
      </c>
      <c r="Q970" s="9">
        <v>0</v>
      </c>
      <c r="R970" s="9">
        <v>0</v>
      </c>
      <c r="S970" s="8">
        <v>1900</v>
      </c>
      <c r="T970" s="9">
        <v>11</v>
      </c>
      <c r="U970" s="9">
        <f t="shared" si="239"/>
        <v>1888</v>
      </c>
      <c r="V970" s="9">
        <f t="shared" si="240"/>
        <v>7</v>
      </c>
      <c r="W970" s="7">
        <v>4.6900000000000004</v>
      </c>
      <c r="X970" s="7">
        <f t="shared" si="233"/>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42">0.57</f>
        <v>0.56999999999999995</v>
      </c>
      <c r="AL970" s="32">
        <v>0.25</v>
      </c>
      <c r="AM970" s="32">
        <v>0.17</v>
      </c>
      <c r="AN970" s="42">
        <v>0.01</v>
      </c>
      <c r="AO970" s="41">
        <v>0</v>
      </c>
      <c r="AP970" s="17">
        <v>1</v>
      </c>
      <c r="AQ970">
        <v>0.55000000000000004</v>
      </c>
      <c r="AR970" s="39">
        <v>0.45</v>
      </c>
      <c r="AS970">
        <v>1</v>
      </c>
      <c r="AT970" s="39">
        <f t="shared" si="241"/>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39.020000000000003</v>
      </c>
      <c r="BM970">
        <v>0</v>
      </c>
      <c r="BN970">
        <v>0</v>
      </c>
      <c r="BO970">
        <v>0</v>
      </c>
      <c r="BP970">
        <v>0</v>
      </c>
      <c r="BQ970">
        <v>1</v>
      </c>
      <c r="BR970">
        <v>0</v>
      </c>
      <c r="BS970">
        <v>0</v>
      </c>
      <c r="BT970" s="17">
        <v>0</v>
      </c>
      <c r="BU970">
        <v>0</v>
      </c>
      <c r="BV970">
        <v>0</v>
      </c>
      <c r="BW970">
        <v>1</v>
      </c>
      <c r="BX970" s="17">
        <v>0</v>
      </c>
      <c r="BY970">
        <v>0</v>
      </c>
      <c r="BZ970">
        <v>0</v>
      </c>
      <c r="CA970">
        <v>0</v>
      </c>
      <c r="CB970">
        <v>0</v>
      </c>
      <c r="CC970" s="17">
        <v>0</v>
      </c>
      <c r="CD970">
        <v>1</v>
      </c>
      <c r="CE970">
        <v>1</v>
      </c>
      <c r="CF970">
        <v>0</v>
      </c>
      <c r="CG970">
        <v>0</v>
      </c>
      <c r="CH970">
        <v>0</v>
      </c>
      <c r="CI970">
        <v>1</v>
      </c>
      <c r="CJ970">
        <v>1</v>
      </c>
      <c r="CK970">
        <v>0</v>
      </c>
      <c r="CL970">
        <v>1</v>
      </c>
      <c r="CM970">
        <v>1</v>
      </c>
      <c r="CN970" s="17">
        <v>0</v>
      </c>
      <c r="CO970">
        <v>0.19600000000000001</v>
      </c>
      <c r="CP970">
        <v>118</v>
      </c>
      <c r="CQ970">
        <v>1</v>
      </c>
      <c r="CR970">
        <v>0</v>
      </c>
      <c r="CS970">
        <v>24</v>
      </c>
      <c r="CY970" s="33" t="s">
        <v>85</v>
      </c>
    </row>
    <row r="971" spans="1:103" x14ac:dyDescent="0.25">
      <c r="A971">
        <v>970</v>
      </c>
      <c r="B971">
        <v>67</v>
      </c>
      <c r="C971" s="24" t="s">
        <v>3993</v>
      </c>
      <c r="D971" s="12">
        <v>6</v>
      </c>
      <c r="E971" s="13">
        <v>1</v>
      </c>
      <c r="F971" s="7">
        <f t="shared" si="232"/>
        <v>6</v>
      </c>
      <c r="G971" s="7">
        <f t="shared" si="234"/>
        <v>5</v>
      </c>
      <c r="H971" s="15">
        <f t="shared" si="235"/>
        <v>7</v>
      </c>
      <c r="I971" s="11">
        <f t="shared" si="236"/>
        <v>0.13678822577626595</v>
      </c>
      <c r="J971" s="32">
        <f t="shared" si="237"/>
        <v>2.2798037629377661E-2</v>
      </c>
      <c r="K971" s="32">
        <f t="shared" si="238"/>
        <v>43.863424398922618</v>
      </c>
      <c r="L971" s="8">
        <v>1</v>
      </c>
      <c r="M971" s="9">
        <v>0</v>
      </c>
      <c r="N971" s="8">
        <v>0</v>
      </c>
      <c r="O971" s="9">
        <v>0</v>
      </c>
      <c r="P971" s="9">
        <v>1</v>
      </c>
      <c r="Q971" s="9">
        <v>0</v>
      </c>
      <c r="R971" s="9">
        <v>0</v>
      </c>
      <c r="S971" s="8">
        <v>1900</v>
      </c>
      <c r="T971" s="9">
        <v>11</v>
      </c>
      <c r="U971" s="9">
        <f t="shared" si="239"/>
        <v>1888</v>
      </c>
      <c r="V971" s="9">
        <f t="shared" si="240"/>
        <v>7</v>
      </c>
      <c r="W971" s="7">
        <v>4.6900000000000004</v>
      </c>
      <c r="X971" s="7">
        <f t="shared" si="233"/>
        <v>28.330000000000005</v>
      </c>
      <c r="Y971" s="9">
        <v>1</v>
      </c>
      <c r="Z971" s="9">
        <v>0</v>
      </c>
      <c r="AA971" s="9">
        <v>0</v>
      </c>
      <c r="AB971" s="9">
        <v>0</v>
      </c>
      <c r="AC971" s="9">
        <v>1</v>
      </c>
      <c r="AD971" s="29">
        <v>0</v>
      </c>
      <c r="AE971" s="9">
        <v>0</v>
      </c>
      <c r="AF971" s="9">
        <v>1</v>
      </c>
      <c r="AG971" s="29">
        <v>0</v>
      </c>
      <c r="AH971" s="9">
        <v>1</v>
      </c>
      <c r="AI971" s="29">
        <v>0</v>
      </c>
      <c r="AJ971" s="20">
        <v>2005</v>
      </c>
      <c r="AK971" s="7">
        <f t="shared" si="242"/>
        <v>0.56999999999999995</v>
      </c>
      <c r="AL971" s="32">
        <v>0.25</v>
      </c>
      <c r="AM971" s="32">
        <v>0.17</v>
      </c>
      <c r="AN971" s="42">
        <v>0.01</v>
      </c>
      <c r="AO971" s="41">
        <v>0</v>
      </c>
      <c r="AP971" s="17">
        <v>1</v>
      </c>
      <c r="AQ971">
        <v>0.55000000000000004</v>
      </c>
      <c r="AR971" s="39">
        <v>0.45</v>
      </c>
      <c r="AS971">
        <v>1</v>
      </c>
      <c r="AT971" s="39">
        <f t="shared" si="241"/>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39.020000000000003</v>
      </c>
      <c r="BM971">
        <v>1</v>
      </c>
      <c r="BN971">
        <v>0</v>
      </c>
      <c r="BO971">
        <v>0</v>
      </c>
      <c r="BP971">
        <v>0</v>
      </c>
      <c r="BQ971">
        <v>0</v>
      </c>
      <c r="BR971">
        <v>0</v>
      </c>
      <c r="BS971">
        <v>0</v>
      </c>
      <c r="BT971" s="17">
        <v>0</v>
      </c>
      <c r="BU971">
        <v>0</v>
      </c>
      <c r="BV971">
        <v>0</v>
      </c>
      <c r="BW971">
        <v>1</v>
      </c>
      <c r="BX971" s="17">
        <v>0</v>
      </c>
      <c r="BY971">
        <v>0</v>
      </c>
      <c r="BZ971">
        <v>0</v>
      </c>
      <c r="CA971">
        <v>0</v>
      </c>
      <c r="CB971">
        <v>0</v>
      </c>
      <c r="CC971" s="17">
        <v>0</v>
      </c>
      <c r="CD971">
        <v>1</v>
      </c>
      <c r="CE971">
        <v>1</v>
      </c>
      <c r="CF971">
        <v>0</v>
      </c>
      <c r="CG971">
        <v>0</v>
      </c>
      <c r="CH971">
        <v>0</v>
      </c>
      <c r="CI971">
        <v>1</v>
      </c>
      <c r="CJ971">
        <v>1</v>
      </c>
      <c r="CK971">
        <v>0</v>
      </c>
      <c r="CL971">
        <v>1</v>
      </c>
      <c r="CM971">
        <v>1</v>
      </c>
      <c r="CN971" s="17">
        <v>0</v>
      </c>
      <c r="CO971">
        <v>0.19600000000000001</v>
      </c>
      <c r="CP971">
        <v>118</v>
      </c>
      <c r="CQ971">
        <v>1</v>
      </c>
      <c r="CR971">
        <v>0</v>
      </c>
      <c r="CS971">
        <v>24</v>
      </c>
      <c r="CY971" s="33" t="s">
        <v>85</v>
      </c>
    </row>
    <row r="972" spans="1:103" x14ac:dyDescent="0.25">
      <c r="A972">
        <v>971</v>
      </c>
      <c r="B972">
        <v>67</v>
      </c>
      <c r="C972" s="24" t="s">
        <v>3993</v>
      </c>
      <c r="D972" s="12">
        <v>-4.0999999999999996</v>
      </c>
      <c r="E972" s="13">
        <v>1.2</v>
      </c>
      <c r="F972" s="7">
        <f t="shared" si="232"/>
        <v>-3.4166666666666665</v>
      </c>
      <c r="G972" s="7">
        <f t="shared" si="234"/>
        <v>-5.3</v>
      </c>
      <c r="H972" s="15">
        <f t="shared" si="235"/>
        <v>-2.8999999999999995</v>
      </c>
      <c r="I972" s="11">
        <f t="shared" si="236"/>
        <v>-6.316691593984583E-2</v>
      </c>
      <c r="J972" s="32">
        <f t="shared" si="237"/>
        <v>1.8487877836052439E-2</v>
      </c>
      <c r="K972" s="32">
        <f t="shared" si="238"/>
        <v>54.089496310384618</v>
      </c>
      <c r="L972" s="8">
        <v>1</v>
      </c>
      <c r="M972" s="9">
        <v>0</v>
      </c>
      <c r="N972" s="8">
        <v>0</v>
      </c>
      <c r="O972" s="9">
        <v>0</v>
      </c>
      <c r="P972" s="9">
        <v>1</v>
      </c>
      <c r="Q972" s="9">
        <v>0</v>
      </c>
      <c r="R972" s="9">
        <v>0</v>
      </c>
      <c r="S972" s="8">
        <v>2926</v>
      </c>
      <c r="T972" s="9">
        <v>11</v>
      </c>
      <c r="U972" s="9">
        <f t="shared" si="239"/>
        <v>2914</v>
      </c>
      <c r="V972" s="9">
        <f t="shared" si="240"/>
        <v>7</v>
      </c>
      <c r="W972" s="7">
        <v>4.6900000000000004</v>
      </c>
      <c r="X972" s="7">
        <f t="shared" si="233"/>
        <v>28.330000000000005</v>
      </c>
      <c r="Y972" s="9">
        <v>1</v>
      </c>
      <c r="Z972" s="9">
        <v>0</v>
      </c>
      <c r="AA972" s="9">
        <v>0</v>
      </c>
      <c r="AB972" s="9">
        <v>0</v>
      </c>
      <c r="AC972" s="9">
        <v>1</v>
      </c>
      <c r="AD972" s="29">
        <v>0</v>
      </c>
      <c r="AE972" s="9">
        <v>0</v>
      </c>
      <c r="AF972" s="9">
        <v>1</v>
      </c>
      <c r="AG972" s="29">
        <v>0</v>
      </c>
      <c r="AH972" s="9">
        <v>1</v>
      </c>
      <c r="AI972" s="29">
        <v>0</v>
      </c>
      <c r="AJ972" s="20">
        <v>2005</v>
      </c>
      <c r="AK972" s="7">
        <f t="shared" si="242"/>
        <v>0.56999999999999995</v>
      </c>
      <c r="AL972" s="32">
        <v>0.25</v>
      </c>
      <c r="AM972" s="32">
        <v>0.17</v>
      </c>
      <c r="AN972" s="42">
        <v>0.01</v>
      </c>
      <c r="AO972" s="41">
        <v>0</v>
      </c>
      <c r="AP972" s="17">
        <v>1</v>
      </c>
      <c r="AQ972">
        <v>0.55000000000000004</v>
      </c>
      <c r="AR972" s="39">
        <v>0.45</v>
      </c>
      <c r="AS972">
        <v>1</v>
      </c>
      <c r="AT972" s="39">
        <f t="shared" si="241"/>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39.020000000000003</v>
      </c>
      <c r="BM972">
        <v>0</v>
      </c>
      <c r="BN972">
        <v>0</v>
      </c>
      <c r="BO972">
        <v>0</v>
      </c>
      <c r="BP972">
        <v>0</v>
      </c>
      <c r="BQ972">
        <v>1</v>
      </c>
      <c r="BR972">
        <v>0</v>
      </c>
      <c r="BS972">
        <v>0</v>
      </c>
      <c r="BT972" s="17">
        <v>0</v>
      </c>
      <c r="BU972">
        <v>0</v>
      </c>
      <c r="BV972">
        <v>0</v>
      </c>
      <c r="BW972">
        <v>1</v>
      </c>
      <c r="BX972" s="17">
        <v>0</v>
      </c>
      <c r="BY972">
        <v>0</v>
      </c>
      <c r="BZ972">
        <v>0</v>
      </c>
      <c r="CA972">
        <v>0</v>
      </c>
      <c r="CB972">
        <v>0</v>
      </c>
      <c r="CC972" s="17">
        <v>0</v>
      </c>
      <c r="CD972">
        <v>1</v>
      </c>
      <c r="CE972">
        <v>1</v>
      </c>
      <c r="CF972">
        <v>0</v>
      </c>
      <c r="CG972">
        <v>0</v>
      </c>
      <c r="CH972">
        <v>0</v>
      </c>
      <c r="CI972">
        <v>1</v>
      </c>
      <c r="CJ972">
        <v>1</v>
      </c>
      <c r="CK972">
        <v>0</v>
      </c>
      <c r="CL972">
        <v>1</v>
      </c>
      <c r="CM972">
        <v>1</v>
      </c>
      <c r="CN972" s="17">
        <v>0</v>
      </c>
      <c r="CO972">
        <v>0.19600000000000001</v>
      </c>
      <c r="CP972">
        <v>118</v>
      </c>
      <c r="CQ972">
        <v>1</v>
      </c>
      <c r="CR972">
        <v>0</v>
      </c>
      <c r="CS972">
        <v>24</v>
      </c>
      <c r="CY972" s="33" t="s">
        <v>85</v>
      </c>
    </row>
    <row r="973" spans="1:103" x14ac:dyDescent="0.25">
      <c r="A973">
        <v>972</v>
      </c>
      <c r="B973">
        <v>67</v>
      </c>
      <c r="C973" s="24" t="s">
        <v>3993</v>
      </c>
      <c r="D973" s="12">
        <v>20</v>
      </c>
      <c r="E973" s="13">
        <v>9</v>
      </c>
      <c r="F973" s="7">
        <f t="shared" si="232"/>
        <v>2.2222222222222223</v>
      </c>
      <c r="G973" s="7">
        <f t="shared" si="234"/>
        <v>11</v>
      </c>
      <c r="H973" s="15">
        <f t="shared" si="235"/>
        <v>29</v>
      </c>
      <c r="I973" s="11">
        <f t="shared" si="236"/>
        <v>6.9582582319649325E-2</v>
      </c>
      <c r="J973" s="32">
        <f t="shared" si="237"/>
        <v>3.1312162043842191E-2</v>
      </c>
      <c r="K973" s="32">
        <f t="shared" si="238"/>
        <v>31.93647243521016</v>
      </c>
      <c r="L973" s="8">
        <v>1</v>
      </c>
      <c r="M973" s="9">
        <v>0</v>
      </c>
      <c r="N973" s="8">
        <v>0</v>
      </c>
      <c r="O973" s="9">
        <v>0</v>
      </c>
      <c r="P973" s="9">
        <v>1</v>
      </c>
      <c r="Q973" s="9">
        <v>0</v>
      </c>
      <c r="R973" s="9">
        <v>0</v>
      </c>
      <c r="S973" s="8">
        <v>1027</v>
      </c>
      <c r="T973" s="9">
        <v>11</v>
      </c>
      <c r="U973" s="9">
        <f t="shared" si="239"/>
        <v>1015</v>
      </c>
      <c r="V973" s="9">
        <f t="shared" si="240"/>
        <v>7</v>
      </c>
      <c r="W973" s="7">
        <v>4.6900000000000004</v>
      </c>
      <c r="X973" s="7">
        <f t="shared" si="233"/>
        <v>28.330000000000005</v>
      </c>
      <c r="Y973" s="9">
        <v>1</v>
      </c>
      <c r="Z973" s="9">
        <v>0</v>
      </c>
      <c r="AA973" s="9">
        <v>0</v>
      </c>
      <c r="AB973" s="9">
        <v>0</v>
      </c>
      <c r="AC973" s="9">
        <v>1</v>
      </c>
      <c r="AD973" s="29">
        <v>0</v>
      </c>
      <c r="AE973" s="9">
        <v>0</v>
      </c>
      <c r="AF973" s="9">
        <v>1</v>
      </c>
      <c r="AG973" s="29">
        <v>0</v>
      </c>
      <c r="AH973" s="9">
        <v>1</v>
      </c>
      <c r="AI973" s="29">
        <v>0</v>
      </c>
      <c r="AJ973" s="20">
        <v>2005</v>
      </c>
      <c r="AK973" s="7">
        <f t="shared" si="242"/>
        <v>0.56999999999999995</v>
      </c>
      <c r="AL973" s="32">
        <v>0.25</v>
      </c>
      <c r="AM973" s="32">
        <v>0.17</v>
      </c>
      <c r="AN973" s="42">
        <v>0.01</v>
      </c>
      <c r="AO973" s="41">
        <v>0</v>
      </c>
      <c r="AP973" s="17">
        <v>1</v>
      </c>
      <c r="AQ973">
        <v>0.55000000000000004</v>
      </c>
      <c r="AR973" s="39">
        <v>0.45</v>
      </c>
      <c r="AS973">
        <v>1</v>
      </c>
      <c r="AT973" s="39">
        <f t="shared" si="241"/>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39.020000000000003</v>
      </c>
      <c r="BM973">
        <v>0</v>
      </c>
      <c r="BN973">
        <v>0</v>
      </c>
      <c r="BO973">
        <v>0</v>
      </c>
      <c r="BP973">
        <v>0</v>
      </c>
      <c r="BQ973">
        <v>0</v>
      </c>
      <c r="BR973">
        <v>0</v>
      </c>
      <c r="BS973">
        <v>0</v>
      </c>
      <c r="BT973" s="17">
        <v>1</v>
      </c>
      <c r="BU973">
        <v>0</v>
      </c>
      <c r="BV973">
        <v>1</v>
      </c>
      <c r="BW973">
        <v>0</v>
      </c>
      <c r="BX973" s="17">
        <v>0</v>
      </c>
      <c r="BY973">
        <v>0</v>
      </c>
      <c r="BZ973">
        <v>0</v>
      </c>
      <c r="CA973">
        <v>0</v>
      </c>
      <c r="CB973">
        <v>0</v>
      </c>
      <c r="CC973" s="17">
        <v>0</v>
      </c>
      <c r="CD973">
        <v>1</v>
      </c>
      <c r="CE973">
        <v>1</v>
      </c>
      <c r="CF973">
        <v>0</v>
      </c>
      <c r="CG973">
        <v>0</v>
      </c>
      <c r="CH973">
        <v>0</v>
      </c>
      <c r="CI973">
        <v>1</v>
      </c>
      <c r="CJ973">
        <v>1</v>
      </c>
      <c r="CK973">
        <v>0</v>
      </c>
      <c r="CL973">
        <v>1</v>
      </c>
      <c r="CM973">
        <v>1</v>
      </c>
      <c r="CN973" s="17">
        <v>0</v>
      </c>
      <c r="CO973">
        <v>0.19600000000000001</v>
      </c>
      <c r="CP973">
        <v>118</v>
      </c>
      <c r="CQ973">
        <v>1</v>
      </c>
      <c r="CR973">
        <v>0</v>
      </c>
      <c r="CS973">
        <v>24</v>
      </c>
      <c r="CY973" s="33" t="s">
        <v>85</v>
      </c>
    </row>
    <row r="974" spans="1:103" x14ac:dyDescent="0.25">
      <c r="A974">
        <v>973</v>
      </c>
      <c r="B974">
        <v>67</v>
      </c>
      <c r="C974" s="24" t="s">
        <v>3993</v>
      </c>
      <c r="D974" s="12">
        <v>20.399999999999999</v>
      </c>
      <c r="E974" s="13">
        <v>9</v>
      </c>
      <c r="F974" s="7">
        <f t="shared" si="232"/>
        <v>2.2666666666666666</v>
      </c>
      <c r="G974" s="7">
        <f t="shared" si="234"/>
        <v>11.399999999999999</v>
      </c>
      <c r="H974" s="15">
        <f t="shared" si="235"/>
        <v>29.4</v>
      </c>
      <c r="I974" s="11">
        <f t="shared" si="236"/>
        <v>7.1889318935879881E-2</v>
      </c>
      <c r="J974" s="32">
        <f t="shared" si="237"/>
        <v>3.171587600112348E-2</v>
      </c>
      <c r="K974" s="32">
        <f t="shared" si="238"/>
        <v>31.529950488032451</v>
      </c>
      <c r="L974" s="8">
        <v>1</v>
      </c>
      <c r="M974" s="9">
        <v>0</v>
      </c>
      <c r="N974" s="8">
        <v>0</v>
      </c>
      <c r="O974" s="9">
        <v>0</v>
      </c>
      <c r="P974" s="9">
        <v>1</v>
      </c>
      <c r="Q974" s="9">
        <v>0</v>
      </c>
      <c r="R974" s="9">
        <v>0</v>
      </c>
      <c r="S974" s="8">
        <v>1001</v>
      </c>
      <c r="T974" s="9">
        <v>11</v>
      </c>
      <c r="U974" s="9">
        <f t="shared" si="239"/>
        <v>989</v>
      </c>
      <c r="V974" s="9">
        <f t="shared" si="240"/>
        <v>7</v>
      </c>
      <c r="W974" s="7">
        <v>4.6900000000000004</v>
      </c>
      <c r="X974" s="7">
        <f t="shared" si="233"/>
        <v>28.330000000000005</v>
      </c>
      <c r="Y974" s="9">
        <v>1</v>
      </c>
      <c r="Z974" s="9">
        <v>0</v>
      </c>
      <c r="AA974" s="9">
        <v>0</v>
      </c>
      <c r="AB974" s="9">
        <v>0</v>
      </c>
      <c r="AC974" s="9">
        <v>1</v>
      </c>
      <c r="AD974" s="29">
        <v>0</v>
      </c>
      <c r="AE974" s="9">
        <v>0</v>
      </c>
      <c r="AF974" s="9">
        <v>1</v>
      </c>
      <c r="AG974" s="29">
        <v>0</v>
      </c>
      <c r="AH974" s="9">
        <v>1</v>
      </c>
      <c r="AI974" s="29">
        <v>0</v>
      </c>
      <c r="AJ974" s="20">
        <v>2005</v>
      </c>
      <c r="AK974" s="7">
        <f t="shared" si="242"/>
        <v>0.56999999999999995</v>
      </c>
      <c r="AL974" s="32">
        <v>0.25</v>
      </c>
      <c r="AM974" s="32">
        <v>0.17</v>
      </c>
      <c r="AN974" s="42">
        <v>0.01</v>
      </c>
      <c r="AO974" s="41">
        <v>0</v>
      </c>
      <c r="AP974" s="17">
        <v>1</v>
      </c>
      <c r="AQ974">
        <v>0.55000000000000004</v>
      </c>
      <c r="AR974" s="39">
        <v>0.45</v>
      </c>
      <c r="AS974">
        <v>1</v>
      </c>
      <c r="AT974" s="39">
        <f t="shared" si="241"/>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39.020000000000003</v>
      </c>
      <c r="BM974">
        <v>0</v>
      </c>
      <c r="BN974">
        <v>0</v>
      </c>
      <c r="BO974">
        <v>0</v>
      </c>
      <c r="BP974">
        <v>0</v>
      </c>
      <c r="BQ974">
        <v>0</v>
      </c>
      <c r="BR974">
        <v>0</v>
      </c>
      <c r="BS974">
        <v>0</v>
      </c>
      <c r="BT974" s="17">
        <v>1</v>
      </c>
      <c r="BU974">
        <v>0</v>
      </c>
      <c r="BV974">
        <v>1</v>
      </c>
      <c r="BW974">
        <v>0</v>
      </c>
      <c r="BX974" s="17">
        <v>0</v>
      </c>
      <c r="BY974">
        <v>0</v>
      </c>
      <c r="BZ974">
        <v>0</v>
      </c>
      <c r="CA974">
        <v>0</v>
      </c>
      <c r="CB974">
        <v>0</v>
      </c>
      <c r="CC974" s="17">
        <v>0</v>
      </c>
      <c r="CD974">
        <v>1</v>
      </c>
      <c r="CE974">
        <v>1</v>
      </c>
      <c r="CF974">
        <v>0</v>
      </c>
      <c r="CG974">
        <v>0</v>
      </c>
      <c r="CH974">
        <v>0</v>
      </c>
      <c r="CI974">
        <v>1</v>
      </c>
      <c r="CJ974">
        <v>1</v>
      </c>
      <c r="CK974">
        <v>0</v>
      </c>
      <c r="CL974">
        <v>1</v>
      </c>
      <c r="CM974">
        <v>1</v>
      </c>
      <c r="CN974" s="17">
        <v>0</v>
      </c>
      <c r="CO974">
        <v>0.19600000000000001</v>
      </c>
      <c r="CP974">
        <v>118</v>
      </c>
      <c r="CQ974">
        <v>1</v>
      </c>
      <c r="CR974">
        <v>0</v>
      </c>
      <c r="CS974">
        <v>24</v>
      </c>
      <c r="CY974" s="33" t="s">
        <v>85</v>
      </c>
    </row>
    <row r="975" spans="1:103" x14ac:dyDescent="0.25">
      <c r="A975">
        <v>974</v>
      </c>
      <c r="B975">
        <v>67</v>
      </c>
      <c r="C975" s="24" t="s">
        <v>3993</v>
      </c>
      <c r="D975" s="12">
        <v>2.4</v>
      </c>
      <c r="E975" s="13">
        <v>14</v>
      </c>
      <c r="F975" s="7">
        <f t="shared" si="232"/>
        <v>0.17142857142857143</v>
      </c>
      <c r="G975" s="7">
        <f t="shared" si="234"/>
        <v>-11.6</v>
      </c>
      <c r="H975" s="15">
        <f t="shared" si="235"/>
        <v>16.399999999999999</v>
      </c>
      <c r="I975" s="11">
        <f t="shared" si="236"/>
        <v>7.8162312730669422E-3</v>
      </c>
      <c r="J975" s="32">
        <f t="shared" si="237"/>
        <v>4.5594682426223825E-2</v>
      </c>
      <c r="K975" s="32">
        <f t="shared" si="238"/>
        <v>21.932382172374755</v>
      </c>
      <c r="L975" s="8">
        <v>1</v>
      </c>
      <c r="M975" s="9">
        <v>0</v>
      </c>
      <c r="N975" s="8">
        <v>0</v>
      </c>
      <c r="O975" s="9">
        <v>0</v>
      </c>
      <c r="P975" s="9">
        <v>1</v>
      </c>
      <c r="Q975" s="9">
        <v>0</v>
      </c>
      <c r="R975" s="9">
        <v>0</v>
      </c>
      <c r="S975" s="8">
        <v>493</v>
      </c>
      <c r="T975" s="9">
        <v>11</v>
      </c>
      <c r="U975" s="9">
        <f t="shared" si="239"/>
        <v>481</v>
      </c>
      <c r="V975" s="9">
        <f t="shared" si="240"/>
        <v>7</v>
      </c>
      <c r="W975" s="7">
        <v>4.6900000000000004</v>
      </c>
      <c r="X975" s="7">
        <f t="shared" si="233"/>
        <v>28.330000000000005</v>
      </c>
      <c r="Y975" s="9">
        <v>1</v>
      </c>
      <c r="Z975" s="9">
        <v>0</v>
      </c>
      <c r="AA975" s="9">
        <v>0</v>
      </c>
      <c r="AB975" s="9">
        <v>0</v>
      </c>
      <c r="AC975" s="9">
        <v>1</v>
      </c>
      <c r="AD975" s="29">
        <v>0</v>
      </c>
      <c r="AE975" s="9">
        <v>0</v>
      </c>
      <c r="AF975" s="9">
        <v>1</v>
      </c>
      <c r="AG975" s="29">
        <v>0</v>
      </c>
      <c r="AH975" s="9">
        <v>1</v>
      </c>
      <c r="AI975" s="29">
        <v>0</v>
      </c>
      <c r="AJ975" s="20">
        <v>2005</v>
      </c>
      <c r="AK975" s="7">
        <f t="shared" si="242"/>
        <v>0.56999999999999995</v>
      </c>
      <c r="AL975" s="32">
        <v>0.25</v>
      </c>
      <c r="AM975" s="32">
        <v>0.17</v>
      </c>
      <c r="AN975" s="42">
        <v>0.01</v>
      </c>
      <c r="AO975" s="41">
        <v>0</v>
      </c>
      <c r="AP975" s="17">
        <v>1</v>
      </c>
      <c r="AQ975">
        <v>0.55000000000000004</v>
      </c>
      <c r="AR975" s="39">
        <v>0.45</v>
      </c>
      <c r="AS975">
        <v>1</v>
      </c>
      <c r="AT975" s="39">
        <f t="shared" si="241"/>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39.020000000000003</v>
      </c>
      <c r="BM975">
        <v>0</v>
      </c>
      <c r="BN975">
        <v>0</v>
      </c>
      <c r="BO975">
        <v>0</v>
      </c>
      <c r="BP975">
        <v>0</v>
      </c>
      <c r="BQ975">
        <v>0</v>
      </c>
      <c r="BR975">
        <v>0</v>
      </c>
      <c r="BS975">
        <v>0</v>
      </c>
      <c r="BT975" s="17">
        <v>1</v>
      </c>
      <c r="BU975">
        <v>0</v>
      </c>
      <c r="BV975">
        <v>1</v>
      </c>
      <c r="BW975">
        <v>0</v>
      </c>
      <c r="BX975" s="17">
        <v>0</v>
      </c>
      <c r="BY975">
        <v>0</v>
      </c>
      <c r="BZ975">
        <v>0</v>
      </c>
      <c r="CA975">
        <v>0</v>
      </c>
      <c r="CB975">
        <v>0</v>
      </c>
      <c r="CC975" s="17">
        <v>0</v>
      </c>
      <c r="CD975">
        <v>1</v>
      </c>
      <c r="CE975">
        <v>1</v>
      </c>
      <c r="CF975">
        <v>0</v>
      </c>
      <c r="CG975">
        <v>0</v>
      </c>
      <c r="CH975">
        <v>0</v>
      </c>
      <c r="CI975">
        <v>1</v>
      </c>
      <c r="CJ975">
        <v>1</v>
      </c>
      <c r="CK975">
        <v>0</v>
      </c>
      <c r="CL975">
        <v>1</v>
      </c>
      <c r="CM975">
        <v>1</v>
      </c>
      <c r="CN975" s="17">
        <v>0</v>
      </c>
      <c r="CO975">
        <v>0.19600000000000001</v>
      </c>
      <c r="CP975">
        <v>118</v>
      </c>
      <c r="CQ975">
        <v>1</v>
      </c>
      <c r="CR975">
        <v>0</v>
      </c>
      <c r="CS975">
        <v>24</v>
      </c>
      <c r="CY975" s="33" t="s">
        <v>85</v>
      </c>
    </row>
    <row r="976" spans="1:103" x14ac:dyDescent="0.25">
      <c r="A976">
        <v>975</v>
      </c>
      <c r="B976">
        <v>67</v>
      </c>
      <c r="C976" s="24" t="s">
        <v>3993</v>
      </c>
      <c r="D976" s="12">
        <v>21.6</v>
      </c>
      <c r="E976" s="13">
        <v>4</v>
      </c>
      <c r="F976" s="7">
        <f t="shared" si="232"/>
        <v>5.4</v>
      </c>
      <c r="G976" s="7">
        <f t="shared" si="234"/>
        <v>17.600000000000001</v>
      </c>
      <c r="H976" s="15">
        <f t="shared" si="235"/>
        <v>25.6</v>
      </c>
      <c r="I976" s="11">
        <f t="shared" si="236"/>
        <v>0.11316105469835643</v>
      </c>
      <c r="J976" s="32">
        <f t="shared" si="237"/>
        <v>2.0955750870066004E-2</v>
      </c>
      <c r="K976" s="32">
        <f t="shared" si="238"/>
        <v>47.7195976512795</v>
      </c>
      <c r="L976" s="8">
        <v>1</v>
      </c>
      <c r="M976" s="9">
        <v>0</v>
      </c>
      <c r="N976" s="8">
        <v>0</v>
      </c>
      <c r="O976" s="9">
        <v>0</v>
      </c>
      <c r="P976" s="9">
        <v>1</v>
      </c>
      <c r="Q976" s="9">
        <v>0</v>
      </c>
      <c r="R976" s="9">
        <v>0</v>
      </c>
      <c r="S976" s="8">
        <v>2260</v>
      </c>
      <c r="T976" s="9">
        <v>11</v>
      </c>
      <c r="U976" s="9">
        <f t="shared" si="239"/>
        <v>2248</v>
      </c>
      <c r="V976" s="9">
        <f t="shared" si="240"/>
        <v>7</v>
      </c>
      <c r="W976" s="7">
        <v>4.6900000000000004</v>
      </c>
      <c r="X976" s="7">
        <f t="shared" si="233"/>
        <v>28.330000000000005</v>
      </c>
      <c r="Y976" s="9">
        <v>1</v>
      </c>
      <c r="Z976" s="9">
        <v>0</v>
      </c>
      <c r="AA976" s="9">
        <v>0</v>
      </c>
      <c r="AB976" s="9">
        <v>0</v>
      </c>
      <c r="AC976" s="9">
        <v>1</v>
      </c>
      <c r="AD976" s="29">
        <v>0</v>
      </c>
      <c r="AE976" s="9">
        <v>0</v>
      </c>
      <c r="AF976" s="9">
        <v>1</v>
      </c>
      <c r="AG976" s="29">
        <v>0</v>
      </c>
      <c r="AH976" s="9">
        <v>1</v>
      </c>
      <c r="AI976" s="29">
        <v>0</v>
      </c>
      <c r="AJ976" s="20">
        <v>2005</v>
      </c>
      <c r="AK976" s="7">
        <f t="shared" si="242"/>
        <v>0.56999999999999995</v>
      </c>
      <c r="AL976" s="32">
        <v>0.25</v>
      </c>
      <c r="AM976" s="32">
        <v>0.17</v>
      </c>
      <c r="AN976" s="42">
        <v>0.01</v>
      </c>
      <c r="AO976" s="41">
        <v>0</v>
      </c>
      <c r="AP976" s="17">
        <v>1</v>
      </c>
      <c r="AQ976">
        <v>0.55000000000000004</v>
      </c>
      <c r="AR976" s="39">
        <v>0.45</v>
      </c>
      <c r="AS976">
        <v>1</v>
      </c>
      <c r="AT976" s="39">
        <f t="shared" si="241"/>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39.020000000000003</v>
      </c>
      <c r="BM976">
        <v>0</v>
      </c>
      <c r="BN976">
        <v>0</v>
      </c>
      <c r="BO976">
        <v>0</v>
      </c>
      <c r="BP976">
        <v>0</v>
      </c>
      <c r="BQ976">
        <v>0</v>
      </c>
      <c r="BR976">
        <v>0</v>
      </c>
      <c r="BS976">
        <v>0</v>
      </c>
      <c r="BT976" s="17">
        <v>1</v>
      </c>
      <c r="BU976">
        <v>0</v>
      </c>
      <c r="BV976">
        <v>1</v>
      </c>
      <c r="BW976">
        <v>0</v>
      </c>
      <c r="BX976" s="17">
        <v>0</v>
      </c>
      <c r="BY976">
        <v>0</v>
      </c>
      <c r="BZ976">
        <v>0</v>
      </c>
      <c r="CA976">
        <v>0</v>
      </c>
      <c r="CB976">
        <v>0</v>
      </c>
      <c r="CC976" s="17">
        <v>0</v>
      </c>
      <c r="CD976">
        <v>1</v>
      </c>
      <c r="CE976">
        <v>1</v>
      </c>
      <c r="CF976">
        <v>0</v>
      </c>
      <c r="CG976">
        <v>0</v>
      </c>
      <c r="CH976">
        <v>0</v>
      </c>
      <c r="CI976">
        <v>1</v>
      </c>
      <c r="CJ976">
        <v>1</v>
      </c>
      <c r="CK976">
        <v>0</v>
      </c>
      <c r="CL976">
        <v>1</v>
      </c>
      <c r="CM976">
        <v>1</v>
      </c>
      <c r="CN976" s="17">
        <v>0</v>
      </c>
      <c r="CO976">
        <v>0.19600000000000001</v>
      </c>
      <c r="CP976">
        <v>118</v>
      </c>
      <c r="CQ976">
        <v>1</v>
      </c>
      <c r="CR976">
        <v>0</v>
      </c>
      <c r="CS976">
        <v>24</v>
      </c>
      <c r="CY976" s="33" t="s">
        <v>85</v>
      </c>
    </row>
    <row r="977" spans="1:103" x14ac:dyDescent="0.25">
      <c r="A977">
        <v>976</v>
      </c>
      <c r="B977">
        <v>68</v>
      </c>
      <c r="C977" s="24" t="s">
        <v>4001</v>
      </c>
      <c r="D977" s="12">
        <v>9</v>
      </c>
      <c r="E977" s="13">
        <v>0.4</v>
      </c>
      <c r="F977" s="7">
        <f t="shared" si="232"/>
        <v>22.5</v>
      </c>
      <c r="G977" s="7">
        <f t="shared" si="234"/>
        <v>8.6</v>
      </c>
      <c r="H977" s="15">
        <f t="shared" si="235"/>
        <v>9.4</v>
      </c>
      <c r="I977" s="11">
        <f t="shared" si="236"/>
        <v>0.2075319928180912</v>
      </c>
      <c r="J977" s="32">
        <f t="shared" si="237"/>
        <v>9.2236441252484987E-3</v>
      </c>
      <c r="K977" s="32">
        <f t="shared" si="238"/>
        <v>108.41701895920215</v>
      </c>
      <c r="L977" s="8">
        <v>0</v>
      </c>
      <c r="M977" s="9">
        <v>1</v>
      </c>
      <c r="N977" s="8">
        <v>0</v>
      </c>
      <c r="O977" s="9">
        <v>0</v>
      </c>
      <c r="P977" s="9">
        <v>1</v>
      </c>
      <c r="Q977" s="9">
        <v>0</v>
      </c>
      <c r="R977" s="9">
        <v>0</v>
      </c>
      <c r="S977" s="8">
        <v>11271</v>
      </c>
      <c r="T977" s="9">
        <v>22</v>
      </c>
      <c r="U977" s="9">
        <f t="shared" si="239"/>
        <v>11248</v>
      </c>
      <c r="V977" s="9">
        <f t="shared" si="240"/>
        <v>20</v>
      </c>
      <c r="W977" s="7">
        <v>8.8800000000000008</v>
      </c>
      <c r="X977" s="7">
        <f t="shared" si="233"/>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43">1-AQ977</f>
        <v>0.49</v>
      </c>
      <c r="AS977" t="s">
        <v>98</v>
      </c>
      <c r="AT977" s="39" t="s">
        <v>98</v>
      </c>
      <c r="AU977">
        <v>0</v>
      </c>
      <c r="AV977" s="17">
        <v>1</v>
      </c>
      <c r="AW977">
        <v>0.75</v>
      </c>
      <c r="AX977" s="17">
        <f t="shared" ref="AX977:AX986" si="244">1-AW977</f>
        <v>0.25</v>
      </c>
      <c r="AY977" s="17" t="s">
        <v>5</v>
      </c>
      <c r="AZ977">
        <v>0</v>
      </c>
      <c r="BA977">
        <v>1</v>
      </c>
      <c r="BB977">
        <v>0</v>
      </c>
      <c r="BC977">
        <v>0</v>
      </c>
      <c r="BD977">
        <v>0</v>
      </c>
      <c r="BE977">
        <v>0</v>
      </c>
      <c r="BF977" s="17">
        <v>0</v>
      </c>
      <c r="BG977">
        <v>0</v>
      </c>
      <c r="BH977">
        <v>1</v>
      </c>
      <c r="BI977" s="17">
        <v>0</v>
      </c>
      <c r="BJ977">
        <v>942</v>
      </c>
      <c r="BK977">
        <v>131</v>
      </c>
      <c r="BL977" s="24">
        <v>31.83</v>
      </c>
      <c r="BM977">
        <v>1</v>
      </c>
      <c r="BN977">
        <v>0</v>
      </c>
      <c r="BO977">
        <v>0</v>
      </c>
      <c r="BP977">
        <v>0</v>
      </c>
      <c r="BQ977">
        <v>0</v>
      </c>
      <c r="BR977">
        <v>0</v>
      </c>
      <c r="BS977">
        <v>0</v>
      </c>
      <c r="BT977" s="17">
        <v>0</v>
      </c>
      <c r="BU977">
        <v>0</v>
      </c>
      <c r="BV977">
        <v>0</v>
      </c>
      <c r="BW977">
        <v>1</v>
      </c>
      <c r="BX977" s="17">
        <v>0</v>
      </c>
      <c r="BY977">
        <v>0</v>
      </c>
      <c r="BZ977">
        <v>0</v>
      </c>
      <c r="CA977">
        <v>0</v>
      </c>
      <c r="CB977">
        <v>0</v>
      </c>
      <c r="CC977" s="17">
        <v>0</v>
      </c>
      <c r="CD977">
        <v>1</v>
      </c>
      <c r="CE977">
        <v>1</v>
      </c>
      <c r="CF977">
        <v>0</v>
      </c>
      <c r="CG977">
        <v>0</v>
      </c>
      <c r="CH977">
        <v>1</v>
      </c>
      <c r="CI977">
        <v>1</v>
      </c>
      <c r="CJ977">
        <v>1</v>
      </c>
      <c r="CK977">
        <v>0</v>
      </c>
      <c r="CL977">
        <v>0</v>
      </c>
      <c r="CM977">
        <v>1</v>
      </c>
      <c r="CN977" s="17">
        <v>1</v>
      </c>
      <c r="CO977">
        <v>0.21149999999999999</v>
      </c>
      <c r="CP977">
        <v>149</v>
      </c>
      <c r="CQ977">
        <v>1</v>
      </c>
      <c r="CR977">
        <v>0</v>
      </c>
      <c r="CS977">
        <v>21</v>
      </c>
      <c r="CY977" s="33" t="s">
        <v>85</v>
      </c>
    </row>
    <row r="978" spans="1:103" x14ac:dyDescent="0.25">
      <c r="A978">
        <v>977</v>
      </c>
      <c r="B978">
        <v>68</v>
      </c>
      <c r="C978" s="24" t="s">
        <v>4001</v>
      </c>
      <c r="D978" s="12">
        <v>20</v>
      </c>
      <c r="E978" s="13">
        <v>6</v>
      </c>
      <c r="F978" s="7">
        <f t="shared" si="232"/>
        <v>3.3333333333333335</v>
      </c>
      <c r="G978" s="7">
        <f t="shared" si="234"/>
        <v>14</v>
      </c>
      <c r="H978" s="15">
        <f t="shared" si="235"/>
        <v>26</v>
      </c>
      <c r="I978" s="11">
        <f t="shared" si="236"/>
        <v>3.1414249795253035E-2</v>
      </c>
      <c r="J978" s="32">
        <f t="shared" si="237"/>
        <v>9.4242749385759095E-3</v>
      </c>
      <c r="K978" s="32">
        <f t="shared" si="238"/>
        <v>106.10895867508601</v>
      </c>
      <c r="L978" s="8">
        <v>0</v>
      </c>
      <c r="M978" s="9">
        <v>1</v>
      </c>
      <c r="N978" s="8">
        <v>0</v>
      </c>
      <c r="O978" s="9">
        <v>0</v>
      </c>
      <c r="P978" s="9">
        <v>1</v>
      </c>
      <c r="Q978" s="9">
        <v>0</v>
      </c>
      <c r="R978" s="9">
        <v>0</v>
      </c>
      <c r="S978" s="8">
        <v>11271</v>
      </c>
      <c r="T978" s="9">
        <v>22</v>
      </c>
      <c r="U978" s="9">
        <f t="shared" si="239"/>
        <v>11248</v>
      </c>
      <c r="V978" s="9">
        <f t="shared" si="240"/>
        <v>20</v>
      </c>
      <c r="W978" s="7">
        <v>8.8800000000000008</v>
      </c>
      <c r="X978" s="7">
        <f t="shared" si="233"/>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43"/>
        <v>0.49</v>
      </c>
      <c r="AS978" t="s">
        <v>98</v>
      </c>
      <c r="AT978" s="39" t="s">
        <v>98</v>
      </c>
      <c r="AU978">
        <v>0</v>
      </c>
      <c r="AV978" s="17">
        <v>1</v>
      </c>
      <c r="AW978">
        <v>0.75</v>
      </c>
      <c r="AX978" s="17">
        <f t="shared" si="244"/>
        <v>0.25</v>
      </c>
      <c r="AY978" s="17" t="s">
        <v>5</v>
      </c>
      <c r="AZ978">
        <v>0</v>
      </c>
      <c r="BA978">
        <v>1</v>
      </c>
      <c r="BB978">
        <v>0</v>
      </c>
      <c r="BC978">
        <v>0</v>
      </c>
      <c r="BD978">
        <v>0</v>
      </c>
      <c r="BE978">
        <v>0</v>
      </c>
      <c r="BF978" s="17">
        <v>0</v>
      </c>
      <c r="BG978">
        <v>0</v>
      </c>
      <c r="BH978">
        <v>1</v>
      </c>
      <c r="BI978" s="17">
        <v>0</v>
      </c>
      <c r="BJ978">
        <v>942</v>
      </c>
      <c r="BK978">
        <v>131</v>
      </c>
      <c r="BL978" s="24">
        <v>31.83</v>
      </c>
      <c r="BM978">
        <v>0</v>
      </c>
      <c r="BN978">
        <v>0</v>
      </c>
      <c r="BO978">
        <v>0</v>
      </c>
      <c r="BP978">
        <v>0</v>
      </c>
      <c r="BQ978">
        <v>1</v>
      </c>
      <c r="BR978">
        <v>0</v>
      </c>
      <c r="BS978">
        <v>0</v>
      </c>
      <c r="BT978" s="17">
        <v>0</v>
      </c>
      <c r="BU978">
        <v>0</v>
      </c>
      <c r="BV978">
        <v>0</v>
      </c>
      <c r="BW978">
        <v>1</v>
      </c>
      <c r="BX978" s="17">
        <v>0</v>
      </c>
      <c r="BY978">
        <v>0</v>
      </c>
      <c r="BZ978">
        <v>0</v>
      </c>
      <c r="CA978">
        <v>0</v>
      </c>
      <c r="CB978">
        <v>0</v>
      </c>
      <c r="CC978" s="17">
        <v>0</v>
      </c>
      <c r="CD978">
        <v>1</v>
      </c>
      <c r="CE978">
        <v>1</v>
      </c>
      <c r="CF978">
        <v>0</v>
      </c>
      <c r="CG978">
        <v>0</v>
      </c>
      <c r="CH978">
        <v>1</v>
      </c>
      <c r="CI978">
        <v>1</v>
      </c>
      <c r="CJ978">
        <v>1</v>
      </c>
      <c r="CK978">
        <v>0</v>
      </c>
      <c r="CL978">
        <v>0</v>
      </c>
      <c r="CM978">
        <v>1</v>
      </c>
      <c r="CN978" s="17">
        <v>1</v>
      </c>
      <c r="CO978">
        <v>0.21149999999999999</v>
      </c>
      <c r="CP978">
        <v>149</v>
      </c>
      <c r="CQ978">
        <v>1</v>
      </c>
      <c r="CR978">
        <v>0</v>
      </c>
      <c r="CS978">
        <v>21</v>
      </c>
      <c r="CY978" s="33" t="s">
        <v>85</v>
      </c>
    </row>
    <row r="979" spans="1:103" x14ac:dyDescent="0.25">
      <c r="A979">
        <v>978</v>
      </c>
      <c r="B979">
        <v>68</v>
      </c>
      <c r="C979" s="24" t="s">
        <v>4001</v>
      </c>
      <c r="D979" s="12">
        <v>9</v>
      </c>
      <c r="E979" s="13">
        <v>1</v>
      </c>
      <c r="F979" s="7">
        <f t="shared" si="232"/>
        <v>9</v>
      </c>
      <c r="G979" s="7">
        <f t="shared" si="234"/>
        <v>8</v>
      </c>
      <c r="H979" s="15">
        <f t="shared" si="235"/>
        <v>10</v>
      </c>
      <c r="I979" s="11">
        <f t="shared" si="236"/>
        <v>8.4556446044914232E-2</v>
      </c>
      <c r="J979" s="32">
        <f t="shared" si="237"/>
        <v>9.3951606716571358E-3</v>
      </c>
      <c r="K979" s="32">
        <f t="shared" si="238"/>
        <v>106.43777524920371</v>
      </c>
      <c r="L979" s="8">
        <v>0</v>
      </c>
      <c r="M979" s="9">
        <v>1</v>
      </c>
      <c r="N979" s="8">
        <v>0</v>
      </c>
      <c r="O979" s="9">
        <v>0</v>
      </c>
      <c r="P979" s="9">
        <v>1</v>
      </c>
      <c r="Q979" s="9">
        <v>0</v>
      </c>
      <c r="R979" s="9">
        <v>0</v>
      </c>
      <c r="S979" s="8">
        <v>11271</v>
      </c>
      <c r="T979" s="9">
        <v>22</v>
      </c>
      <c r="U979" s="9">
        <f t="shared" si="239"/>
        <v>11248</v>
      </c>
      <c r="V979" s="9">
        <f t="shared" si="240"/>
        <v>20</v>
      </c>
      <c r="W979" s="7">
        <v>8.8800000000000008</v>
      </c>
      <c r="X979" s="7">
        <f t="shared" si="233"/>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43"/>
        <v>0.49</v>
      </c>
      <c r="AS979" t="s">
        <v>98</v>
      </c>
      <c r="AT979" s="39" t="s">
        <v>98</v>
      </c>
      <c r="AU979">
        <v>0</v>
      </c>
      <c r="AV979" s="17">
        <v>1</v>
      </c>
      <c r="AW979">
        <v>0.75</v>
      </c>
      <c r="AX979" s="17">
        <f t="shared" si="244"/>
        <v>0.25</v>
      </c>
      <c r="AY979" s="17" t="s">
        <v>5</v>
      </c>
      <c r="AZ979">
        <v>0</v>
      </c>
      <c r="BA979">
        <v>1</v>
      </c>
      <c r="BB979">
        <v>0</v>
      </c>
      <c r="BC979">
        <v>0</v>
      </c>
      <c r="BD979">
        <v>0</v>
      </c>
      <c r="BE979">
        <v>0</v>
      </c>
      <c r="BF979" s="17">
        <v>0</v>
      </c>
      <c r="BG979">
        <v>0</v>
      </c>
      <c r="BH979">
        <v>1</v>
      </c>
      <c r="BI979" s="17">
        <v>0</v>
      </c>
      <c r="BJ979">
        <v>942</v>
      </c>
      <c r="BK979">
        <v>131</v>
      </c>
      <c r="BL979" s="24">
        <v>31.83</v>
      </c>
      <c r="BM979">
        <v>0</v>
      </c>
      <c r="BN979">
        <v>0</v>
      </c>
      <c r="BO979">
        <v>1</v>
      </c>
      <c r="BP979">
        <v>0</v>
      </c>
      <c r="BQ979">
        <v>0</v>
      </c>
      <c r="BR979">
        <v>0</v>
      </c>
      <c r="BS979">
        <v>0</v>
      </c>
      <c r="BT979" s="17">
        <v>0</v>
      </c>
      <c r="BU979">
        <v>0</v>
      </c>
      <c r="BV979">
        <v>0</v>
      </c>
      <c r="BW979">
        <v>1</v>
      </c>
      <c r="BX979" s="17">
        <v>0</v>
      </c>
      <c r="BY979">
        <v>0</v>
      </c>
      <c r="BZ979">
        <v>0</v>
      </c>
      <c r="CA979">
        <v>0</v>
      </c>
      <c r="CB979">
        <v>0</v>
      </c>
      <c r="CC979" s="17">
        <v>0</v>
      </c>
      <c r="CD979">
        <v>1</v>
      </c>
      <c r="CE979">
        <v>1</v>
      </c>
      <c r="CF979">
        <v>0</v>
      </c>
      <c r="CG979">
        <v>0</v>
      </c>
      <c r="CH979">
        <v>1</v>
      </c>
      <c r="CI979">
        <v>1</v>
      </c>
      <c r="CJ979">
        <v>1</v>
      </c>
      <c r="CK979">
        <v>0</v>
      </c>
      <c r="CL979">
        <v>0</v>
      </c>
      <c r="CM979">
        <v>1</v>
      </c>
      <c r="CN979" s="17">
        <v>1</v>
      </c>
      <c r="CO979">
        <v>0.21149999999999999</v>
      </c>
      <c r="CP979">
        <v>149</v>
      </c>
      <c r="CQ979">
        <v>1</v>
      </c>
      <c r="CR979">
        <v>0</v>
      </c>
      <c r="CS979">
        <v>21</v>
      </c>
      <c r="CY979" s="33" t="s">
        <v>85</v>
      </c>
    </row>
    <row r="980" spans="1:103" x14ac:dyDescent="0.25">
      <c r="A980">
        <v>979</v>
      </c>
      <c r="B980">
        <v>68</v>
      </c>
      <c r="C980" s="24" t="s">
        <v>4001</v>
      </c>
      <c r="D980" s="12">
        <v>26</v>
      </c>
      <c r="E980" s="13">
        <v>9</v>
      </c>
      <c r="F980" s="7">
        <f t="shared" si="232"/>
        <v>2.8888888888888888</v>
      </c>
      <c r="G980" s="7">
        <f t="shared" si="234"/>
        <v>17</v>
      </c>
      <c r="H980" s="15">
        <f t="shared" si="235"/>
        <v>35</v>
      </c>
      <c r="I980" s="11">
        <f t="shared" si="236"/>
        <v>2.7229027320880107E-2</v>
      </c>
      <c r="J980" s="32">
        <f t="shared" si="237"/>
        <v>9.4254325341508061E-3</v>
      </c>
      <c r="K980" s="32">
        <f t="shared" si="238"/>
        <v>106.0959267786108</v>
      </c>
      <c r="L980" s="8">
        <v>0</v>
      </c>
      <c r="M980" s="9">
        <v>1</v>
      </c>
      <c r="N980" s="8">
        <v>0</v>
      </c>
      <c r="O980" s="9">
        <v>0</v>
      </c>
      <c r="P980" s="9">
        <v>1</v>
      </c>
      <c r="Q980" s="9">
        <v>0</v>
      </c>
      <c r="R980" s="9">
        <v>0</v>
      </c>
      <c r="S980" s="8">
        <v>11271</v>
      </c>
      <c r="T980" s="9">
        <v>22</v>
      </c>
      <c r="U980" s="9">
        <f t="shared" si="239"/>
        <v>11248</v>
      </c>
      <c r="V980" s="9">
        <f t="shared" si="240"/>
        <v>20</v>
      </c>
      <c r="W980" s="7">
        <v>8.8800000000000008</v>
      </c>
      <c r="X980" s="7">
        <f t="shared" si="233"/>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43"/>
        <v>0.49</v>
      </c>
      <c r="AS980" t="s">
        <v>98</v>
      </c>
      <c r="AT980" s="39" t="s">
        <v>98</v>
      </c>
      <c r="AU980">
        <v>0</v>
      </c>
      <c r="AV980" s="17">
        <v>1</v>
      </c>
      <c r="AW980">
        <v>0.75</v>
      </c>
      <c r="AX980" s="17">
        <f t="shared" si="244"/>
        <v>0.25</v>
      </c>
      <c r="AY980" s="17" t="s">
        <v>5</v>
      </c>
      <c r="AZ980">
        <v>0</v>
      </c>
      <c r="BA980">
        <v>1</v>
      </c>
      <c r="BB980">
        <v>0</v>
      </c>
      <c r="BC980">
        <v>0</v>
      </c>
      <c r="BD980">
        <v>0</v>
      </c>
      <c r="BE980">
        <v>0</v>
      </c>
      <c r="BF980" s="17">
        <v>0</v>
      </c>
      <c r="BG980">
        <v>0</v>
      </c>
      <c r="BH980">
        <v>1</v>
      </c>
      <c r="BI980" s="17">
        <v>0</v>
      </c>
      <c r="BJ980">
        <v>942</v>
      </c>
      <c r="BK980">
        <v>131</v>
      </c>
      <c r="BL980" s="24">
        <v>31.83</v>
      </c>
      <c r="BM980">
        <v>0</v>
      </c>
      <c r="BN980">
        <v>0</v>
      </c>
      <c r="BO980">
        <v>0</v>
      </c>
      <c r="BP980">
        <v>0</v>
      </c>
      <c r="BQ980">
        <v>1</v>
      </c>
      <c r="BR980">
        <v>0</v>
      </c>
      <c r="BS980">
        <v>0</v>
      </c>
      <c r="BT980" s="17">
        <v>0</v>
      </c>
      <c r="BU980">
        <v>0</v>
      </c>
      <c r="BV980">
        <v>0</v>
      </c>
      <c r="BW980">
        <v>1</v>
      </c>
      <c r="BX980" s="17">
        <v>0</v>
      </c>
      <c r="BY980">
        <v>0</v>
      </c>
      <c r="BZ980">
        <v>0</v>
      </c>
      <c r="CA980">
        <v>0</v>
      </c>
      <c r="CB980">
        <v>0</v>
      </c>
      <c r="CC980" s="17">
        <v>0</v>
      </c>
      <c r="CD980">
        <v>1</v>
      </c>
      <c r="CE980">
        <v>1</v>
      </c>
      <c r="CF980">
        <v>0</v>
      </c>
      <c r="CG980">
        <v>0</v>
      </c>
      <c r="CH980">
        <v>1</v>
      </c>
      <c r="CI980">
        <v>1</v>
      </c>
      <c r="CJ980">
        <v>1</v>
      </c>
      <c r="CK980">
        <v>0</v>
      </c>
      <c r="CL980">
        <v>0</v>
      </c>
      <c r="CM980">
        <v>1</v>
      </c>
      <c r="CN980" s="17">
        <v>1</v>
      </c>
      <c r="CO980">
        <v>0.21149999999999999</v>
      </c>
      <c r="CP980">
        <v>149</v>
      </c>
      <c r="CQ980">
        <v>1</v>
      </c>
      <c r="CR980">
        <v>0</v>
      </c>
      <c r="CS980">
        <v>21</v>
      </c>
      <c r="CY980" s="33" t="s">
        <v>85</v>
      </c>
    </row>
    <row r="981" spans="1:103" x14ac:dyDescent="0.25">
      <c r="A981">
        <v>980</v>
      </c>
      <c r="B981">
        <v>68</v>
      </c>
      <c r="C981" s="24" t="s">
        <v>4001</v>
      </c>
      <c r="D981" s="12">
        <v>9</v>
      </c>
      <c r="E981" s="13">
        <v>1</v>
      </c>
      <c r="F981" s="7">
        <f t="shared" si="232"/>
        <v>9</v>
      </c>
      <c r="G981" s="7">
        <f t="shared" si="234"/>
        <v>8</v>
      </c>
      <c r="H981" s="15">
        <f t="shared" si="235"/>
        <v>10</v>
      </c>
      <c r="I981" s="11">
        <f t="shared" si="236"/>
        <v>0.10435527873593063</v>
      </c>
      <c r="J981" s="32">
        <f t="shared" si="237"/>
        <v>1.159503097065896E-2</v>
      </c>
      <c r="K981" s="32">
        <f t="shared" si="238"/>
        <v>86.24384035976135</v>
      </c>
      <c r="L981" s="8">
        <v>0</v>
      </c>
      <c r="M981" s="9">
        <v>1</v>
      </c>
      <c r="N981" s="8">
        <v>0</v>
      </c>
      <c r="O981" s="9">
        <v>0</v>
      </c>
      <c r="P981" s="9">
        <v>1</v>
      </c>
      <c r="Q981" s="9">
        <v>0</v>
      </c>
      <c r="R981" s="9">
        <v>0</v>
      </c>
      <c r="S981" s="8">
        <v>7380</v>
      </c>
      <c r="T981" s="9">
        <v>22</v>
      </c>
      <c r="U981" s="9">
        <f t="shared" si="239"/>
        <v>7357</v>
      </c>
      <c r="V981" s="9">
        <f t="shared" si="240"/>
        <v>20</v>
      </c>
      <c r="W981" s="7">
        <v>8.66</v>
      </c>
      <c r="X981" s="7">
        <f t="shared" si="233"/>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43"/>
        <v>0.5</v>
      </c>
      <c r="AS981" t="s">
        <v>98</v>
      </c>
      <c r="AT981" s="39" t="s">
        <v>98</v>
      </c>
      <c r="AU981">
        <v>0</v>
      </c>
      <c r="AV981" s="17">
        <v>1</v>
      </c>
      <c r="AW981">
        <v>0.73</v>
      </c>
      <c r="AX981" s="17">
        <f t="shared" si="244"/>
        <v>0.27</v>
      </c>
      <c r="AY981" s="17" t="s">
        <v>5</v>
      </c>
      <c r="AZ981">
        <v>0</v>
      </c>
      <c r="BA981">
        <v>1</v>
      </c>
      <c r="BB981">
        <v>0</v>
      </c>
      <c r="BC981">
        <v>0</v>
      </c>
      <c r="BD981">
        <v>0</v>
      </c>
      <c r="BE981">
        <v>0</v>
      </c>
      <c r="BF981" s="17">
        <v>0</v>
      </c>
      <c r="BG981">
        <v>0</v>
      </c>
      <c r="BH981">
        <v>1</v>
      </c>
      <c r="BI981" s="17">
        <v>0</v>
      </c>
      <c r="BJ981">
        <v>942</v>
      </c>
      <c r="BK981">
        <v>131</v>
      </c>
      <c r="BL981" s="24">
        <v>35.57</v>
      </c>
      <c r="BM981">
        <v>0</v>
      </c>
      <c r="BN981">
        <v>0</v>
      </c>
      <c r="BO981">
        <v>1</v>
      </c>
      <c r="BP981">
        <v>0</v>
      </c>
      <c r="BQ981">
        <v>0</v>
      </c>
      <c r="BR981">
        <v>0</v>
      </c>
      <c r="BS981">
        <v>0</v>
      </c>
      <c r="BT981" s="17">
        <v>0</v>
      </c>
      <c r="BU981">
        <v>0</v>
      </c>
      <c r="BV981">
        <v>0</v>
      </c>
      <c r="BW981">
        <v>1</v>
      </c>
      <c r="BX981" s="17">
        <v>0</v>
      </c>
      <c r="BY981">
        <v>0</v>
      </c>
      <c r="BZ981">
        <v>0</v>
      </c>
      <c r="CA981">
        <v>0</v>
      </c>
      <c r="CB981">
        <v>0</v>
      </c>
      <c r="CC981" s="17">
        <v>0</v>
      </c>
      <c r="CD981">
        <v>1</v>
      </c>
      <c r="CE981">
        <v>1</v>
      </c>
      <c r="CF981">
        <v>0</v>
      </c>
      <c r="CG981">
        <v>0</v>
      </c>
      <c r="CH981">
        <v>1</v>
      </c>
      <c r="CI981">
        <v>1</v>
      </c>
      <c r="CJ981">
        <v>1</v>
      </c>
      <c r="CK981">
        <v>0</v>
      </c>
      <c r="CL981">
        <v>0</v>
      </c>
      <c r="CM981">
        <v>1</v>
      </c>
      <c r="CN981" s="17">
        <v>1</v>
      </c>
      <c r="CO981">
        <v>0.21149999999999999</v>
      </c>
      <c r="CP981">
        <v>149</v>
      </c>
      <c r="CQ981">
        <v>1</v>
      </c>
      <c r="CR981">
        <v>0</v>
      </c>
      <c r="CS981">
        <v>21</v>
      </c>
      <c r="CY981" s="33" t="s">
        <v>85</v>
      </c>
    </row>
    <row r="982" spans="1:103" x14ac:dyDescent="0.25">
      <c r="A982">
        <v>981</v>
      </c>
      <c r="B982">
        <v>68</v>
      </c>
      <c r="C982" s="24" t="s">
        <v>4001</v>
      </c>
      <c r="D982" s="12">
        <v>54</v>
      </c>
      <c r="E982" s="13">
        <v>111</v>
      </c>
      <c r="F982" s="7">
        <f t="shared" si="232"/>
        <v>0.48648648648648651</v>
      </c>
      <c r="G982" s="7">
        <f t="shared" si="234"/>
        <v>-57</v>
      </c>
      <c r="H982" s="15">
        <f t="shared" si="235"/>
        <v>165</v>
      </c>
      <c r="I982" s="11">
        <f t="shared" si="236"/>
        <v>5.6717021749372338E-3</v>
      </c>
      <c r="J982" s="32">
        <f t="shared" si="237"/>
        <v>1.1658498915148759E-2</v>
      </c>
      <c r="K982" s="32">
        <f t="shared" si="238"/>
        <v>85.774335725212893</v>
      </c>
      <c r="L982" s="8">
        <v>0</v>
      </c>
      <c r="M982" s="9">
        <v>1</v>
      </c>
      <c r="N982" s="8">
        <v>0</v>
      </c>
      <c r="O982" s="9">
        <v>0</v>
      </c>
      <c r="P982" s="9">
        <v>1</v>
      </c>
      <c r="Q982" s="9">
        <v>0</v>
      </c>
      <c r="R982" s="9">
        <v>0</v>
      </c>
      <c r="S982" s="8">
        <v>7380</v>
      </c>
      <c r="T982" s="9">
        <v>22</v>
      </c>
      <c r="U982" s="9">
        <f t="shared" si="239"/>
        <v>7357</v>
      </c>
      <c r="V982" s="9">
        <f t="shared" si="240"/>
        <v>20</v>
      </c>
      <c r="W982" s="7">
        <v>8.66</v>
      </c>
      <c r="X982" s="7">
        <f t="shared" si="233"/>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43"/>
        <v>0.5</v>
      </c>
      <c r="AS982" t="s">
        <v>98</v>
      </c>
      <c r="AT982" s="39" t="s">
        <v>98</v>
      </c>
      <c r="AU982">
        <v>0</v>
      </c>
      <c r="AV982" s="17">
        <v>1</v>
      </c>
      <c r="AW982">
        <v>0.73</v>
      </c>
      <c r="AX982" s="17">
        <f t="shared" si="244"/>
        <v>0.27</v>
      </c>
      <c r="AY982" s="17" t="s">
        <v>5</v>
      </c>
      <c r="AZ982">
        <v>0</v>
      </c>
      <c r="BA982">
        <v>1</v>
      </c>
      <c r="BB982">
        <v>0</v>
      </c>
      <c r="BC982">
        <v>0</v>
      </c>
      <c r="BD982">
        <v>0</v>
      </c>
      <c r="BE982">
        <v>0</v>
      </c>
      <c r="BF982" s="17">
        <v>0</v>
      </c>
      <c r="BG982">
        <v>0</v>
      </c>
      <c r="BH982">
        <v>1</v>
      </c>
      <c r="BI982" s="17">
        <v>0</v>
      </c>
      <c r="BJ982">
        <v>942</v>
      </c>
      <c r="BK982">
        <v>131</v>
      </c>
      <c r="BL982" s="24">
        <v>35.57</v>
      </c>
      <c r="BM982">
        <v>0</v>
      </c>
      <c r="BN982">
        <v>0</v>
      </c>
      <c r="BO982">
        <v>0</v>
      </c>
      <c r="BP982">
        <v>0</v>
      </c>
      <c r="BQ982">
        <v>1</v>
      </c>
      <c r="BR982">
        <v>0</v>
      </c>
      <c r="BS982">
        <v>0</v>
      </c>
      <c r="BT982" s="17">
        <v>0</v>
      </c>
      <c r="BU982">
        <v>0</v>
      </c>
      <c r="BV982">
        <v>0</v>
      </c>
      <c r="BW982">
        <v>1</v>
      </c>
      <c r="BX982" s="17">
        <v>0</v>
      </c>
      <c r="BY982">
        <v>0</v>
      </c>
      <c r="BZ982">
        <v>0</v>
      </c>
      <c r="CA982">
        <v>0</v>
      </c>
      <c r="CB982">
        <v>0</v>
      </c>
      <c r="CC982" s="17">
        <v>0</v>
      </c>
      <c r="CD982">
        <v>1</v>
      </c>
      <c r="CE982">
        <v>1</v>
      </c>
      <c r="CF982">
        <v>0</v>
      </c>
      <c r="CG982">
        <v>0</v>
      </c>
      <c r="CH982">
        <v>1</v>
      </c>
      <c r="CI982">
        <v>1</v>
      </c>
      <c r="CJ982">
        <v>1</v>
      </c>
      <c r="CK982">
        <v>0</v>
      </c>
      <c r="CL982">
        <v>0</v>
      </c>
      <c r="CM982">
        <v>1</v>
      </c>
      <c r="CN982" s="17">
        <v>1</v>
      </c>
      <c r="CO982">
        <v>0.21149999999999999</v>
      </c>
      <c r="CP982">
        <v>149</v>
      </c>
      <c r="CQ982">
        <v>1</v>
      </c>
      <c r="CR982">
        <v>0</v>
      </c>
      <c r="CS982">
        <v>21</v>
      </c>
      <c r="CY982" s="33" t="s">
        <v>85</v>
      </c>
    </row>
    <row r="983" spans="1:103" x14ac:dyDescent="0.25">
      <c r="A983">
        <v>982</v>
      </c>
      <c r="B983">
        <v>68</v>
      </c>
      <c r="C983" s="24" t="s">
        <v>4001</v>
      </c>
      <c r="D983" s="12">
        <v>1</v>
      </c>
      <c r="E983" s="13">
        <v>2</v>
      </c>
      <c r="F983" s="7">
        <f t="shared" si="232"/>
        <v>0.5</v>
      </c>
      <c r="G983" s="7">
        <f t="shared" si="234"/>
        <v>-1</v>
      </c>
      <c r="H983" s="15">
        <f t="shared" si="235"/>
        <v>3</v>
      </c>
      <c r="I983" s="11">
        <f t="shared" si="236"/>
        <v>8.0391982232139066E-3</v>
      </c>
      <c r="J983" s="32">
        <f t="shared" si="237"/>
        <v>1.6078396446427813E-2</v>
      </c>
      <c r="K983" s="32">
        <f t="shared" si="238"/>
        <v>62.195257053894395</v>
      </c>
      <c r="L983" s="8">
        <v>0</v>
      </c>
      <c r="M983" s="9">
        <v>1</v>
      </c>
      <c r="N983" s="8">
        <v>0</v>
      </c>
      <c r="O983" s="9">
        <v>0</v>
      </c>
      <c r="P983" s="9">
        <v>1</v>
      </c>
      <c r="Q983" s="9">
        <v>0</v>
      </c>
      <c r="R983" s="9">
        <v>0</v>
      </c>
      <c r="S983" s="8">
        <v>3891</v>
      </c>
      <c r="T983" s="9">
        <v>22</v>
      </c>
      <c r="U983" s="9">
        <f t="shared" si="239"/>
        <v>3868</v>
      </c>
      <c r="V983" s="9">
        <f t="shared" si="240"/>
        <v>20</v>
      </c>
      <c r="W983" s="7">
        <v>9.2799999999999994</v>
      </c>
      <c r="X983" s="7">
        <f t="shared" si="233"/>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43"/>
        <v>0.48</v>
      </c>
      <c r="AS983" t="s">
        <v>98</v>
      </c>
      <c r="AT983" s="39" t="s">
        <v>98</v>
      </c>
      <c r="AU983">
        <v>0</v>
      </c>
      <c r="AV983" s="17">
        <v>1</v>
      </c>
      <c r="AW983">
        <v>0.79</v>
      </c>
      <c r="AX983" s="17">
        <f t="shared" si="244"/>
        <v>0.20999999999999996</v>
      </c>
      <c r="AY983" s="17" t="s">
        <v>5</v>
      </c>
      <c r="AZ983">
        <v>0</v>
      </c>
      <c r="BA983">
        <v>1</v>
      </c>
      <c r="BB983">
        <v>0</v>
      </c>
      <c r="BC983">
        <v>0</v>
      </c>
      <c r="BD983">
        <v>0</v>
      </c>
      <c r="BE983">
        <v>0</v>
      </c>
      <c r="BF983" s="17">
        <v>0</v>
      </c>
      <c r="BG983">
        <v>0</v>
      </c>
      <c r="BH983">
        <v>1</v>
      </c>
      <c r="BI983" s="17">
        <v>0</v>
      </c>
      <c r="BJ983">
        <v>942</v>
      </c>
      <c r="BK983">
        <v>131</v>
      </c>
      <c r="BL983" s="24">
        <v>24.74</v>
      </c>
      <c r="BM983">
        <v>0</v>
      </c>
      <c r="BN983">
        <v>0</v>
      </c>
      <c r="BO983">
        <v>1</v>
      </c>
      <c r="BP983">
        <v>0</v>
      </c>
      <c r="BQ983">
        <v>0</v>
      </c>
      <c r="BR983">
        <v>0</v>
      </c>
      <c r="BS983">
        <v>0</v>
      </c>
      <c r="BT983" s="17">
        <v>0</v>
      </c>
      <c r="BU983">
        <v>0</v>
      </c>
      <c r="BV983">
        <v>0</v>
      </c>
      <c r="BW983">
        <v>1</v>
      </c>
      <c r="BX983" s="17">
        <v>0</v>
      </c>
      <c r="BY983">
        <v>0</v>
      </c>
      <c r="BZ983">
        <v>0</v>
      </c>
      <c r="CA983">
        <v>0</v>
      </c>
      <c r="CB983">
        <v>0</v>
      </c>
      <c r="CC983" s="17">
        <v>0</v>
      </c>
      <c r="CD983">
        <v>1</v>
      </c>
      <c r="CE983">
        <v>1</v>
      </c>
      <c r="CF983">
        <v>0</v>
      </c>
      <c r="CG983">
        <v>0</v>
      </c>
      <c r="CH983">
        <v>1</v>
      </c>
      <c r="CI983">
        <v>1</v>
      </c>
      <c r="CJ983">
        <v>1</v>
      </c>
      <c r="CK983">
        <v>0</v>
      </c>
      <c r="CL983">
        <v>0</v>
      </c>
      <c r="CM983">
        <v>1</v>
      </c>
      <c r="CN983" s="17">
        <v>1</v>
      </c>
      <c r="CO983">
        <v>0.21149999999999999</v>
      </c>
      <c r="CP983">
        <v>149</v>
      </c>
      <c r="CQ983">
        <v>1</v>
      </c>
      <c r="CR983">
        <v>0</v>
      </c>
      <c r="CS983">
        <v>21</v>
      </c>
      <c r="CY983" s="33" t="s">
        <v>85</v>
      </c>
    </row>
    <row r="984" spans="1:103" x14ac:dyDescent="0.25">
      <c r="A984">
        <v>983</v>
      </c>
      <c r="B984">
        <v>68</v>
      </c>
      <c r="C984" s="24" t="s">
        <v>4001</v>
      </c>
      <c r="D984" s="12">
        <v>4</v>
      </c>
      <c r="E984" s="13">
        <v>22</v>
      </c>
      <c r="F984" s="7">
        <f t="shared" si="232"/>
        <v>0.18181818181818182</v>
      </c>
      <c r="G984" s="7">
        <f t="shared" si="234"/>
        <v>-18</v>
      </c>
      <c r="H984" s="15">
        <f t="shared" si="235"/>
        <v>26</v>
      </c>
      <c r="I984" s="11">
        <f t="shared" si="236"/>
        <v>2.9234267865169308E-3</v>
      </c>
      <c r="J984" s="32">
        <f t="shared" si="237"/>
        <v>1.607884732584312E-2</v>
      </c>
      <c r="K984" s="32">
        <f t="shared" si="238"/>
        <v>62.193512988504196</v>
      </c>
      <c r="L984" s="8">
        <v>0</v>
      </c>
      <c r="M984" s="9">
        <v>1</v>
      </c>
      <c r="N984" s="8">
        <v>0</v>
      </c>
      <c r="O984" s="9">
        <v>0</v>
      </c>
      <c r="P984" s="9">
        <v>1</v>
      </c>
      <c r="Q984" s="9">
        <v>0</v>
      </c>
      <c r="R984" s="9">
        <v>0</v>
      </c>
      <c r="S984" s="8">
        <v>3891</v>
      </c>
      <c r="T984" s="9">
        <v>22</v>
      </c>
      <c r="U984" s="9">
        <f t="shared" si="239"/>
        <v>3868</v>
      </c>
      <c r="V984" s="9">
        <f t="shared" si="240"/>
        <v>20</v>
      </c>
      <c r="W984" s="7">
        <v>9.2799999999999994</v>
      </c>
      <c r="X984" s="7">
        <f t="shared" si="233"/>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43"/>
        <v>0.48</v>
      </c>
      <c r="AS984" t="s">
        <v>98</v>
      </c>
      <c r="AT984" s="39" t="s">
        <v>98</v>
      </c>
      <c r="AU984">
        <v>0</v>
      </c>
      <c r="AV984" s="17">
        <v>1</v>
      </c>
      <c r="AW984">
        <v>0.79</v>
      </c>
      <c r="AX984" s="17">
        <f t="shared" si="244"/>
        <v>0.20999999999999996</v>
      </c>
      <c r="AY984" s="17" t="s">
        <v>5</v>
      </c>
      <c r="AZ984">
        <v>0</v>
      </c>
      <c r="BA984">
        <v>1</v>
      </c>
      <c r="BB984">
        <v>0</v>
      </c>
      <c r="BC984">
        <v>0</v>
      </c>
      <c r="BD984">
        <v>0</v>
      </c>
      <c r="BE984">
        <v>0</v>
      </c>
      <c r="BF984" s="17">
        <v>0</v>
      </c>
      <c r="BG984">
        <v>0</v>
      </c>
      <c r="BH984">
        <v>1</v>
      </c>
      <c r="BI984" s="17">
        <v>0</v>
      </c>
      <c r="BJ984">
        <v>942</v>
      </c>
      <c r="BK984">
        <v>131</v>
      </c>
      <c r="BL984" s="24">
        <v>24.74</v>
      </c>
      <c r="BM984">
        <v>0</v>
      </c>
      <c r="BN984">
        <v>0</v>
      </c>
      <c r="BO984">
        <v>0</v>
      </c>
      <c r="BP984">
        <v>0</v>
      </c>
      <c r="BQ984">
        <v>1</v>
      </c>
      <c r="BR984">
        <v>0</v>
      </c>
      <c r="BS984">
        <v>0</v>
      </c>
      <c r="BT984" s="17">
        <v>0</v>
      </c>
      <c r="BU984">
        <v>0</v>
      </c>
      <c r="BV984">
        <v>0</v>
      </c>
      <c r="BW984">
        <v>1</v>
      </c>
      <c r="BX984" s="17">
        <v>0</v>
      </c>
      <c r="BY984">
        <v>0</v>
      </c>
      <c r="BZ984">
        <v>0</v>
      </c>
      <c r="CA984">
        <v>0</v>
      </c>
      <c r="CB984">
        <v>0</v>
      </c>
      <c r="CC984" s="17">
        <v>0</v>
      </c>
      <c r="CD984">
        <v>1</v>
      </c>
      <c r="CE984">
        <v>1</v>
      </c>
      <c r="CF984">
        <v>0</v>
      </c>
      <c r="CG984">
        <v>0</v>
      </c>
      <c r="CH984">
        <v>1</v>
      </c>
      <c r="CI984">
        <v>1</v>
      </c>
      <c r="CJ984">
        <v>1</v>
      </c>
      <c r="CK984">
        <v>0</v>
      </c>
      <c r="CL984">
        <v>0</v>
      </c>
      <c r="CM984">
        <v>1</v>
      </c>
      <c r="CN984" s="17">
        <v>1</v>
      </c>
      <c r="CO984">
        <v>0.21149999999999999</v>
      </c>
      <c r="CP984">
        <v>149</v>
      </c>
      <c r="CQ984">
        <v>1</v>
      </c>
      <c r="CR984">
        <v>0</v>
      </c>
      <c r="CS984">
        <v>21</v>
      </c>
      <c r="CY984" s="33" t="s">
        <v>85</v>
      </c>
    </row>
    <row r="985" spans="1:103" x14ac:dyDescent="0.25">
      <c r="A985">
        <v>984</v>
      </c>
      <c r="B985">
        <v>68</v>
      </c>
      <c r="C985" s="24" t="s">
        <v>4001</v>
      </c>
      <c r="D985" s="12">
        <v>9</v>
      </c>
      <c r="E985" s="13">
        <v>1</v>
      </c>
      <c r="F985" s="7">
        <f t="shared" si="232"/>
        <v>9</v>
      </c>
      <c r="G985" s="7">
        <f t="shared" si="234"/>
        <v>8</v>
      </c>
      <c r="H985" s="15">
        <f t="shared" si="235"/>
        <v>10</v>
      </c>
      <c r="I985" s="11">
        <f t="shared" si="236"/>
        <v>8.4556446044914232E-2</v>
      </c>
      <c r="J985" s="32">
        <f t="shared" si="237"/>
        <v>9.3951606716571358E-3</v>
      </c>
      <c r="K985" s="32">
        <f t="shared" si="238"/>
        <v>106.43777524920371</v>
      </c>
      <c r="L985" s="8">
        <v>0</v>
      </c>
      <c r="M985" s="9">
        <v>1</v>
      </c>
      <c r="N985" s="8">
        <v>0</v>
      </c>
      <c r="O985" s="9">
        <v>0</v>
      </c>
      <c r="P985" s="9">
        <v>1</v>
      </c>
      <c r="Q985" s="9">
        <v>0</v>
      </c>
      <c r="R985" s="9">
        <v>0</v>
      </c>
      <c r="S985" s="8">
        <v>11271</v>
      </c>
      <c r="T985" s="9">
        <v>22</v>
      </c>
      <c r="U985" s="9">
        <f t="shared" si="239"/>
        <v>11248</v>
      </c>
      <c r="V985" s="9">
        <f t="shared" si="240"/>
        <v>20</v>
      </c>
      <c r="W985" s="7">
        <v>8.4600000000000009</v>
      </c>
      <c r="X985" s="7">
        <f t="shared" si="233"/>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44"/>
        <v>0.25</v>
      </c>
      <c r="AY985" s="17" t="s">
        <v>5</v>
      </c>
      <c r="AZ985">
        <v>0</v>
      </c>
      <c r="BA985">
        <v>1</v>
      </c>
      <c r="BB985">
        <v>0</v>
      </c>
      <c r="BC985">
        <v>0</v>
      </c>
      <c r="BD985">
        <v>0</v>
      </c>
      <c r="BE985">
        <v>0</v>
      </c>
      <c r="BF985" s="17">
        <v>0</v>
      </c>
      <c r="BG985">
        <v>0</v>
      </c>
      <c r="BH985">
        <v>1</v>
      </c>
      <c r="BI985" s="17">
        <v>0</v>
      </c>
      <c r="BJ985">
        <v>942</v>
      </c>
      <c r="BK985">
        <v>131</v>
      </c>
      <c r="BL985" s="24">
        <v>32.119999999999997</v>
      </c>
      <c r="BM985">
        <v>1</v>
      </c>
      <c r="BN985">
        <v>0</v>
      </c>
      <c r="BO985">
        <v>0</v>
      </c>
      <c r="BP985">
        <v>0</v>
      </c>
      <c r="BQ985">
        <v>0</v>
      </c>
      <c r="BR985">
        <v>0</v>
      </c>
      <c r="BS985">
        <v>0</v>
      </c>
      <c r="BT985" s="17">
        <v>0</v>
      </c>
      <c r="BU985">
        <v>0</v>
      </c>
      <c r="BV985">
        <v>0</v>
      </c>
      <c r="BW985">
        <v>1</v>
      </c>
      <c r="BX985" s="17">
        <v>0</v>
      </c>
      <c r="BY985">
        <v>0</v>
      </c>
      <c r="BZ985">
        <v>0</v>
      </c>
      <c r="CA985">
        <v>0</v>
      </c>
      <c r="CB985">
        <v>0</v>
      </c>
      <c r="CC985" s="17">
        <v>0</v>
      </c>
      <c r="CD985">
        <v>1</v>
      </c>
      <c r="CE985">
        <v>1</v>
      </c>
      <c r="CF985">
        <v>0</v>
      </c>
      <c r="CG985">
        <v>0</v>
      </c>
      <c r="CH985">
        <v>1</v>
      </c>
      <c r="CI985">
        <v>1</v>
      </c>
      <c r="CJ985">
        <v>1</v>
      </c>
      <c r="CK985">
        <v>0</v>
      </c>
      <c r="CL985">
        <v>0</v>
      </c>
      <c r="CM985">
        <v>1</v>
      </c>
      <c r="CN985" s="17">
        <v>1</v>
      </c>
      <c r="CO985">
        <v>0.21149999999999999</v>
      </c>
      <c r="CP985">
        <v>149</v>
      </c>
      <c r="CQ985">
        <v>1</v>
      </c>
      <c r="CR985">
        <v>0</v>
      </c>
      <c r="CS985">
        <v>21</v>
      </c>
      <c r="CY985" s="33" t="s">
        <v>85</v>
      </c>
    </row>
    <row r="986" spans="1:103" x14ac:dyDescent="0.25">
      <c r="A986">
        <v>985</v>
      </c>
      <c r="B986">
        <v>68</v>
      </c>
      <c r="C986" s="24" t="s">
        <v>4001</v>
      </c>
      <c r="D986" s="12">
        <v>9</v>
      </c>
      <c r="E986" s="13">
        <v>1</v>
      </c>
      <c r="F986" s="7">
        <f t="shared" si="232"/>
        <v>9</v>
      </c>
      <c r="G986" s="7">
        <f t="shared" si="234"/>
        <v>8</v>
      </c>
      <c r="H986" s="15">
        <f t="shared" si="235"/>
        <v>10</v>
      </c>
      <c r="I986" s="11">
        <f t="shared" si="236"/>
        <v>8.4556446044914232E-2</v>
      </c>
      <c r="J986" s="32">
        <f t="shared" si="237"/>
        <v>9.3951606716571358E-3</v>
      </c>
      <c r="K986" s="32">
        <f t="shared" si="238"/>
        <v>106.43777524920371</v>
      </c>
      <c r="L986" s="8">
        <v>0</v>
      </c>
      <c r="M986" s="9">
        <v>1</v>
      </c>
      <c r="N986" s="8">
        <v>0</v>
      </c>
      <c r="O986" s="9">
        <v>0</v>
      </c>
      <c r="P986" s="9">
        <v>1</v>
      </c>
      <c r="Q986" s="9">
        <v>0</v>
      </c>
      <c r="R986" s="9">
        <v>0</v>
      </c>
      <c r="S986" s="8">
        <v>11271</v>
      </c>
      <c r="T986" s="9">
        <v>22</v>
      </c>
      <c r="U986" s="9">
        <f t="shared" si="239"/>
        <v>11248</v>
      </c>
      <c r="V986" s="9">
        <f t="shared" si="240"/>
        <v>20</v>
      </c>
      <c r="W986" s="7">
        <v>9.2899999999999991</v>
      </c>
      <c r="X986" s="7">
        <f t="shared" si="233"/>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44"/>
        <v>0.25</v>
      </c>
      <c r="AY986" s="17" t="s">
        <v>5</v>
      </c>
      <c r="AZ986">
        <v>0</v>
      </c>
      <c r="BA986">
        <v>1</v>
      </c>
      <c r="BB986">
        <v>0</v>
      </c>
      <c r="BC986">
        <v>0</v>
      </c>
      <c r="BD986">
        <v>0</v>
      </c>
      <c r="BE986">
        <v>0</v>
      </c>
      <c r="BF986" s="17">
        <v>0</v>
      </c>
      <c r="BG986">
        <v>0</v>
      </c>
      <c r="BH986">
        <v>1</v>
      </c>
      <c r="BI986" s="17">
        <v>0</v>
      </c>
      <c r="BJ986">
        <v>942</v>
      </c>
      <c r="BK986">
        <v>131</v>
      </c>
      <c r="BL986" s="24">
        <v>31.54</v>
      </c>
      <c r="BM986">
        <v>0</v>
      </c>
      <c r="BN986">
        <v>0</v>
      </c>
      <c r="BO986">
        <v>0</v>
      </c>
      <c r="BP986">
        <v>0</v>
      </c>
      <c r="BQ986">
        <v>1</v>
      </c>
      <c r="BR986">
        <v>0</v>
      </c>
      <c r="BS986">
        <v>0</v>
      </c>
      <c r="BT986" s="17">
        <v>0</v>
      </c>
      <c r="BU986">
        <v>0</v>
      </c>
      <c r="BV986">
        <v>0</v>
      </c>
      <c r="BW986">
        <v>1</v>
      </c>
      <c r="BX986" s="17">
        <v>0</v>
      </c>
      <c r="BY986">
        <v>0</v>
      </c>
      <c r="BZ986">
        <v>0</v>
      </c>
      <c r="CA986">
        <v>0</v>
      </c>
      <c r="CB986">
        <v>0</v>
      </c>
      <c r="CC986" s="17">
        <v>0</v>
      </c>
      <c r="CD986">
        <v>1</v>
      </c>
      <c r="CE986">
        <v>1</v>
      </c>
      <c r="CF986">
        <v>0</v>
      </c>
      <c r="CG986">
        <v>0</v>
      </c>
      <c r="CH986">
        <v>1</v>
      </c>
      <c r="CI986">
        <v>1</v>
      </c>
      <c r="CJ986">
        <v>1</v>
      </c>
      <c r="CK986">
        <v>0</v>
      </c>
      <c r="CL986">
        <v>0</v>
      </c>
      <c r="CM986">
        <v>1</v>
      </c>
      <c r="CN986" s="17">
        <v>1</v>
      </c>
      <c r="CO986">
        <v>0.21149999999999999</v>
      </c>
      <c r="CP986">
        <v>149</v>
      </c>
      <c r="CQ986">
        <v>1</v>
      </c>
      <c r="CR986">
        <v>0</v>
      </c>
      <c r="CS986">
        <v>21</v>
      </c>
      <c r="CY986" s="33" t="s">
        <v>85</v>
      </c>
    </row>
    <row r="987" spans="1:103" x14ac:dyDescent="0.25">
      <c r="A987">
        <v>986</v>
      </c>
      <c r="B987">
        <v>68</v>
      </c>
      <c r="C987" s="24" t="s">
        <v>4001</v>
      </c>
      <c r="D987" s="12">
        <v>9</v>
      </c>
      <c r="E987" s="13">
        <v>1</v>
      </c>
      <c r="F987" s="7">
        <f t="shared" si="232"/>
        <v>9</v>
      </c>
      <c r="G987" s="7">
        <f t="shared" si="234"/>
        <v>8</v>
      </c>
      <c r="H987" s="15">
        <f t="shared" si="235"/>
        <v>10</v>
      </c>
      <c r="I987" s="11">
        <f t="shared" si="236"/>
        <v>8.4556446044914232E-2</v>
      </c>
      <c r="J987" s="32">
        <f t="shared" si="237"/>
        <v>9.3951606716571358E-3</v>
      </c>
      <c r="K987" s="32">
        <f t="shared" si="238"/>
        <v>106.43777524920371</v>
      </c>
      <c r="L987" s="8">
        <v>0</v>
      </c>
      <c r="M987" s="9">
        <v>1</v>
      </c>
      <c r="N987" s="8">
        <v>0</v>
      </c>
      <c r="O987" s="9">
        <v>0</v>
      </c>
      <c r="P987" s="9">
        <v>1</v>
      </c>
      <c r="Q987" s="9">
        <v>0</v>
      </c>
      <c r="R987" s="9">
        <v>0</v>
      </c>
      <c r="S987" s="8">
        <v>11271</v>
      </c>
      <c r="T987" s="9">
        <v>22</v>
      </c>
      <c r="U987" s="9">
        <f t="shared" si="239"/>
        <v>11248</v>
      </c>
      <c r="V987" s="9">
        <f t="shared" si="240"/>
        <v>20</v>
      </c>
      <c r="W987" s="7">
        <v>8.14</v>
      </c>
      <c r="X987" s="7">
        <f t="shared" si="233"/>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31.36</v>
      </c>
      <c r="BM987">
        <v>1</v>
      </c>
      <c r="BN987">
        <v>0</v>
      </c>
      <c r="BO987">
        <v>0</v>
      </c>
      <c r="BP987">
        <v>0</v>
      </c>
      <c r="BQ987">
        <v>0</v>
      </c>
      <c r="BR987">
        <v>0</v>
      </c>
      <c r="BS987">
        <v>0</v>
      </c>
      <c r="BT987" s="17">
        <v>0</v>
      </c>
      <c r="BU987">
        <v>0</v>
      </c>
      <c r="BV987">
        <v>0</v>
      </c>
      <c r="BW987">
        <v>1</v>
      </c>
      <c r="BX987" s="17">
        <v>0</v>
      </c>
      <c r="BY987">
        <v>0</v>
      </c>
      <c r="BZ987">
        <v>0</v>
      </c>
      <c r="CA987">
        <v>0</v>
      </c>
      <c r="CB987">
        <v>0</v>
      </c>
      <c r="CC987" s="17">
        <v>0</v>
      </c>
      <c r="CD987">
        <v>1</v>
      </c>
      <c r="CE987">
        <v>1</v>
      </c>
      <c r="CF987">
        <v>0</v>
      </c>
      <c r="CG987">
        <v>0</v>
      </c>
      <c r="CH987">
        <v>1</v>
      </c>
      <c r="CI987">
        <v>1</v>
      </c>
      <c r="CJ987">
        <v>1</v>
      </c>
      <c r="CK987">
        <v>0</v>
      </c>
      <c r="CL987">
        <v>0</v>
      </c>
      <c r="CM987">
        <v>1</v>
      </c>
      <c r="CN987" s="17">
        <v>1</v>
      </c>
      <c r="CO987">
        <v>0.21149999999999999</v>
      </c>
      <c r="CP987">
        <v>149</v>
      </c>
      <c r="CQ987">
        <v>1</v>
      </c>
      <c r="CR987">
        <v>0</v>
      </c>
      <c r="CS987">
        <v>21</v>
      </c>
      <c r="CY987" s="33" t="s">
        <v>85</v>
      </c>
    </row>
    <row r="988" spans="1:103" x14ac:dyDescent="0.25">
      <c r="A988">
        <v>987</v>
      </c>
      <c r="B988">
        <v>68</v>
      </c>
      <c r="C988" s="24" t="s">
        <v>4001</v>
      </c>
      <c r="D988" s="12">
        <v>8</v>
      </c>
      <c r="E988" s="13">
        <v>1</v>
      </c>
      <c r="F988" s="7">
        <f t="shared" si="232"/>
        <v>8</v>
      </c>
      <c r="G988" s="7">
        <f t="shared" si="234"/>
        <v>7</v>
      </c>
      <c r="H988" s="15">
        <f t="shared" si="235"/>
        <v>9</v>
      </c>
      <c r="I988" s="11">
        <f t="shared" si="236"/>
        <v>7.5217741444460154E-2</v>
      </c>
      <c r="J988" s="32">
        <f t="shared" si="237"/>
        <v>9.4022176805575192E-3</v>
      </c>
      <c r="K988" s="32">
        <f t="shared" si="238"/>
        <v>106.35788640246663</v>
      </c>
      <c r="L988" s="8">
        <v>0</v>
      </c>
      <c r="M988" s="9">
        <v>1</v>
      </c>
      <c r="N988" s="8">
        <v>0</v>
      </c>
      <c r="O988" s="9">
        <v>0</v>
      </c>
      <c r="P988" s="9">
        <v>1</v>
      </c>
      <c r="Q988" s="9">
        <v>0</v>
      </c>
      <c r="R988" s="9">
        <v>0</v>
      </c>
      <c r="S988" s="8">
        <v>11271</v>
      </c>
      <c r="T988" s="9">
        <v>22</v>
      </c>
      <c r="U988" s="9">
        <f t="shared" si="239"/>
        <v>11248</v>
      </c>
      <c r="V988" s="9">
        <f t="shared" si="240"/>
        <v>20</v>
      </c>
      <c r="W988" s="7">
        <v>11.09</v>
      </c>
      <c r="X988" s="7">
        <f t="shared" si="233"/>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33.229999999999997</v>
      </c>
      <c r="BM988">
        <v>0</v>
      </c>
      <c r="BN988">
        <v>0</v>
      </c>
      <c r="BO988">
        <v>0</v>
      </c>
      <c r="BP988">
        <v>0</v>
      </c>
      <c r="BQ988">
        <v>1</v>
      </c>
      <c r="BR988">
        <v>0</v>
      </c>
      <c r="BS988">
        <v>0</v>
      </c>
      <c r="BT988" s="17">
        <v>0</v>
      </c>
      <c r="BU988">
        <v>0</v>
      </c>
      <c r="BV988">
        <v>0</v>
      </c>
      <c r="BW988">
        <v>1</v>
      </c>
      <c r="BX988" s="17">
        <v>0</v>
      </c>
      <c r="BY988">
        <v>0</v>
      </c>
      <c r="BZ988">
        <v>0</v>
      </c>
      <c r="CA988">
        <v>0</v>
      </c>
      <c r="CB988">
        <v>0</v>
      </c>
      <c r="CC988" s="17">
        <v>0</v>
      </c>
      <c r="CD988">
        <v>1</v>
      </c>
      <c r="CE988">
        <v>1</v>
      </c>
      <c r="CF988">
        <v>0</v>
      </c>
      <c r="CG988">
        <v>0</v>
      </c>
      <c r="CH988">
        <v>1</v>
      </c>
      <c r="CI988">
        <v>1</v>
      </c>
      <c r="CJ988">
        <v>1</v>
      </c>
      <c r="CK988">
        <v>0</v>
      </c>
      <c r="CL988">
        <v>0</v>
      </c>
      <c r="CM988">
        <v>1</v>
      </c>
      <c r="CN988" s="17">
        <v>1</v>
      </c>
      <c r="CO988">
        <v>0.21149999999999999</v>
      </c>
      <c r="CP988">
        <v>149</v>
      </c>
      <c r="CQ988">
        <v>1</v>
      </c>
      <c r="CR988">
        <v>0</v>
      </c>
      <c r="CS988">
        <v>21</v>
      </c>
      <c r="CY988" s="33" t="s">
        <v>85</v>
      </c>
    </row>
    <row r="989" spans="1:103" x14ac:dyDescent="0.25">
      <c r="A989">
        <v>988</v>
      </c>
      <c r="B989">
        <v>68</v>
      </c>
      <c r="C989" s="24" t="s">
        <v>4001</v>
      </c>
      <c r="D989" s="12">
        <v>9</v>
      </c>
      <c r="E989" s="13">
        <v>1</v>
      </c>
      <c r="F989" s="7">
        <f t="shared" si="232"/>
        <v>9</v>
      </c>
      <c r="G989" s="7">
        <f t="shared" si="234"/>
        <v>8</v>
      </c>
      <c r="H989" s="15">
        <f t="shared" si="235"/>
        <v>10</v>
      </c>
      <c r="I989" s="11">
        <f t="shared" si="236"/>
        <v>8.4556446044914232E-2</v>
      </c>
      <c r="J989" s="32">
        <f t="shared" si="237"/>
        <v>9.3951606716571358E-3</v>
      </c>
      <c r="K989" s="32">
        <f t="shared" si="238"/>
        <v>106.43777524920371</v>
      </c>
      <c r="L989" s="8">
        <v>0</v>
      </c>
      <c r="M989" s="9">
        <v>1</v>
      </c>
      <c r="N989" s="8">
        <v>0</v>
      </c>
      <c r="O989" s="9">
        <v>0</v>
      </c>
      <c r="P989" s="9">
        <v>1</v>
      </c>
      <c r="Q989" s="9">
        <v>0</v>
      </c>
      <c r="R989" s="9">
        <v>0</v>
      </c>
      <c r="S989" s="8">
        <v>11271</v>
      </c>
      <c r="T989" s="9">
        <v>22</v>
      </c>
      <c r="U989" s="9">
        <f t="shared" si="239"/>
        <v>11248</v>
      </c>
      <c r="V989" s="9">
        <f t="shared" si="240"/>
        <v>20</v>
      </c>
      <c r="W989" s="7">
        <v>8.73</v>
      </c>
      <c r="X989" s="7">
        <f t="shared" si="233"/>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31.45</v>
      </c>
      <c r="BM989">
        <v>1</v>
      </c>
      <c r="BN989">
        <v>0</v>
      </c>
      <c r="BO989">
        <v>0</v>
      </c>
      <c r="BP989">
        <v>0</v>
      </c>
      <c r="BQ989">
        <v>0</v>
      </c>
      <c r="BR989">
        <v>0</v>
      </c>
      <c r="BS989">
        <v>0</v>
      </c>
      <c r="BT989" s="17">
        <v>0</v>
      </c>
      <c r="BU989">
        <v>0</v>
      </c>
      <c r="BV989">
        <v>0</v>
      </c>
      <c r="BW989">
        <v>1</v>
      </c>
      <c r="BX989" s="17">
        <v>0</v>
      </c>
      <c r="BY989">
        <v>0</v>
      </c>
      <c r="BZ989">
        <v>0</v>
      </c>
      <c r="CA989">
        <v>0</v>
      </c>
      <c r="CB989">
        <v>0</v>
      </c>
      <c r="CC989" s="17">
        <v>0</v>
      </c>
      <c r="CD989">
        <v>1</v>
      </c>
      <c r="CE989">
        <v>1</v>
      </c>
      <c r="CF989">
        <v>0</v>
      </c>
      <c r="CG989">
        <v>0</v>
      </c>
      <c r="CH989">
        <v>1</v>
      </c>
      <c r="CI989">
        <v>1</v>
      </c>
      <c r="CJ989">
        <v>1</v>
      </c>
      <c r="CK989">
        <v>0</v>
      </c>
      <c r="CL989">
        <v>0</v>
      </c>
      <c r="CM989">
        <v>1</v>
      </c>
      <c r="CN989" s="17">
        <v>1</v>
      </c>
      <c r="CO989">
        <v>0.21149999999999999</v>
      </c>
      <c r="CP989">
        <v>149</v>
      </c>
      <c r="CQ989">
        <v>1</v>
      </c>
      <c r="CR989">
        <v>0</v>
      </c>
      <c r="CS989">
        <v>21</v>
      </c>
      <c r="CY989" s="33" t="s">
        <v>85</v>
      </c>
    </row>
    <row r="990" spans="1:103" x14ac:dyDescent="0.25">
      <c r="A990">
        <v>989</v>
      </c>
      <c r="B990">
        <v>68</v>
      </c>
      <c r="C990" s="24" t="s">
        <v>4001</v>
      </c>
      <c r="D990" s="12">
        <v>9</v>
      </c>
      <c r="E990" s="13">
        <v>1</v>
      </c>
      <c r="F990" s="7">
        <f t="shared" si="232"/>
        <v>9</v>
      </c>
      <c r="G990" s="7">
        <f t="shared" si="234"/>
        <v>8</v>
      </c>
      <c r="H990" s="15">
        <f t="shared" si="235"/>
        <v>10</v>
      </c>
      <c r="I990" s="11">
        <f t="shared" si="236"/>
        <v>8.4556446044914232E-2</v>
      </c>
      <c r="J990" s="32">
        <f t="shared" si="237"/>
        <v>9.3951606716571358E-3</v>
      </c>
      <c r="K990" s="32">
        <f t="shared" si="238"/>
        <v>106.43777524920371</v>
      </c>
      <c r="L990" s="8">
        <v>0</v>
      </c>
      <c r="M990" s="9">
        <v>1</v>
      </c>
      <c r="N990" s="8">
        <v>0</v>
      </c>
      <c r="O990" s="9">
        <v>0</v>
      </c>
      <c r="P990" s="9">
        <v>1</v>
      </c>
      <c r="Q990" s="9">
        <v>0</v>
      </c>
      <c r="R990" s="9">
        <v>0</v>
      </c>
      <c r="S990" s="8">
        <v>11271</v>
      </c>
      <c r="T990" s="9">
        <v>22</v>
      </c>
      <c r="U990" s="9">
        <f t="shared" si="239"/>
        <v>11248</v>
      </c>
      <c r="V990" s="9">
        <f t="shared" si="240"/>
        <v>20</v>
      </c>
      <c r="W990" s="7">
        <v>9.24</v>
      </c>
      <c r="X990" s="7">
        <f t="shared" si="233"/>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32.74</v>
      </c>
      <c r="BM990">
        <v>0</v>
      </c>
      <c r="BN990">
        <v>0</v>
      </c>
      <c r="BO990">
        <v>0</v>
      </c>
      <c r="BP990">
        <v>0</v>
      </c>
      <c r="BQ990">
        <v>1</v>
      </c>
      <c r="BR990">
        <v>0</v>
      </c>
      <c r="BS990">
        <v>0</v>
      </c>
      <c r="BT990" s="17">
        <v>0</v>
      </c>
      <c r="BU990">
        <v>0</v>
      </c>
      <c r="BV990">
        <v>0</v>
      </c>
      <c r="BW990">
        <v>1</v>
      </c>
      <c r="BX990" s="17">
        <v>0</v>
      </c>
      <c r="BY990">
        <v>0</v>
      </c>
      <c r="BZ990">
        <v>0</v>
      </c>
      <c r="CA990">
        <v>0</v>
      </c>
      <c r="CB990">
        <v>0</v>
      </c>
      <c r="CC990" s="17">
        <v>0</v>
      </c>
      <c r="CD990">
        <v>1</v>
      </c>
      <c r="CE990">
        <v>1</v>
      </c>
      <c r="CF990">
        <v>0</v>
      </c>
      <c r="CG990">
        <v>0</v>
      </c>
      <c r="CH990">
        <v>1</v>
      </c>
      <c r="CI990">
        <v>1</v>
      </c>
      <c r="CJ990">
        <v>1</v>
      </c>
      <c r="CK990">
        <v>0</v>
      </c>
      <c r="CL990">
        <v>0</v>
      </c>
      <c r="CM990">
        <v>1</v>
      </c>
      <c r="CN990" s="17">
        <v>1</v>
      </c>
      <c r="CO990">
        <v>0.21149999999999999</v>
      </c>
      <c r="CP990">
        <v>149</v>
      </c>
      <c r="CQ990">
        <v>1</v>
      </c>
      <c r="CR990">
        <v>0</v>
      </c>
      <c r="CS990">
        <v>21</v>
      </c>
      <c r="CY990" s="33" t="s">
        <v>85</v>
      </c>
    </row>
    <row r="991" spans="1:103" x14ac:dyDescent="0.25">
      <c r="A991">
        <v>990</v>
      </c>
      <c r="B991">
        <v>68</v>
      </c>
      <c r="C991" s="24" t="s">
        <v>4001</v>
      </c>
      <c r="D991" s="12">
        <v>10</v>
      </c>
      <c r="E991" s="13">
        <v>5</v>
      </c>
      <c r="F991" s="7">
        <f t="shared" si="232"/>
        <v>2</v>
      </c>
      <c r="G991" s="7">
        <f t="shared" si="234"/>
        <v>5</v>
      </c>
      <c r="H991" s="15">
        <f t="shared" si="235"/>
        <v>15</v>
      </c>
      <c r="I991" s="11">
        <f t="shared" si="236"/>
        <v>1.8854504950126014E-2</v>
      </c>
      <c r="J991" s="32">
        <f t="shared" si="237"/>
        <v>9.4272524750630068E-3</v>
      </c>
      <c r="K991" s="32">
        <f t="shared" si="238"/>
        <v>106.07544484940895</v>
      </c>
      <c r="L991" s="8">
        <v>0</v>
      </c>
      <c r="M991" s="9">
        <v>1</v>
      </c>
      <c r="N991" s="8">
        <v>0</v>
      </c>
      <c r="O991" s="9">
        <v>0</v>
      </c>
      <c r="P991" s="9">
        <v>1</v>
      </c>
      <c r="Q991" s="9">
        <v>0</v>
      </c>
      <c r="R991" s="9">
        <v>0</v>
      </c>
      <c r="S991" s="8">
        <v>11271</v>
      </c>
      <c r="T991" s="9">
        <v>22</v>
      </c>
      <c r="U991" s="9">
        <f t="shared" si="239"/>
        <v>11248</v>
      </c>
      <c r="V991" s="9">
        <f t="shared" si="240"/>
        <v>20</v>
      </c>
      <c r="W991" s="7">
        <v>8.4600000000000009</v>
      </c>
      <c r="X991" s="7">
        <f t="shared" si="233"/>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32.119999999999997</v>
      </c>
      <c r="BM991">
        <v>1</v>
      </c>
      <c r="BN991">
        <v>0</v>
      </c>
      <c r="BO991">
        <v>0</v>
      </c>
      <c r="BP991">
        <v>0</v>
      </c>
      <c r="BQ991">
        <v>0</v>
      </c>
      <c r="BR991">
        <v>0</v>
      </c>
      <c r="BS991">
        <v>0</v>
      </c>
      <c r="BT991" s="17">
        <v>0</v>
      </c>
      <c r="BU991">
        <v>0</v>
      </c>
      <c r="BV991">
        <v>0</v>
      </c>
      <c r="BW991">
        <v>1</v>
      </c>
      <c r="BX991" s="17">
        <v>0</v>
      </c>
      <c r="BY991">
        <v>0</v>
      </c>
      <c r="BZ991">
        <v>0</v>
      </c>
      <c r="CA991">
        <v>0</v>
      </c>
      <c r="CB991">
        <v>0</v>
      </c>
      <c r="CC991" s="17">
        <v>0</v>
      </c>
      <c r="CD991">
        <v>1</v>
      </c>
      <c r="CE991">
        <v>1</v>
      </c>
      <c r="CF991">
        <v>0</v>
      </c>
      <c r="CG991">
        <v>0</v>
      </c>
      <c r="CH991">
        <v>1</v>
      </c>
      <c r="CI991">
        <v>1</v>
      </c>
      <c r="CJ991">
        <v>1</v>
      </c>
      <c r="CK991">
        <v>0</v>
      </c>
      <c r="CL991">
        <v>0</v>
      </c>
      <c r="CM991">
        <v>1</v>
      </c>
      <c r="CN991" s="17">
        <v>1</v>
      </c>
      <c r="CO991">
        <v>0.21149999999999999</v>
      </c>
      <c r="CP991">
        <v>149</v>
      </c>
      <c r="CQ991">
        <v>1</v>
      </c>
      <c r="CR991">
        <v>0</v>
      </c>
      <c r="CS991">
        <v>21</v>
      </c>
      <c r="CY991" s="33" t="s">
        <v>85</v>
      </c>
    </row>
    <row r="992" spans="1:103" x14ac:dyDescent="0.25">
      <c r="A992">
        <v>991</v>
      </c>
      <c r="B992">
        <v>68</v>
      </c>
      <c r="C992" s="24" t="s">
        <v>4001</v>
      </c>
      <c r="D992" s="12">
        <v>51</v>
      </c>
      <c r="E992" s="13">
        <v>23</v>
      </c>
      <c r="F992" s="7">
        <f t="shared" si="232"/>
        <v>2.2173913043478262</v>
      </c>
      <c r="G992" s="7">
        <f t="shared" si="234"/>
        <v>28</v>
      </c>
      <c r="H992" s="15">
        <f t="shared" si="235"/>
        <v>74</v>
      </c>
      <c r="I992" s="11">
        <f t="shared" si="236"/>
        <v>2.090305607850099E-2</v>
      </c>
      <c r="J992" s="32">
        <f t="shared" si="237"/>
        <v>9.4268684275592707E-3</v>
      </c>
      <c r="K992" s="32">
        <f t="shared" si="238"/>
        <v>106.07976632796942</v>
      </c>
      <c r="L992" s="8">
        <v>0</v>
      </c>
      <c r="M992" s="9">
        <v>1</v>
      </c>
      <c r="N992" s="8">
        <v>0</v>
      </c>
      <c r="O992" s="9">
        <v>0</v>
      </c>
      <c r="P992" s="9">
        <v>1</v>
      </c>
      <c r="Q992" s="9">
        <v>0</v>
      </c>
      <c r="R992" s="9">
        <v>0</v>
      </c>
      <c r="S992" s="8">
        <v>11271</v>
      </c>
      <c r="T992" s="9">
        <v>22</v>
      </c>
      <c r="U992" s="9">
        <f t="shared" si="239"/>
        <v>11248</v>
      </c>
      <c r="V992" s="9">
        <f t="shared" si="240"/>
        <v>20</v>
      </c>
      <c r="W992" s="7">
        <v>9.2899999999999991</v>
      </c>
      <c r="X992" s="7">
        <f t="shared" si="233"/>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31.54</v>
      </c>
      <c r="BM992">
        <v>0</v>
      </c>
      <c r="BN992">
        <v>0</v>
      </c>
      <c r="BO992">
        <v>0</v>
      </c>
      <c r="BP992">
        <v>0</v>
      </c>
      <c r="BQ992">
        <v>1</v>
      </c>
      <c r="BR992">
        <v>0</v>
      </c>
      <c r="BS992">
        <v>0</v>
      </c>
      <c r="BT992" s="17">
        <v>0</v>
      </c>
      <c r="BU992">
        <v>0</v>
      </c>
      <c r="BV992">
        <v>0</v>
      </c>
      <c r="BW992">
        <v>1</v>
      </c>
      <c r="BX992" s="17">
        <v>0</v>
      </c>
      <c r="BY992">
        <v>0</v>
      </c>
      <c r="BZ992">
        <v>0</v>
      </c>
      <c r="CA992">
        <v>0</v>
      </c>
      <c r="CB992">
        <v>0</v>
      </c>
      <c r="CC992" s="17">
        <v>0</v>
      </c>
      <c r="CD992">
        <v>1</v>
      </c>
      <c r="CE992">
        <v>1</v>
      </c>
      <c r="CF992">
        <v>0</v>
      </c>
      <c r="CG992">
        <v>0</v>
      </c>
      <c r="CH992">
        <v>1</v>
      </c>
      <c r="CI992">
        <v>1</v>
      </c>
      <c r="CJ992">
        <v>1</v>
      </c>
      <c r="CK992">
        <v>0</v>
      </c>
      <c r="CL992">
        <v>0</v>
      </c>
      <c r="CM992">
        <v>1</v>
      </c>
      <c r="CN992" s="17">
        <v>1</v>
      </c>
      <c r="CO992">
        <v>0.21149999999999999</v>
      </c>
      <c r="CP992">
        <v>149</v>
      </c>
      <c r="CQ992">
        <v>1</v>
      </c>
      <c r="CR992">
        <v>0</v>
      </c>
      <c r="CS992">
        <v>21</v>
      </c>
      <c r="CY992" s="33" t="s">
        <v>85</v>
      </c>
    </row>
    <row r="993" spans="1:103" x14ac:dyDescent="0.25">
      <c r="A993">
        <v>992</v>
      </c>
      <c r="B993">
        <v>68</v>
      </c>
      <c r="C993" s="24" t="s">
        <v>4001</v>
      </c>
      <c r="D993" s="12">
        <v>18</v>
      </c>
      <c r="E993" s="13">
        <v>7</v>
      </c>
      <c r="F993" s="7">
        <f t="shared" si="232"/>
        <v>2.5714285714285716</v>
      </c>
      <c r="G993" s="7">
        <f t="shared" si="234"/>
        <v>11</v>
      </c>
      <c r="H993" s="15">
        <f t="shared" si="235"/>
        <v>25</v>
      </c>
      <c r="I993" s="11">
        <f t="shared" si="236"/>
        <v>2.4238692921174167E-2</v>
      </c>
      <c r="J993" s="32">
        <f t="shared" si="237"/>
        <v>9.4261583582343975E-3</v>
      </c>
      <c r="K993" s="32">
        <f t="shared" si="238"/>
        <v>106.08775728093208</v>
      </c>
      <c r="L993" s="8">
        <v>0</v>
      </c>
      <c r="M993" s="9">
        <v>1</v>
      </c>
      <c r="N993" s="8">
        <v>0</v>
      </c>
      <c r="O993" s="9">
        <v>0</v>
      </c>
      <c r="P993" s="9">
        <v>1</v>
      </c>
      <c r="Q993" s="9">
        <v>0</v>
      </c>
      <c r="R993" s="9">
        <v>0</v>
      </c>
      <c r="S993" s="8">
        <v>11271</v>
      </c>
      <c r="T993" s="9">
        <v>22</v>
      </c>
      <c r="U993" s="9">
        <f t="shared" si="239"/>
        <v>11248</v>
      </c>
      <c r="V993" s="9">
        <f t="shared" si="240"/>
        <v>20</v>
      </c>
      <c r="W993" s="7">
        <v>8.14</v>
      </c>
      <c r="X993" s="7">
        <f t="shared" si="233"/>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45">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31.36</v>
      </c>
      <c r="BM993">
        <v>1</v>
      </c>
      <c r="BN993">
        <v>0</v>
      </c>
      <c r="BO993">
        <v>0</v>
      </c>
      <c r="BP993">
        <v>0</v>
      </c>
      <c r="BQ993">
        <v>0</v>
      </c>
      <c r="BR993">
        <v>0</v>
      </c>
      <c r="BS993">
        <v>0</v>
      </c>
      <c r="BT993" s="17">
        <v>0</v>
      </c>
      <c r="BU993">
        <v>0</v>
      </c>
      <c r="BV993">
        <v>0</v>
      </c>
      <c r="BW993">
        <v>1</v>
      </c>
      <c r="BX993" s="17">
        <v>0</v>
      </c>
      <c r="BY993">
        <v>0</v>
      </c>
      <c r="BZ993">
        <v>0</v>
      </c>
      <c r="CA993">
        <v>0</v>
      </c>
      <c r="CB993">
        <v>0</v>
      </c>
      <c r="CC993" s="17">
        <v>0</v>
      </c>
      <c r="CD993">
        <v>1</v>
      </c>
      <c r="CE993">
        <v>1</v>
      </c>
      <c r="CF993">
        <v>0</v>
      </c>
      <c r="CG993">
        <v>0</v>
      </c>
      <c r="CH993">
        <v>1</v>
      </c>
      <c r="CI993">
        <v>1</v>
      </c>
      <c r="CJ993">
        <v>1</v>
      </c>
      <c r="CK993">
        <v>0</v>
      </c>
      <c r="CL993">
        <v>0</v>
      </c>
      <c r="CM993">
        <v>1</v>
      </c>
      <c r="CN993" s="17">
        <v>1</v>
      </c>
      <c r="CO993">
        <v>0.21149999999999999</v>
      </c>
      <c r="CP993">
        <v>149</v>
      </c>
      <c r="CQ993">
        <v>1</v>
      </c>
      <c r="CR993">
        <v>0</v>
      </c>
      <c r="CS993">
        <v>21</v>
      </c>
      <c r="CY993" s="33" t="s">
        <v>85</v>
      </c>
    </row>
    <row r="994" spans="1:103" x14ac:dyDescent="0.25">
      <c r="A994">
        <v>993</v>
      </c>
      <c r="B994">
        <v>68</v>
      </c>
      <c r="C994" s="24" t="s">
        <v>4001</v>
      </c>
      <c r="D994" s="12">
        <v>14</v>
      </c>
      <c r="E994" s="13">
        <v>9</v>
      </c>
      <c r="F994" s="7">
        <f t="shared" si="232"/>
        <v>1.5555555555555556</v>
      </c>
      <c r="G994" s="7">
        <f t="shared" si="234"/>
        <v>5</v>
      </c>
      <c r="H994" s="15">
        <f t="shared" si="235"/>
        <v>23</v>
      </c>
      <c r="I994" s="11">
        <f t="shared" si="236"/>
        <v>1.4665644829398285E-2</v>
      </c>
      <c r="J994" s="32">
        <f t="shared" si="237"/>
        <v>9.4279145331846101E-3</v>
      </c>
      <c r="K994" s="32">
        <f t="shared" si="238"/>
        <v>106.06799589455069</v>
      </c>
      <c r="L994" s="8">
        <v>0</v>
      </c>
      <c r="M994" s="9">
        <v>1</v>
      </c>
      <c r="N994" s="8">
        <v>0</v>
      </c>
      <c r="O994" s="9">
        <v>0</v>
      </c>
      <c r="P994" s="9">
        <v>1</v>
      </c>
      <c r="Q994" s="9">
        <v>0</v>
      </c>
      <c r="R994" s="9">
        <v>0</v>
      </c>
      <c r="S994" s="8">
        <v>11271</v>
      </c>
      <c r="T994" s="9">
        <v>22</v>
      </c>
      <c r="U994" s="9">
        <f t="shared" si="239"/>
        <v>11248</v>
      </c>
      <c r="V994" s="9">
        <f t="shared" si="240"/>
        <v>20</v>
      </c>
      <c r="W994" s="7">
        <v>11.09</v>
      </c>
      <c r="X994" s="7">
        <f t="shared" si="233"/>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45"/>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33.229999999999997</v>
      </c>
      <c r="BM994">
        <v>0</v>
      </c>
      <c r="BN994">
        <v>0</v>
      </c>
      <c r="BO994">
        <v>0</v>
      </c>
      <c r="BP994">
        <v>0</v>
      </c>
      <c r="BQ994">
        <v>1</v>
      </c>
      <c r="BR994">
        <v>0</v>
      </c>
      <c r="BS994">
        <v>0</v>
      </c>
      <c r="BT994" s="17">
        <v>0</v>
      </c>
      <c r="BU994">
        <v>0</v>
      </c>
      <c r="BV994">
        <v>0</v>
      </c>
      <c r="BW994">
        <v>1</v>
      </c>
      <c r="BX994" s="17">
        <v>0</v>
      </c>
      <c r="BY994">
        <v>0</v>
      </c>
      <c r="BZ994">
        <v>0</v>
      </c>
      <c r="CA994">
        <v>0</v>
      </c>
      <c r="CB994">
        <v>0</v>
      </c>
      <c r="CC994" s="17">
        <v>0</v>
      </c>
      <c r="CD994">
        <v>1</v>
      </c>
      <c r="CE994">
        <v>1</v>
      </c>
      <c r="CF994">
        <v>0</v>
      </c>
      <c r="CG994">
        <v>0</v>
      </c>
      <c r="CH994">
        <v>1</v>
      </c>
      <c r="CI994">
        <v>1</v>
      </c>
      <c r="CJ994">
        <v>1</v>
      </c>
      <c r="CK994">
        <v>0</v>
      </c>
      <c r="CL994">
        <v>0</v>
      </c>
      <c r="CM994">
        <v>1</v>
      </c>
      <c r="CN994" s="17">
        <v>1</v>
      </c>
      <c r="CO994">
        <v>0.21149999999999999</v>
      </c>
      <c r="CP994">
        <v>149</v>
      </c>
      <c r="CQ994">
        <v>1</v>
      </c>
      <c r="CR994">
        <v>0</v>
      </c>
      <c r="CS994">
        <v>21</v>
      </c>
      <c r="CY994" s="33" t="s">
        <v>85</v>
      </c>
    </row>
    <row r="995" spans="1:103" x14ac:dyDescent="0.25">
      <c r="A995">
        <v>994</v>
      </c>
      <c r="B995">
        <v>68</v>
      </c>
      <c r="C995" s="24" t="s">
        <v>4001</v>
      </c>
      <c r="D995" s="12">
        <v>12</v>
      </c>
      <c r="E995" s="13">
        <v>8</v>
      </c>
      <c r="F995" s="7">
        <f t="shared" si="232"/>
        <v>1.5</v>
      </c>
      <c r="G995" s="7">
        <f t="shared" si="234"/>
        <v>4</v>
      </c>
      <c r="H995" s="15">
        <f t="shared" si="235"/>
        <v>20</v>
      </c>
      <c r="I995" s="11">
        <f t="shared" si="236"/>
        <v>1.4141978491509553E-2</v>
      </c>
      <c r="J995" s="32">
        <f t="shared" si="237"/>
        <v>9.4279856610063675E-3</v>
      </c>
      <c r="K995" s="32">
        <f t="shared" si="238"/>
        <v>106.06719568273691</v>
      </c>
      <c r="L995" s="8">
        <v>0</v>
      </c>
      <c r="M995" s="9">
        <v>1</v>
      </c>
      <c r="N995" s="8">
        <v>0</v>
      </c>
      <c r="O995" s="9">
        <v>0</v>
      </c>
      <c r="P995" s="9">
        <v>1</v>
      </c>
      <c r="Q995" s="9">
        <v>0</v>
      </c>
      <c r="R995" s="9">
        <v>0</v>
      </c>
      <c r="S995" s="8">
        <v>11271</v>
      </c>
      <c r="T995" s="9">
        <v>22</v>
      </c>
      <c r="U995" s="9">
        <f t="shared" si="239"/>
        <v>11248</v>
      </c>
      <c r="V995" s="9">
        <f t="shared" si="240"/>
        <v>20</v>
      </c>
      <c r="W995" s="7">
        <v>8.73</v>
      </c>
      <c r="X995" s="7">
        <f t="shared" si="233"/>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45"/>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31.45</v>
      </c>
      <c r="BM995">
        <v>1</v>
      </c>
      <c r="BN995">
        <v>0</v>
      </c>
      <c r="BO995">
        <v>0</v>
      </c>
      <c r="BP995">
        <v>0</v>
      </c>
      <c r="BQ995">
        <v>0</v>
      </c>
      <c r="BR995">
        <v>0</v>
      </c>
      <c r="BS995">
        <v>0</v>
      </c>
      <c r="BT995" s="17">
        <v>0</v>
      </c>
      <c r="BU995">
        <v>0</v>
      </c>
      <c r="BV995">
        <v>0</v>
      </c>
      <c r="BW995">
        <v>1</v>
      </c>
      <c r="BX995" s="17">
        <v>0</v>
      </c>
      <c r="BY995">
        <v>0</v>
      </c>
      <c r="BZ995">
        <v>0</v>
      </c>
      <c r="CA995">
        <v>0</v>
      </c>
      <c r="CB995">
        <v>0</v>
      </c>
      <c r="CC995" s="17">
        <v>0</v>
      </c>
      <c r="CD995">
        <v>1</v>
      </c>
      <c r="CE995">
        <v>1</v>
      </c>
      <c r="CF995">
        <v>0</v>
      </c>
      <c r="CG995">
        <v>0</v>
      </c>
      <c r="CH995">
        <v>1</v>
      </c>
      <c r="CI995">
        <v>1</v>
      </c>
      <c r="CJ995">
        <v>1</v>
      </c>
      <c r="CK995">
        <v>0</v>
      </c>
      <c r="CL995">
        <v>0</v>
      </c>
      <c r="CM995">
        <v>1</v>
      </c>
      <c r="CN995" s="17">
        <v>1</v>
      </c>
      <c r="CO995">
        <v>0.21149999999999999</v>
      </c>
      <c r="CP995">
        <v>149</v>
      </c>
      <c r="CQ995">
        <v>1</v>
      </c>
      <c r="CR995">
        <v>0</v>
      </c>
      <c r="CS995">
        <v>21</v>
      </c>
      <c r="CY995" s="33" t="s">
        <v>85</v>
      </c>
    </row>
    <row r="996" spans="1:103" x14ac:dyDescent="0.25">
      <c r="A996">
        <v>995</v>
      </c>
      <c r="B996">
        <v>68</v>
      </c>
      <c r="C996" s="24" t="s">
        <v>4001</v>
      </c>
      <c r="D996" s="12">
        <v>37</v>
      </c>
      <c r="E996" s="13">
        <v>12</v>
      </c>
      <c r="F996" s="7">
        <f t="shared" si="232"/>
        <v>3.0833333333333335</v>
      </c>
      <c r="G996" s="7">
        <f t="shared" si="234"/>
        <v>25</v>
      </c>
      <c r="H996" s="15">
        <f t="shared" si="235"/>
        <v>49</v>
      </c>
      <c r="I996" s="11">
        <f t="shared" si="236"/>
        <v>2.906025134602834E-2</v>
      </c>
      <c r="J996" s="32">
        <f t="shared" si="237"/>
        <v>9.4249463824956775E-3</v>
      </c>
      <c r="K996" s="32">
        <f t="shared" si="238"/>
        <v>106.10139935196163</v>
      </c>
      <c r="L996" s="8">
        <v>0</v>
      </c>
      <c r="M996" s="9">
        <v>1</v>
      </c>
      <c r="N996" s="8">
        <v>0</v>
      </c>
      <c r="O996" s="9">
        <v>0</v>
      </c>
      <c r="P996" s="9">
        <v>1</v>
      </c>
      <c r="Q996" s="9">
        <v>0</v>
      </c>
      <c r="R996" s="9">
        <v>0</v>
      </c>
      <c r="S996" s="8">
        <v>11271</v>
      </c>
      <c r="T996" s="9">
        <v>22</v>
      </c>
      <c r="U996" s="9">
        <f t="shared" si="239"/>
        <v>11248</v>
      </c>
      <c r="V996" s="9">
        <f t="shared" si="240"/>
        <v>20</v>
      </c>
      <c r="W996" s="7">
        <v>9.24</v>
      </c>
      <c r="X996" s="7">
        <f t="shared" si="233"/>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45"/>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32.74</v>
      </c>
      <c r="BM996">
        <v>0</v>
      </c>
      <c r="BN996">
        <v>0</v>
      </c>
      <c r="BO996">
        <v>0</v>
      </c>
      <c r="BP996">
        <v>0</v>
      </c>
      <c r="BQ996">
        <v>1</v>
      </c>
      <c r="BR996">
        <v>0</v>
      </c>
      <c r="BS996">
        <v>0</v>
      </c>
      <c r="BT996" s="17">
        <v>0</v>
      </c>
      <c r="BU996">
        <v>0</v>
      </c>
      <c r="BV996">
        <v>0</v>
      </c>
      <c r="BW996">
        <v>1</v>
      </c>
      <c r="BX996" s="17">
        <v>0</v>
      </c>
      <c r="BY996">
        <v>0</v>
      </c>
      <c r="BZ996">
        <v>0</v>
      </c>
      <c r="CA996">
        <v>0</v>
      </c>
      <c r="CB996">
        <v>0</v>
      </c>
      <c r="CC996" s="17">
        <v>0</v>
      </c>
      <c r="CD996">
        <v>1</v>
      </c>
      <c r="CE996">
        <v>1</v>
      </c>
      <c r="CF996">
        <v>0</v>
      </c>
      <c r="CG996">
        <v>0</v>
      </c>
      <c r="CH996">
        <v>1</v>
      </c>
      <c r="CI996">
        <v>1</v>
      </c>
      <c r="CJ996">
        <v>1</v>
      </c>
      <c r="CK996">
        <v>0</v>
      </c>
      <c r="CL996">
        <v>0</v>
      </c>
      <c r="CM996">
        <v>1</v>
      </c>
      <c r="CN996" s="17">
        <v>1</v>
      </c>
      <c r="CO996">
        <v>0.21149999999999999</v>
      </c>
      <c r="CP996">
        <v>149</v>
      </c>
      <c r="CQ996">
        <v>1</v>
      </c>
      <c r="CR996">
        <v>0</v>
      </c>
      <c r="CS996">
        <v>21</v>
      </c>
      <c r="CY996" s="33" t="s">
        <v>85</v>
      </c>
    </row>
    <row r="997" spans="1:103" x14ac:dyDescent="0.25">
      <c r="A997">
        <v>996</v>
      </c>
      <c r="B997">
        <v>69</v>
      </c>
      <c r="C997" s="24" t="s">
        <v>4012</v>
      </c>
      <c r="D997" s="12">
        <v>6.08</v>
      </c>
      <c r="E997" s="13">
        <v>0.1</v>
      </c>
      <c r="F997" s="7">
        <f t="shared" si="232"/>
        <v>60.8</v>
      </c>
      <c r="G997" s="7">
        <f t="shared" si="234"/>
        <v>5.98</v>
      </c>
      <c r="H997" s="15">
        <f t="shared" si="235"/>
        <v>6.18</v>
      </c>
      <c r="I997" s="11">
        <f t="shared" si="236"/>
        <v>6.0981702242611277E-2</v>
      </c>
      <c r="J997" s="32">
        <f t="shared" si="237"/>
        <v>1.0029885237271593E-3</v>
      </c>
      <c r="K997" s="32">
        <f t="shared" si="238"/>
        <v>997.02038093511396</v>
      </c>
      <c r="L997" s="8">
        <v>0</v>
      </c>
      <c r="M997" s="9">
        <v>1</v>
      </c>
      <c r="N997" s="8">
        <v>0</v>
      </c>
      <c r="O997" s="9">
        <v>0</v>
      </c>
      <c r="P997" s="9">
        <v>0</v>
      </c>
      <c r="Q997" s="9">
        <v>1</v>
      </c>
      <c r="R997" s="9">
        <v>0</v>
      </c>
      <c r="S997" s="8">
        <v>990357</v>
      </c>
      <c r="T997" s="9">
        <v>3</v>
      </c>
      <c r="U997" s="9">
        <f t="shared" si="239"/>
        <v>990353</v>
      </c>
      <c r="V997" s="9">
        <f t="shared" si="240"/>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45"/>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34.99</v>
      </c>
      <c r="BM997">
        <v>1</v>
      </c>
      <c r="BN997">
        <v>0</v>
      </c>
      <c r="BO997">
        <v>0</v>
      </c>
      <c r="BP997">
        <v>0</v>
      </c>
      <c r="BQ997">
        <v>0</v>
      </c>
      <c r="BR997">
        <v>0</v>
      </c>
      <c r="BS997">
        <v>0</v>
      </c>
      <c r="BT997" s="17">
        <v>0</v>
      </c>
      <c r="BU997">
        <v>0</v>
      </c>
      <c r="BV997">
        <v>0</v>
      </c>
      <c r="BW997">
        <v>1</v>
      </c>
      <c r="BX997" s="17">
        <v>0</v>
      </c>
      <c r="BY997">
        <v>0</v>
      </c>
      <c r="BZ997">
        <v>0</v>
      </c>
      <c r="CA997">
        <v>0</v>
      </c>
      <c r="CB997">
        <v>0</v>
      </c>
      <c r="CC997" s="17">
        <v>0</v>
      </c>
      <c r="CD997">
        <v>1</v>
      </c>
      <c r="CE997">
        <v>1</v>
      </c>
      <c r="CF997">
        <v>1</v>
      </c>
      <c r="CG997">
        <v>1</v>
      </c>
      <c r="CH997">
        <v>0</v>
      </c>
      <c r="CI997">
        <v>0</v>
      </c>
      <c r="CJ997">
        <v>1</v>
      </c>
      <c r="CK997">
        <v>0</v>
      </c>
      <c r="CL997">
        <v>1</v>
      </c>
      <c r="CM997">
        <v>0</v>
      </c>
      <c r="CN997" s="17">
        <v>0</v>
      </c>
      <c r="CO997">
        <v>0.04</v>
      </c>
      <c r="CP997">
        <v>4</v>
      </c>
      <c r="CQ997">
        <v>1</v>
      </c>
      <c r="CR997">
        <v>0</v>
      </c>
      <c r="CS997">
        <v>26</v>
      </c>
      <c r="CY997" s="33" t="s">
        <v>85</v>
      </c>
    </row>
    <row r="998" spans="1:103" x14ac:dyDescent="0.25">
      <c r="A998">
        <v>997</v>
      </c>
      <c r="B998">
        <v>69</v>
      </c>
      <c r="C998" s="24" t="s">
        <v>4012</v>
      </c>
      <c r="D998" s="12">
        <v>7.19</v>
      </c>
      <c r="E998" s="13">
        <v>0.1</v>
      </c>
      <c r="F998" s="7">
        <f t="shared" si="232"/>
        <v>71.900000000000006</v>
      </c>
      <c r="G998" s="7">
        <f t="shared" si="234"/>
        <v>7.0900000000000007</v>
      </c>
      <c r="H998" s="15">
        <f t="shared" si="235"/>
        <v>7.29</v>
      </c>
      <c r="I998" s="11">
        <f t="shared" si="236"/>
        <v>5.9304085037547423E-2</v>
      </c>
      <c r="J998" s="32">
        <f t="shared" si="237"/>
        <v>8.248134219408542E-4</v>
      </c>
      <c r="K998" s="32">
        <f t="shared" si="238"/>
        <v>1212.3954016738928</v>
      </c>
      <c r="L998" s="8">
        <v>0</v>
      </c>
      <c r="M998" s="9">
        <v>1</v>
      </c>
      <c r="N998" s="8">
        <v>0</v>
      </c>
      <c r="O998" s="9">
        <v>0</v>
      </c>
      <c r="P998" s="9">
        <v>0</v>
      </c>
      <c r="Q998" s="9">
        <v>1</v>
      </c>
      <c r="R998" s="9">
        <v>0</v>
      </c>
      <c r="S998" s="8">
        <v>1464737</v>
      </c>
      <c r="T998" s="9">
        <v>3</v>
      </c>
      <c r="U998" s="9">
        <f t="shared" si="239"/>
        <v>1464733</v>
      </c>
      <c r="V998" s="9">
        <f t="shared" si="240"/>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45"/>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9300</v>
      </c>
      <c r="BL998" s="24">
        <v>35.799999999999997</v>
      </c>
      <c r="BM998">
        <v>1</v>
      </c>
      <c r="BN998">
        <v>0</v>
      </c>
      <c r="BO998">
        <v>0</v>
      </c>
      <c r="BP998">
        <v>0</v>
      </c>
      <c r="BQ998">
        <v>0</v>
      </c>
      <c r="BR998">
        <v>0</v>
      </c>
      <c r="BS998">
        <v>0</v>
      </c>
      <c r="BT998" s="17">
        <v>0</v>
      </c>
      <c r="BU998">
        <v>0</v>
      </c>
      <c r="BV998">
        <v>0</v>
      </c>
      <c r="BW998">
        <v>1</v>
      </c>
      <c r="BX998" s="17">
        <v>0</v>
      </c>
      <c r="BY998">
        <v>0</v>
      </c>
      <c r="BZ998">
        <v>0</v>
      </c>
      <c r="CA998">
        <v>0</v>
      </c>
      <c r="CB998">
        <v>0</v>
      </c>
      <c r="CC998" s="17">
        <v>0</v>
      </c>
      <c r="CD998">
        <v>1</v>
      </c>
      <c r="CE998">
        <v>1</v>
      </c>
      <c r="CF998">
        <v>1</v>
      </c>
      <c r="CG998">
        <v>1</v>
      </c>
      <c r="CH998">
        <v>0</v>
      </c>
      <c r="CI998">
        <v>0</v>
      </c>
      <c r="CJ998">
        <v>1</v>
      </c>
      <c r="CK998">
        <v>0</v>
      </c>
      <c r="CL998">
        <v>1</v>
      </c>
      <c r="CM998">
        <v>0</v>
      </c>
      <c r="CN998" s="17">
        <v>0</v>
      </c>
      <c r="CO998">
        <v>0.04</v>
      </c>
      <c r="CP998">
        <v>4</v>
      </c>
      <c r="CQ998">
        <v>1</v>
      </c>
      <c r="CR998">
        <v>0</v>
      </c>
      <c r="CS998">
        <v>26</v>
      </c>
      <c r="CY998" s="33" t="s">
        <v>85</v>
      </c>
    </row>
    <row r="999" spans="1:103" x14ac:dyDescent="0.25">
      <c r="A999">
        <v>998</v>
      </c>
      <c r="B999">
        <v>69</v>
      </c>
      <c r="C999" s="24" t="s">
        <v>4012</v>
      </c>
      <c r="D999" s="12">
        <v>7.3</v>
      </c>
      <c r="E999" s="13">
        <v>0.1</v>
      </c>
      <c r="F999" s="7">
        <f t="shared" si="232"/>
        <v>73</v>
      </c>
      <c r="G999" s="7">
        <f t="shared" si="234"/>
        <v>7.2</v>
      </c>
      <c r="H999" s="15">
        <f t="shared" si="235"/>
        <v>7.3999999999999995</v>
      </c>
      <c r="I999" s="11">
        <f t="shared" si="236"/>
        <v>5.1794508130782013E-2</v>
      </c>
      <c r="J999" s="32">
        <f t="shared" si="237"/>
        <v>7.0951381001071252E-4</v>
      </c>
      <c r="K999" s="32">
        <f t="shared" si="238"/>
        <v>1409.4158364372099</v>
      </c>
      <c r="L999" s="8">
        <v>0</v>
      </c>
      <c r="M999" s="9">
        <v>1</v>
      </c>
      <c r="N999" s="8">
        <v>0</v>
      </c>
      <c r="O999" s="9">
        <v>0</v>
      </c>
      <c r="P999" s="9">
        <v>0</v>
      </c>
      <c r="Q999" s="9">
        <v>1</v>
      </c>
      <c r="R999" s="9">
        <v>0</v>
      </c>
      <c r="S999" s="8">
        <v>1981128</v>
      </c>
      <c r="T999" s="9">
        <v>3</v>
      </c>
      <c r="U999" s="9">
        <f t="shared" si="239"/>
        <v>1981124</v>
      </c>
      <c r="V999" s="9">
        <f t="shared" si="240"/>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45"/>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9911</v>
      </c>
      <c r="BL999" s="24">
        <v>37.270000000000003</v>
      </c>
      <c r="BM999">
        <v>1</v>
      </c>
      <c r="BN999">
        <v>0</v>
      </c>
      <c r="BO999">
        <v>0</v>
      </c>
      <c r="BP999">
        <v>0</v>
      </c>
      <c r="BQ999">
        <v>0</v>
      </c>
      <c r="BR999">
        <v>0</v>
      </c>
      <c r="BS999">
        <v>0</v>
      </c>
      <c r="BT999" s="17">
        <v>0</v>
      </c>
      <c r="BU999">
        <v>0</v>
      </c>
      <c r="BV999">
        <v>0</v>
      </c>
      <c r="BW999">
        <v>1</v>
      </c>
      <c r="BX999" s="17">
        <v>0</v>
      </c>
      <c r="BY999">
        <v>0</v>
      </c>
      <c r="BZ999">
        <v>0</v>
      </c>
      <c r="CA999">
        <v>0</v>
      </c>
      <c r="CB999">
        <v>0</v>
      </c>
      <c r="CC999" s="17">
        <v>0</v>
      </c>
      <c r="CD999">
        <v>1</v>
      </c>
      <c r="CE999">
        <v>1</v>
      </c>
      <c r="CF999">
        <v>1</v>
      </c>
      <c r="CG999">
        <v>1</v>
      </c>
      <c r="CH999">
        <v>0</v>
      </c>
      <c r="CI999">
        <v>0</v>
      </c>
      <c r="CJ999">
        <v>1</v>
      </c>
      <c r="CK999">
        <v>0</v>
      </c>
      <c r="CL999">
        <v>1</v>
      </c>
      <c r="CM999">
        <v>0</v>
      </c>
      <c r="CN999" s="17">
        <v>0</v>
      </c>
      <c r="CO999">
        <v>0.04</v>
      </c>
      <c r="CP999">
        <v>4</v>
      </c>
      <c r="CQ999">
        <v>1</v>
      </c>
      <c r="CR999">
        <v>0</v>
      </c>
      <c r="CS999">
        <v>26</v>
      </c>
      <c r="CY999" s="33" t="s">
        <v>85</v>
      </c>
    </row>
    <row r="1000" spans="1:103" x14ac:dyDescent="0.25">
      <c r="A1000">
        <v>999</v>
      </c>
      <c r="B1000">
        <v>69</v>
      </c>
      <c r="C1000" s="24" t="s">
        <v>4012</v>
      </c>
      <c r="D1000" s="12">
        <v>7.15</v>
      </c>
      <c r="E1000" s="13">
        <v>0.1</v>
      </c>
      <c r="F1000" s="7">
        <f t="shared" si="232"/>
        <v>71.5</v>
      </c>
      <c r="G1000" s="7">
        <f t="shared" si="234"/>
        <v>7.0500000000000007</v>
      </c>
      <c r="H1000" s="15">
        <f t="shared" si="235"/>
        <v>7.25</v>
      </c>
      <c r="I1000" s="11">
        <f t="shared" si="236"/>
        <v>4.9971389312554342E-2</v>
      </c>
      <c r="J1000" s="32">
        <f t="shared" si="237"/>
        <v>6.9890054982593491E-4</v>
      </c>
      <c r="K1000" s="32">
        <f t="shared" si="238"/>
        <v>1430.8187341518842</v>
      </c>
      <c r="L1000" s="8">
        <v>0</v>
      </c>
      <c r="M1000" s="9">
        <v>1</v>
      </c>
      <c r="N1000" s="8">
        <v>0</v>
      </c>
      <c r="O1000" s="9">
        <v>0</v>
      </c>
      <c r="P1000" s="9">
        <v>0</v>
      </c>
      <c r="Q1000" s="9">
        <v>1</v>
      </c>
      <c r="R1000" s="9">
        <v>0</v>
      </c>
      <c r="S1000" s="8">
        <v>2042134</v>
      </c>
      <c r="T1000" s="9">
        <v>3</v>
      </c>
      <c r="U1000" s="9">
        <f t="shared" si="239"/>
        <v>2042130</v>
      </c>
      <c r="V1000" s="9">
        <f t="shared" si="240"/>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45"/>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11530</v>
      </c>
      <c r="BL1000" s="24">
        <v>38.58</v>
      </c>
      <c r="BM1000">
        <v>1</v>
      </c>
      <c r="BN1000">
        <v>0</v>
      </c>
      <c r="BO1000">
        <v>0</v>
      </c>
      <c r="BP1000">
        <v>0</v>
      </c>
      <c r="BQ1000">
        <v>0</v>
      </c>
      <c r="BR1000">
        <v>0</v>
      </c>
      <c r="BS1000">
        <v>0</v>
      </c>
      <c r="BT1000" s="17">
        <v>0</v>
      </c>
      <c r="BU1000">
        <v>0</v>
      </c>
      <c r="BV1000">
        <v>0</v>
      </c>
      <c r="BW1000">
        <v>1</v>
      </c>
      <c r="BX1000" s="17">
        <v>0</v>
      </c>
      <c r="BY1000">
        <v>0</v>
      </c>
      <c r="BZ1000">
        <v>0</v>
      </c>
      <c r="CA1000">
        <v>0</v>
      </c>
      <c r="CB1000">
        <v>0</v>
      </c>
      <c r="CC1000" s="17">
        <v>0</v>
      </c>
      <c r="CD1000">
        <v>1</v>
      </c>
      <c r="CE1000">
        <v>1</v>
      </c>
      <c r="CF1000">
        <v>1</v>
      </c>
      <c r="CG1000">
        <v>1</v>
      </c>
      <c r="CH1000">
        <v>0</v>
      </c>
      <c r="CI1000">
        <v>0</v>
      </c>
      <c r="CJ1000">
        <v>1</v>
      </c>
      <c r="CK1000">
        <v>0</v>
      </c>
      <c r="CL1000">
        <v>1</v>
      </c>
      <c r="CM1000">
        <v>0</v>
      </c>
      <c r="CN1000" s="17">
        <v>0</v>
      </c>
      <c r="CO1000">
        <v>0.04</v>
      </c>
      <c r="CP1000">
        <v>4</v>
      </c>
      <c r="CQ1000">
        <v>1</v>
      </c>
      <c r="CR1000">
        <v>0</v>
      </c>
      <c r="CS1000">
        <v>26</v>
      </c>
      <c r="CY1000" s="33" t="s">
        <v>85</v>
      </c>
    </row>
    <row r="1001" spans="1:103" x14ac:dyDescent="0.25">
      <c r="A1001">
        <v>1000</v>
      </c>
      <c r="B1001">
        <v>69</v>
      </c>
      <c r="C1001" s="24" t="s">
        <v>4012</v>
      </c>
      <c r="D1001" s="12">
        <v>7.06</v>
      </c>
      <c r="E1001" s="13">
        <v>0.1</v>
      </c>
      <c r="F1001" s="7">
        <f t="shared" si="232"/>
        <v>70.599999999999994</v>
      </c>
      <c r="G1001" s="7">
        <f t="shared" si="234"/>
        <v>6.96</v>
      </c>
      <c r="H1001" s="15">
        <f t="shared" si="235"/>
        <v>7.1599999999999993</v>
      </c>
      <c r="I1001" s="11">
        <f t="shared" si="236"/>
        <v>5.1087237728615377E-2</v>
      </c>
      <c r="J1001" s="32">
        <f t="shared" si="237"/>
        <v>7.2361526527783826E-4</v>
      </c>
      <c r="K1001" s="32">
        <f t="shared" si="238"/>
        <v>1381.9498399001318</v>
      </c>
      <c r="L1001" s="8">
        <v>0</v>
      </c>
      <c r="M1001" s="9">
        <v>1</v>
      </c>
      <c r="N1001" s="8">
        <v>0</v>
      </c>
      <c r="O1001" s="9">
        <v>0</v>
      </c>
      <c r="P1001" s="9">
        <v>0</v>
      </c>
      <c r="Q1001" s="9">
        <v>1</v>
      </c>
      <c r="R1001" s="9">
        <v>0</v>
      </c>
      <c r="S1001" s="8">
        <v>1904805</v>
      </c>
      <c r="T1001" s="9">
        <v>3</v>
      </c>
      <c r="U1001" s="9">
        <f t="shared" si="239"/>
        <v>1904801</v>
      </c>
      <c r="V1001" s="9">
        <f t="shared" si="240"/>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45"/>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11021</v>
      </c>
      <c r="BL1001" s="24">
        <v>39.659999999999997</v>
      </c>
      <c r="BM1001">
        <v>1</v>
      </c>
      <c r="BN1001">
        <v>0</v>
      </c>
      <c r="BO1001">
        <v>0</v>
      </c>
      <c r="BP1001">
        <v>0</v>
      </c>
      <c r="BQ1001">
        <v>0</v>
      </c>
      <c r="BR1001">
        <v>0</v>
      </c>
      <c r="BS1001">
        <v>0</v>
      </c>
      <c r="BT1001" s="17">
        <v>0</v>
      </c>
      <c r="BU1001">
        <v>0</v>
      </c>
      <c r="BV1001">
        <v>0</v>
      </c>
      <c r="BW1001">
        <v>1</v>
      </c>
      <c r="BX1001" s="17">
        <v>0</v>
      </c>
      <c r="BY1001">
        <v>0</v>
      </c>
      <c r="BZ1001">
        <v>0</v>
      </c>
      <c r="CA1001">
        <v>0</v>
      </c>
      <c r="CB1001">
        <v>0</v>
      </c>
      <c r="CC1001" s="17">
        <v>0</v>
      </c>
      <c r="CD1001">
        <v>1</v>
      </c>
      <c r="CE1001">
        <v>1</v>
      </c>
      <c r="CF1001">
        <v>1</v>
      </c>
      <c r="CG1001">
        <v>1</v>
      </c>
      <c r="CH1001">
        <v>0</v>
      </c>
      <c r="CI1001">
        <v>0</v>
      </c>
      <c r="CJ1001">
        <v>1</v>
      </c>
      <c r="CK1001">
        <v>0</v>
      </c>
      <c r="CL1001">
        <v>1</v>
      </c>
      <c r="CM1001">
        <v>0</v>
      </c>
      <c r="CN1001" s="17">
        <v>0</v>
      </c>
      <c r="CO1001">
        <v>0.04</v>
      </c>
      <c r="CP1001">
        <v>4</v>
      </c>
      <c r="CQ1001">
        <v>1</v>
      </c>
      <c r="CR1001">
        <v>0</v>
      </c>
      <c r="CS1001">
        <v>26</v>
      </c>
      <c r="CY1001" s="33" t="s">
        <v>85</v>
      </c>
    </row>
    <row r="1002" spans="1:103" x14ac:dyDescent="0.25">
      <c r="A1002">
        <v>1001</v>
      </c>
      <c r="B1002">
        <v>69</v>
      </c>
      <c r="C1002" s="24" t="s">
        <v>4012</v>
      </c>
      <c r="D1002" s="12">
        <v>4.78</v>
      </c>
      <c r="E1002" s="13">
        <v>0.1</v>
      </c>
      <c r="F1002" s="7">
        <f t="shared" ref="F1002:F1011" si="246">D1002/E1002</f>
        <v>47.8</v>
      </c>
      <c r="G1002" s="7">
        <f t="shared" si="234"/>
        <v>4.6800000000000006</v>
      </c>
      <c r="H1002" s="15">
        <f t="shared" si="235"/>
        <v>4.88</v>
      </c>
      <c r="I1002" s="11">
        <f t="shared" si="236"/>
        <v>4.7976933183397304E-2</v>
      </c>
      <c r="J1002" s="32">
        <f t="shared" si="237"/>
        <v>1.0037015310334165E-3</v>
      </c>
      <c r="K1002" s="32">
        <f t="shared" si="238"/>
        <v>996.31211976970349</v>
      </c>
      <c r="L1002" s="8">
        <v>0</v>
      </c>
      <c r="M1002" s="9">
        <v>1</v>
      </c>
      <c r="N1002" s="8">
        <v>0</v>
      </c>
      <c r="O1002" s="9">
        <v>0</v>
      </c>
      <c r="P1002" s="9">
        <v>0</v>
      </c>
      <c r="Q1002" s="9">
        <v>1</v>
      </c>
      <c r="R1002" s="9">
        <v>0</v>
      </c>
      <c r="S1002" s="8">
        <v>990357</v>
      </c>
      <c r="T1002" s="9">
        <v>3</v>
      </c>
      <c r="U1002" s="9">
        <f t="shared" si="239"/>
        <v>990353</v>
      </c>
      <c r="V1002" s="9">
        <f t="shared" si="240"/>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45"/>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34.99</v>
      </c>
      <c r="BM1002">
        <v>1</v>
      </c>
      <c r="BN1002">
        <v>0</v>
      </c>
      <c r="BO1002">
        <v>0</v>
      </c>
      <c r="BP1002">
        <v>0</v>
      </c>
      <c r="BQ1002">
        <v>0</v>
      </c>
      <c r="BR1002">
        <v>0</v>
      </c>
      <c r="BS1002">
        <v>0</v>
      </c>
      <c r="BT1002" s="17">
        <v>0</v>
      </c>
      <c r="BU1002">
        <v>0</v>
      </c>
      <c r="BV1002">
        <v>0</v>
      </c>
      <c r="BW1002">
        <v>1</v>
      </c>
      <c r="BX1002" s="17">
        <v>0</v>
      </c>
      <c r="BY1002">
        <v>0</v>
      </c>
      <c r="BZ1002">
        <v>0</v>
      </c>
      <c r="CA1002">
        <v>0</v>
      </c>
      <c r="CB1002">
        <v>0</v>
      </c>
      <c r="CC1002" s="17">
        <v>0</v>
      </c>
      <c r="CD1002">
        <v>1</v>
      </c>
      <c r="CE1002">
        <v>1</v>
      </c>
      <c r="CF1002">
        <v>1</v>
      </c>
      <c r="CG1002">
        <v>1</v>
      </c>
      <c r="CH1002">
        <v>0</v>
      </c>
      <c r="CI1002">
        <v>0</v>
      </c>
      <c r="CJ1002">
        <v>1</v>
      </c>
      <c r="CK1002">
        <v>0</v>
      </c>
      <c r="CL1002">
        <v>1</v>
      </c>
      <c r="CM1002">
        <v>0</v>
      </c>
      <c r="CN1002" s="17">
        <v>1</v>
      </c>
      <c r="CO1002">
        <v>0.04</v>
      </c>
      <c r="CP1002">
        <v>4</v>
      </c>
      <c r="CQ1002">
        <v>1</v>
      </c>
      <c r="CR1002">
        <v>0</v>
      </c>
      <c r="CS1002">
        <v>26</v>
      </c>
      <c r="CY1002" s="33" t="s">
        <v>85</v>
      </c>
    </row>
    <row r="1003" spans="1:103" x14ac:dyDescent="0.25">
      <c r="A1003">
        <v>1002</v>
      </c>
      <c r="B1003">
        <v>69</v>
      </c>
      <c r="C1003" s="24" t="s">
        <v>4012</v>
      </c>
      <c r="D1003" s="12">
        <v>5.8</v>
      </c>
      <c r="E1003" s="13">
        <v>0.1</v>
      </c>
      <c r="F1003" s="7">
        <f t="shared" si="246"/>
        <v>57.999999999999993</v>
      </c>
      <c r="G1003" s="7">
        <f t="shared" si="234"/>
        <v>5.7</v>
      </c>
      <c r="H1003" s="15">
        <f t="shared" si="235"/>
        <v>5.8999999999999995</v>
      </c>
      <c r="I1003" s="11">
        <f t="shared" si="236"/>
        <v>4.7868588094701701E-2</v>
      </c>
      <c r="J1003" s="32">
        <f t="shared" si="237"/>
        <v>8.2532048439140876E-4</v>
      </c>
      <c r="K1003" s="32">
        <f t="shared" si="238"/>
        <v>1211.6505271735741</v>
      </c>
      <c r="L1003" s="8">
        <v>0</v>
      </c>
      <c r="M1003" s="9">
        <v>1</v>
      </c>
      <c r="N1003" s="8">
        <v>0</v>
      </c>
      <c r="O1003" s="9">
        <v>0</v>
      </c>
      <c r="P1003" s="9">
        <v>0</v>
      </c>
      <c r="Q1003" s="9">
        <v>1</v>
      </c>
      <c r="R1003" s="9">
        <v>0</v>
      </c>
      <c r="S1003" s="8">
        <v>1464737</v>
      </c>
      <c r="T1003" s="9">
        <v>3</v>
      </c>
      <c r="U1003" s="9">
        <f t="shared" si="239"/>
        <v>1464733</v>
      </c>
      <c r="V1003" s="9">
        <f t="shared" si="240"/>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45"/>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9300</v>
      </c>
      <c r="BL1003" s="24">
        <v>35.799999999999997</v>
      </c>
      <c r="BM1003">
        <v>1</v>
      </c>
      <c r="BN1003">
        <v>0</v>
      </c>
      <c r="BO1003">
        <v>0</v>
      </c>
      <c r="BP1003">
        <v>0</v>
      </c>
      <c r="BQ1003">
        <v>0</v>
      </c>
      <c r="BR1003">
        <v>0</v>
      </c>
      <c r="BS1003">
        <v>0</v>
      </c>
      <c r="BT1003" s="17">
        <v>0</v>
      </c>
      <c r="BU1003">
        <v>0</v>
      </c>
      <c r="BV1003">
        <v>0</v>
      </c>
      <c r="BW1003">
        <v>1</v>
      </c>
      <c r="BX1003" s="17">
        <v>0</v>
      </c>
      <c r="BY1003">
        <v>0</v>
      </c>
      <c r="BZ1003">
        <v>0</v>
      </c>
      <c r="CA1003">
        <v>0</v>
      </c>
      <c r="CB1003">
        <v>0</v>
      </c>
      <c r="CC1003" s="17">
        <v>0</v>
      </c>
      <c r="CD1003">
        <v>1</v>
      </c>
      <c r="CE1003">
        <v>1</v>
      </c>
      <c r="CF1003">
        <v>1</v>
      </c>
      <c r="CG1003">
        <v>1</v>
      </c>
      <c r="CH1003">
        <v>0</v>
      </c>
      <c r="CI1003">
        <v>0</v>
      </c>
      <c r="CJ1003">
        <v>1</v>
      </c>
      <c r="CK1003">
        <v>0</v>
      </c>
      <c r="CL1003">
        <v>1</v>
      </c>
      <c r="CM1003">
        <v>0</v>
      </c>
      <c r="CN1003" s="17">
        <v>1</v>
      </c>
      <c r="CO1003">
        <v>0.04</v>
      </c>
      <c r="CP1003">
        <v>4</v>
      </c>
      <c r="CQ1003">
        <v>1</v>
      </c>
      <c r="CR1003">
        <v>0</v>
      </c>
      <c r="CS1003">
        <v>26</v>
      </c>
      <c r="CY1003" s="33" t="s">
        <v>85</v>
      </c>
    </row>
    <row r="1004" spans="1:103" x14ac:dyDescent="0.25">
      <c r="A1004">
        <v>1003</v>
      </c>
      <c r="B1004">
        <v>69</v>
      </c>
      <c r="C1004" s="24" t="s">
        <v>4012</v>
      </c>
      <c r="D1004" s="12">
        <v>6.4</v>
      </c>
      <c r="E1004" s="13">
        <v>0.1</v>
      </c>
      <c r="F1004" s="7">
        <f t="shared" si="246"/>
        <v>64</v>
      </c>
      <c r="G1004" s="7">
        <f t="shared" si="234"/>
        <v>6.3000000000000007</v>
      </c>
      <c r="H1004" s="15">
        <f t="shared" si="235"/>
        <v>6.5</v>
      </c>
      <c r="I1004" s="11">
        <f t="shared" si="236"/>
        <v>4.5422983150308821E-2</v>
      </c>
      <c r="J1004" s="32">
        <f t="shared" si="237"/>
        <v>7.0973411172357533E-4</v>
      </c>
      <c r="K1004" s="32">
        <f t="shared" si="238"/>
        <v>1408.9783532758763</v>
      </c>
      <c r="L1004" s="8">
        <v>0</v>
      </c>
      <c r="M1004" s="9">
        <v>1</v>
      </c>
      <c r="N1004" s="8">
        <v>0</v>
      </c>
      <c r="O1004" s="9">
        <v>0</v>
      </c>
      <c r="P1004" s="9">
        <v>0</v>
      </c>
      <c r="Q1004" s="9">
        <v>1</v>
      </c>
      <c r="R1004" s="9">
        <v>0</v>
      </c>
      <c r="S1004" s="8">
        <v>1981128</v>
      </c>
      <c r="T1004" s="9">
        <v>3</v>
      </c>
      <c r="U1004" s="9">
        <f t="shared" si="239"/>
        <v>1981124</v>
      </c>
      <c r="V1004" s="9">
        <f t="shared" si="240"/>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45"/>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9911</v>
      </c>
      <c r="BL1004" s="24">
        <v>37.270000000000003</v>
      </c>
      <c r="BM1004">
        <v>1</v>
      </c>
      <c r="BN1004">
        <v>0</v>
      </c>
      <c r="BO1004">
        <v>0</v>
      </c>
      <c r="BP1004">
        <v>0</v>
      </c>
      <c r="BQ1004">
        <v>0</v>
      </c>
      <c r="BR1004">
        <v>0</v>
      </c>
      <c r="BS1004">
        <v>0</v>
      </c>
      <c r="BT1004" s="17">
        <v>0</v>
      </c>
      <c r="BU1004">
        <v>0</v>
      </c>
      <c r="BV1004">
        <v>0</v>
      </c>
      <c r="BW1004">
        <v>1</v>
      </c>
      <c r="BX1004" s="17">
        <v>0</v>
      </c>
      <c r="BY1004">
        <v>0</v>
      </c>
      <c r="BZ1004">
        <v>0</v>
      </c>
      <c r="CA1004">
        <v>0</v>
      </c>
      <c r="CB1004">
        <v>0</v>
      </c>
      <c r="CC1004" s="17">
        <v>0</v>
      </c>
      <c r="CD1004">
        <v>1</v>
      </c>
      <c r="CE1004">
        <v>1</v>
      </c>
      <c r="CF1004">
        <v>1</v>
      </c>
      <c r="CG1004">
        <v>1</v>
      </c>
      <c r="CH1004">
        <v>0</v>
      </c>
      <c r="CI1004">
        <v>0</v>
      </c>
      <c r="CJ1004">
        <v>1</v>
      </c>
      <c r="CK1004">
        <v>0</v>
      </c>
      <c r="CL1004">
        <v>1</v>
      </c>
      <c r="CM1004">
        <v>0</v>
      </c>
      <c r="CN1004" s="17">
        <v>1</v>
      </c>
      <c r="CO1004">
        <v>0.04</v>
      </c>
      <c r="CP1004">
        <v>4</v>
      </c>
      <c r="CQ1004">
        <v>1</v>
      </c>
      <c r="CR1004">
        <v>0</v>
      </c>
      <c r="CS1004">
        <v>26</v>
      </c>
      <c r="CY1004" s="33" t="s">
        <v>85</v>
      </c>
    </row>
    <row r="1005" spans="1:103" x14ac:dyDescent="0.25">
      <c r="A1005">
        <v>1004</v>
      </c>
      <c r="B1005">
        <v>69</v>
      </c>
      <c r="C1005" s="24" t="s">
        <v>4012</v>
      </c>
      <c r="D1005" s="12">
        <v>6.38</v>
      </c>
      <c r="E1005" s="13">
        <v>0.1</v>
      </c>
      <c r="F1005" s="7">
        <f t="shared" si="246"/>
        <v>63.8</v>
      </c>
      <c r="G1005" s="7">
        <f t="shared" si="234"/>
        <v>6.28</v>
      </c>
      <c r="H1005" s="15">
        <f t="shared" si="235"/>
        <v>6.4799999999999995</v>
      </c>
      <c r="I1005" s="11">
        <f t="shared" si="236"/>
        <v>4.4601204955611651E-2</v>
      </c>
      <c r="J1005" s="32">
        <f t="shared" si="237"/>
        <v>6.9907844758011989E-4</v>
      </c>
      <c r="K1005" s="32">
        <f t="shared" si="238"/>
        <v>1430.4546270329586</v>
      </c>
      <c r="L1005" s="8">
        <v>0</v>
      </c>
      <c r="M1005" s="9">
        <v>1</v>
      </c>
      <c r="N1005" s="8">
        <v>0</v>
      </c>
      <c r="O1005" s="9">
        <v>0</v>
      </c>
      <c r="P1005" s="9">
        <v>0</v>
      </c>
      <c r="Q1005" s="9">
        <v>1</v>
      </c>
      <c r="R1005" s="9">
        <v>0</v>
      </c>
      <c r="S1005" s="8">
        <v>2042134</v>
      </c>
      <c r="T1005" s="9">
        <v>3</v>
      </c>
      <c r="U1005" s="9">
        <f t="shared" si="239"/>
        <v>2042130</v>
      </c>
      <c r="V1005" s="9">
        <f t="shared" si="240"/>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45"/>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11530</v>
      </c>
      <c r="BL1005" s="24">
        <v>38.58</v>
      </c>
      <c r="BM1005">
        <v>1</v>
      </c>
      <c r="BN1005">
        <v>0</v>
      </c>
      <c r="BO1005">
        <v>0</v>
      </c>
      <c r="BP1005">
        <v>0</v>
      </c>
      <c r="BQ1005">
        <v>0</v>
      </c>
      <c r="BR1005">
        <v>0</v>
      </c>
      <c r="BS1005">
        <v>0</v>
      </c>
      <c r="BT1005" s="17">
        <v>0</v>
      </c>
      <c r="BU1005">
        <v>0</v>
      </c>
      <c r="BV1005">
        <v>0</v>
      </c>
      <c r="BW1005">
        <v>1</v>
      </c>
      <c r="BX1005" s="17">
        <v>0</v>
      </c>
      <c r="BY1005">
        <v>0</v>
      </c>
      <c r="BZ1005">
        <v>0</v>
      </c>
      <c r="CA1005">
        <v>0</v>
      </c>
      <c r="CB1005">
        <v>0</v>
      </c>
      <c r="CC1005" s="17">
        <v>0</v>
      </c>
      <c r="CD1005">
        <v>1</v>
      </c>
      <c r="CE1005">
        <v>1</v>
      </c>
      <c r="CF1005">
        <v>1</v>
      </c>
      <c r="CG1005">
        <v>1</v>
      </c>
      <c r="CH1005">
        <v>0</v>
      </c>
      <c r="CI1005">
        <v>0</v>
      </c>
      <c r="CJ1005">
        <v>1</v>
      </c>
      <c r="CK1005">
        <v>0</v>
      </c>
      <c r="CL1005">
        <v>1</v>
      </c>
      <c r="CM1005">
        <v>0</v>
      </c>
      <c r="CN1005" s="17">
        <v>1</v>
      </c>
      <c r="CO1005">
        <v>0.04</v>
      </c>
      <c r="CP1005">
        <v>4</v>
      </c>
      <c r="CQ1005">
        <v>1</v>
      </c>
      <c r="CR1005">
        <v>0</v>
      </c>
      <c r="CS1005">
        <v>26</v>
      </c>
      <c r="CY1005" s="33" t="s">
        <v>85</v>
      </c>
    </row>
    <row r="1006" spans="1:103" x14ac:dyDescent="0.25">
      <c r="A1006">
        <v>1005</v>
      </c>
      <c r="B1006">
        <v>69</v>
      </c>
      <c r="C1006" s="24" t="s">
        <v>4012</v>
      </c>
      <c r="D1006" s="12">
        <v>6.37</v>
      </c>
      <c r="E1006" s="13">
        <v>0.1</v>
      </c>
      <c r="F1006" s="7">
        <f t="shared" si="246"/>
        <v>63.699999999999996</v>
      </c>
      <c r="G1006" s="7">
        <f t="shared" si="234"/>
        <v>6.2700000000000005</v>
      </c>
      <c r="H1006" s="15">
        <f t="shared" si="235"/>
        <v>6.47</v>
      </c>
      <c r="I1006" s="11">
        <f t="shared" si="236"/>
        <v>4.6105479453435814E-2</v>
      </c>
      <c r="J1006" s="32">
        <f t="shared" si="237"/>
        <v>7.2379088623918087E-4</v>
      </c>
      <c r="K1006" s="32">
        <f t="shared" si="238"/>
        <v>1381.6145229404619</v>
      </c>
      <c r="L1006" s="8">
        <v>0</v>
      </c>
      <c r="M1006" s="9">
        <v>1</v>
      </c>
      <c r="N1006" s="8">
        <v>0</v>
      </c>
      <c r="O1006" s="9">
        <v>0</v>
      </c>
      <c r="P1006" s="9">
        <v>0</v>
      </c>
      <c r="Q1006" s="9">
        <v>1</v>
      </c>
      <c r="R1006" s="9">
        <v>0</v>
      </c>
      <c r="S1006" s="8">
        <v>1904805</v>
      </c>
      <c r="T1006" s="9">
        <v>3</v>
      </c>
      <c r="U1006" s="9">
        <f t="shared" si="239"/>
        <v>1904801</v>
      </c>
      <c r="V1006" s="9">
        <f t="shared" si="240"/>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45"/>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11021</v>
      </c>
      <c r="BL1006" s="24">
        <v>39.659999999999997</v>
      </c>
      <c r="BM1006">
        <v>1</v>
      </c>
      <c r="BN1006">
        <v>0</v>
      </c>
      <c r="BO1006">
        <v>0</v>
      </c>
      <c r="BP1006">
        <v>0</v>
      </c>
      <c r="BQ1006">
        <v>0</v>
      </c>
      <c r="BR1006">
        <v>0</v>
      </c>
      <c r="BS1006">
        <v>0</v>
      </c>
      <c r="BT1006" s="17">
        <v>0</v>
      </c>
      <c r="BU1006">
        <v>0</v>
      </c>
      <c r="BV1006">
        <v>0</v>
      </c>
      <c r="BW1006">
        <v>1</v>
      </c>
      <c r="BX1006" s="17">
        <v>0</v>
      </c>
      <c r="BY1006">
        <v>0</v>
      </c>
      <c r="BZ1006">
        <v>0</v>
      </c>
      <c r="CA1006">
        <v>0</v>
      </c>
      <c r="CB1006">
        <v>0</v>
      </c>
      <c r="CC1006" s="17">
        <v>0</v>
      </c>
      <c r="CD1006">
        <v>1</v>
      </c>
      <c r="CE1006">
        <v>1</v>
      </c>
      <c r="CF1006">
        <v>1</v>
      </c>
      <c r="CG1006">
        <v>1</v>
      </c>
      <c r="CH1006">
        <v>0</v>
      </c>
      <c r="CI1006">
        <v>0</v>
      </c>
      <c r="CJ1006">
        <v>1</v>
      </c>
      <c r="CK1006">
        <v>0</v>
      </c>
      <c r="CL1006">
        <v>1</v>
      </c>
      <c r="CM1006">
        <v>0</v>
      </c>
      <c r="CN1006" s="17">
        <v>1</v>
      </c>
      <c r="CO1006">
        <v>0.04</v>
      </c>
      <c r="CP1006">
        <v>4</v>
      </c>
      <c r="CQ1006">
        <v>1</v>
      </c>
      <c r="CR1006">
        <v>0</v>
      </c>
      <c r="CS1006">
        <v>26</v>
      </c>
      <c r="CY1006" s="33" t="s">
        <v>85</v>
      </c>
    </row>
    <row r="1007" spans="1:103" x14ac:dyDescent="0.25">
      <c r="A1007">
        <v>1006</v>
      </c>
      <c r="B1007">
        <v>69</v>
      </c>
      <c r="C1007" s="24" t="s">
        <v>4012</v>
      </c>
      <c r="D1007" s="12">
        <v>6.11</v>
      </c>
      <c r="E1007" s="13">
        <v>0.1</v>
      </c>
      <c r="F1007" s="7">
        <f t="shared" si="246"/>
        <v>61.1</v>
      </c>
      <c r="G1007" s="7">
        <f t="shared" si="234"/>
        <v>6.0100000000000007</v>
      </c>
      <c r="H1007" s="15">
        <f t="shared" si="235"/>
        <v>6.21</v>
      </c>
      <c r="I1007" s="11">
        <f t="shared" si="236"/>
        <v>6.1281471570910073E-2</v>
      </c>
      <c r="J1007" s="32">
        <f t="shared" si="237"/>
        <v>1.002970074810312E-3</v>
      </c>
      <c r="K1007" s="32">
        <f t="shared" si="238"/>
        <v>997.0387204115998</v>
      </c>
      <c r="L1007" s="8">
        <v>0</v>
      </c>
      <c r="M1007" s="9">
        <v>1</v>
      </c>
      <c r="N1007" s="8">
        <v>0</v>
      </c>
      <c r="O1007" s="9">
        <v>0</v>
      </c>
      <c r="P1007" s="9">
        <v>0</v>
      </c>
      <c r="Q1007" s="9">
        <v>1</v>
      </c>
      <c r="R1007" s="9">
        <v>0</v>
      </c>
      <c r="S1007" s="8">
        <v>990357</v>
      </c>
      <c r="T1007" s="9">
        <v>3</v>
      </c>
      <c r="U1007" s="9">
        <f t="shared" si="239"/>
        <v>990353</v>
      </c>
      <c r="V1007" s="9">
        <f t="shared" si="240"/>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45"/>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34.99</v>
      </c>
      <c r="BM1007">
        <v>1</v>
      </c>
      <c r="BN1007">
        <v>0</v>
      </c>
      <c r="BO1007">
        <v>0</v>
      </c>
      <c r="BP1007">
        <v>0</v>
      </c>
      <c r="BQ1007">
        <v>0</v>
      </c>
      <c r="BR1007">
        <v>0</v>
      </c>
      <c r="BS1007">
        <v>0</v>
      </c>
      <c r="BT1007" s="17">
        <v>0</v>
      </c>
      <c r="BU1007">
        <v>0</v>
      </c>
      <c r="BV1007">
        <v>0</v>
      </c>
      <c r="BW1007">
        <v>1</v>
      </c>
      <c r="BX1007" s="17">
        <v>0</v>
      </c>
      <c r="BY1007">
        <v>0</v>
      </c>
      <c r="BZ1007">
        <v>0</v>
      </c>
      <c r="CA1007">
        <v>0</v>
      </c>
      <c r="CB1007">
        <v>0</v>
      </c>
      <c r="CC1007" s="17">
        <v>0</v>
      </c>
      <c r="CD1007">
        <v>1</v>
      </c>
      <c r="CE1007">
        <v>1</v>
      </c>
      <c r="CF1007">
        <v>1</v>
      </c>
      <c r="CG1007">
        <v>1</v>
      </c>
      <c r="CH1007">
        <v>0</v>
      </c>
      <c r="CI1007">
        <v>0</v>
      </c>
      <c r="CJ1007">
        <v>1</v>
      </c>
      <c r="CK1007">
        <v>0</v>
      </c>
      <c r="CL1007">
        <v>1</v>
      </c>
      <c r="CM1007">
        <v>0</v>
      </c>
      <c r="CN1007" s="17">
        <v>0</v>
      </c>
      <c r="CO1007">
        <v>0.04</v>
      </c>
      <c r="CP1007">
        <v>4</v>
      </c>
      <c r="CQ1007">
        <v>1</v>
      </c>
      <c r="CR1007">
        <v>0</v>
      </c>
      <c r="CS1007">
        <v>26</v>
      </c>
      <c r="CY1007" s="33" t="s">
        <v>85</v>
      </c>
    </row>
    <row r="1008" spans="1:103" x14ac:dyDescent="0.25">
      <c r="A1008">
        <v>1007</v>
      </c>
      <c r="B1008">
        <v>69</v>
      </c>
      <c r="C1008" s="24" t="s">
        <v>4012</v>
      </c>
      <c r="D1008" s="12">
        <v>7.19</v>
      </c>
      <c r="E1008" s="13">
        <v>0.1</v>
      </c>
      <c r="F1008" s="7">
        <f t="shared" si="246"/>
        <v>71.900000000000006</v>
      </c>
      <c r="G1008" s="7">
        <f t="shared" si="234"/>
        <v>7.0900000000000007</v>
      </c>
      <c r="H1008" s="15">
        <f t="shared" si="235"/>
        <v>7.29</v>
      </c>
      <c r="I1008" s="11">
        <f t="shared" si="236"/>
        <v>5.9304085037547423E-2</v>
      </c>
      <c r="J1008" s="32">
        <f t="shared" si="237"/>
        <v>8.248134219408542E-4</v>
      </c>
      <c r="K1008" s="32">
        <f t="shared" si="238"/>
        <v>1212.3954016738928</v>
      </c>
      <c r="L1008" s="8">
        <v>0</v>
      </c>
      <c r="M1008" s="9">
        <v>1</v>
      </c>
      <c r="N1008" s="8">
        <v>0</v>
      </c>
      <c r="O1008" s="9">
        <v>0</v>
      </c>
      <c r="P1008" s="9">
        <v>0</v>
      </c>
      <c r="Q1008" s="9">
        <v>1</v>
      </c>
      <c r="R1008" s="9">
        <v>0</v>
      </c>
      <c r="S1008" s="8">
        <v>1464737</v>
      </c>
      <c r="T1008" s="9">
        <v>3</v>
      </c>
      <c r="U1008" s="9">
        <f t="shared" si="239"/>
        <v>1464733</v>
      </c>
      <c r="V1008" s="9">
        <f t="shared" si="240"/>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45"/>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9300</v>
      </c>
      <c r="BL1008" s="24">
        <v>35.799999999999997</v>
      </c>
      <c r="BM1008">
        <v>1</v>
      </c>
      <c r="BN1008">
        <v>0</v>
      </c>
      <c r="BO1008">
        <v>0</v>
      </c>
      <c r="BP1008">
        <v>0</v>
      </c>
      <c r="BQ1008">
        <v>0</v>
      </c>
      <c r="BR1008">
        <v>0</v>
      </c>
      <c r="BS1008">
        <v>0</v>
      </c>
      <c r="BT1008" s="17">
        <v>0</v>
      </c>
      <c r="BU1008">
        <v>0</v>
      </c>
      <c r="BV1008">
        <v>0</v>
      </c>
      <c r="BW1008">
        <v>1</v>
      </c>
      <c r="BX1008" s="17">
        <v>0</v>
      </c>
      <c r="BY1008">
        <v>0</v>
      </c>
      <c r="BZ1008">
        <v>0</v>
      </c>
      <c r="CA1008">
        <v>0</v>
      </c>
      <c r="CB1008">
        <v>0</v>
      </c>
      <c r="CC1008" s="17">
        <v>0</v>
      </c>
      <c r="CD1008">
        <v>1</v>
      </c>
      <c r="CE1008">
        <v>1</v>
      </c>
      <c r="CF1008">
        <v>1</v>
      </c>
      <c r="CG1008">
        <v>1</v>
      </c>
      <c r="CH1008">
        <v>0</v>
      </c>
      <c r="CI1008">
        <v>0</v>
      </c>
      <c r="CJ1008">
        <v>1</v>
      </c>
      <c r="CK1008">
        <v>0</v>
      </c>
      <c r="CL1008">
        <v>1</v>
      </c>
      <c r="CM1008">
        <v>0</v>
      </c>
      <c r="CN1008" s="17">
        <v>0</v>
      </c>
      <c r="CO1008">
        <v>0.04</v>
      </c>
      <c r="CP1008">
        <v>4</v>
      </c>
      <c r="CQ1008">
        <v>1</v>
      </c>
      <c r="CR1008">
        <v>0</v>
      </c>
      <c r="CS1008">
        <v>26</v>
      </c>
      <c r="CY1008" s="33" t="s">
        <v>85</v>
      </c>
    </row>
    <row r="1009" spans="1:103" x14ac:dyDescent="0.25">
      <c r="A1009">
        <v>1008</v>
      </c>
      <c r="B1009">
        <v>69</v>
      </c>
      <c r="C1009" s="24" t="s">
        <v>4012</v>
      </c>
      <c r="D1009" s="12">
        <v>7.32</v>
      </c>
      <c r="E1009" s="13">
        <v>0.1</v>
      </c>
      <c r="F1009" s="7">
        <f t="shared" si="246"/>
        <v>73.2</v>
      </c>
      <c r="G1009" s="7">
        <f t="shared" si="234"/>
        <v>7.2200000000000006</v>
      </c>
      <c r="H1009" s="15">
        <f t="shared" si="235"/>
        <v>7.42</v>
      </c>
      <c r="I1009" s="11">
        <f t="shared" si="236"/>
        <v>5.1936028652708639E-2</v>
      </c>
      <c r="J1009" s="32">
        <f t="shared" si="237"/>
        <v>7.095085881517573E-4</v>
      </c>
      <c r="K1009" s="32">
        <f t="shared" si="238"/>
        <v>1409.4262094909404</v>
      </c>
      <c r="L1009" s="8">
        <v>0</v>
      </c>
      <c r="M1009" s="9">
        <v>1</v>
      </c>
      <c r="N1009" s="8">
        <v>0</v>
      </c>
      <c r="O1009" s="9">
        <v>0</v>
      </c>
      <c r="P1009" s="9">
        <v>0</v>
      </c>
      <c r="Q1009" s="9">
        <v>1</v>
      </c>
      <c r="R1009" s="9">
        <v>0</v>
      </c>
      <c r="S1009" s="8">
        <v>1981128</v>
      </c>
      <c r="T1009" s="9">
        <v>3</v>
      </c>
      <c r="U1009" s="9">
        <f t="shared" si="239"/>
        <v>1981124</v>
      </c>
      <c r="V1009" s="9">
        <f t="shared" si="240"/>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45"/>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9911</v>
      </c>
      <c r="BL1009" s="24">
        <v>37.270000000000003</v>
      </c>
      <c r="BM1009">
        <v>1</v>
      </c>
      <c r="BN1009">
        <v>0</v>
      </c>
      <c r="BO1009">
        <v>0</v>
      </c>
      <c r="BP1009">
        <v>0</v>
      </c>
      <c r="BQ1009">
        <v>0</v>
      </c>
      <c r="BR1009">
        <v>0</v>
      </c>
      <c r="BS1009">
        <v>0</v>
      </c>
      <c r="BT1009" s="17">
        <v>0</v>
      </c>
      <c r="BU1009">
        <v>0</v>
      </c>
      <c r="BV1009">
        <v>0</v>
      </c>
      <c r="BW1009">
        <v>1</v>
      </c>
      <c r="BX1009" s="17">
        <v>0</v>
      </c>
      <c r="BY1009">
        <v>0</v>
      </c>
      <c r="BZ1009">
        <v>0</v>
      </c>
      <c r="CA1009">
        <v>0</v>
      </c>
      <c r="CB1009">
        <v>0</v>
      </c>
      <c r="CC1009" s="17">
        <v>0</v>
      </c>
      <c r="CD1009">
        <v>1</v>
      </c>
      <c r="CE1009">
        <v>1</v>
      </c>
      <c r="CF1009">
        <v>1</v>
      </c>
      <c r="CG1009">
        <v>1</v>
      </c>
      <c r="CH1009">
        <v>0</v>
      </c>
      <c r="CI1009">
        <v>0</v>
      </c>
      <c r="CJ1009">
        <v>1</v>
      </c>
      <c r="CK1009">
        <v>0</v>
      </c>
      <c r="CL1009">
        <v>1</v>
      </c>
      <c r="CM1009">
        <v>0</v>
      </c>
      <c r="CN1009" s="17">
        <v>0</v>
      </c>
      <c r="CO1009">
        <v>0.04</v>
      </c>
      <c r="CP1009">
        <v>4</v>
      </c>
      <c r="CQ1009">
        <v>1</v>
      </c>
      <c r="CR1009">
        <v>0</v>
      </c>
      <c r="CS1009">
        <v>26</v>
      </c>
      <c r="CY1009" s="33" t="s">
        <v>85</v>
      </c>
    </row>
    <row r="1010" spans="1:103" x14ac:dyDescent="0.25">
      <c r="A1010">
        <v>1009</v>
      </c>
      <c r="B1010">
        <v>69</v>
      </c>
      <c r="C1010" s="24" t="s">
        <v>4012</v>
      </c>
      <c r="D1010" s="12">
        <v>7.16</v>
      </c>
      <c r="E1010" s="13">
        <v>0.1</v>
      </c>
      <c r="F1010" s="7">
        <f t="shared" si="246"/>
        <v>71.599999999999994</v>
      </c>
      <c r="G1010" s="7">
        <f t="shared" si="234"/>
        <v>7.0600000000000005</v>
      </c>
      <c r="H1010" s="15">
        <f t="shared" si="235"/>
        <v>7.26</v>
      </c>
      <c r="I1010" s="11">
        <f t="shared" si="236"/>
        <v>5.0041104476911825E-2</v>
      </c>
      <c r="J1010" s="32">
        <f t="shared" si="237"/>
        <v>6.9889810721943883E-4</v>
      </c>
      <c r="K1010" s="32">
        <f t="shared" si="238"/>
        <v>1430.8237347765798</v>
      </c>
      <c r="L1010" s="8">
        <v>0</v>
      </c>
      <c r="M1010" s="9">
        <v>1</v>
      </c>
      <c r="N1010" s="8">
        <v>0</v>
      </c>
      <c r="O1010" s="9">
        <v>0</v>
      </c>
      <c r="P1010" s="9">
        <v>0</v>
      </c>
      <c r="Q1010" s="9">
        <v>1</v>
      </c>
      <c r="R1010" s="9">
        <v>0</v>
      </c>
      <c r="S1010" s="8">
        <v>2042134</v>
      </c>
      <c r="T1010" s="9">
        <v>3</v>
      </c>
      <c r="U1010" s="9">
        <f t="shared" si="239"/>
        <v>2042130</v>
      </c>
      <c r="V1010" s="9">
        <f t="shared" si="240"/>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45"/>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11530</v>
      </c>
      <c r="BL1010" s="24">
        <v>38.58</v>
      </c>
      <c r="BM1010">
        <v>1</v>
      </c>
      <c r="BN1010">
        <v>0</v>
      </c>
      <c r="BO1010">
        <v>0</v>
      </c>
      <c r="BP1010">
        <v>0</v>
      </c>
      <c r="BQ1010">
        <v>0</v>
      </c>
      <c r="BR1010">
        <v>0</v>
      </c>
      <c r="BS1010">
        <v>0</v>
      </c>
      <c r="BT1010" s="17">
        <v>0</v>
      </c>
      <c r="BU1010">
        <v>0</v>
      </c>
      <c r="BV1010">
        <v>0</v>
      </c>
      <c r="BW1010">
        <v>1</v>
      </c>
      <c r="BX1010" s="17">
        <v>0</v>
      </c>
      <c r="BY1010">
        <v>0</v>
      </c>
      <c r="BZ1010">
        <v>0</v>
      </c>
      <c r="CA1010">
        <v>0</v>
      </c>
      <c r="CB1010">
        <v>0</v>
      </c>
      <c r="CC1010" s="17">
        <v>0</v>
      </c>
      <c r="CD1010">
        <v>1</v>
      </c>
      <c r="CE1010">
        <v>1</v>
      </c>
      <c r="CF1010">
        <v>1</v>
      </c>
      <c r="CG1010">
        <v>1</v>
      </c>
      <c r="CH1010">
        <v>0</v>
      </c>
      <c r="CI1010">
        <v>0</v>
      </c>
      <c r="CJ1010">
        <v>1</v>
      </c>
      <c r="CK1010">
        <v>0</v>
      </c>
      <c r="CL1010">
        <v>1</v>
      </c>
      <c r="CM1010">
        <v>0</v>
      </c>
      <c r="CN1010" s="17">
        <v>0</v>
      </c>
      <c r="CO1010">
        <v>0.04</v>
      </c>
      <c r="CP1010">
        <v>4</v>
      </c>
      <c r="CQ1010">
        <v>1</v>
      </c>
      <c r="CR1010">
        <v>0</v>
      </c>
      <c r="CS1010">
        <v>26</v>
      </c>
      <c r="CY1010" s="33" t="s">
        <v>85</v>
      </c>
    </row>
    <row r="1011" spans="1:103" x14ac:dyDescent="0.25">
      <c r="A1011">
        <v>1010</v>
      </c>
      <c r="B1011">
        <v>69</v>
      </c>
      <c r="C1011" s="24" t="s">
        <v>4012</v>
      </c>
      <c r="D1011" s="12">
        <v>7.09</v>
      </c>
      <c r="E1011" s="13">
        <v>0.1</v>
      </c>
      <c r="F1011" s="7">
        <f t="shared" si="246"/>
        <v>70.899999999999991</v>
      </c>
      <c r="G1011" s="7">
        <f t="shared" si="234"/>
        <v>6.99</v>
      </c>
      <c r="H1011" s="15">
        <f t="shared" si="235"/>
        <v>7.1899999999999995</v>
      </c>
      <c r="I1011" s="11">
        <f t="shared" si="236"/>
        <v>5.130375213098886E-2</v>
      </c>
      <c r="J1011" s="32">
        <f t="shared" si="237"/>
        <v>7.2360722328616172E-4</v>
      </c>
      <c r="K1011" s="32">
        <f t="shared" si="238"/>
        <v>1381.9651985487912</v>
      </c>
      <c r="L1011" s="8">
        <v>0</v>
      </c>
      <c r="M1011" s="9">
        <v>1</v>
      </c>
      <c r="N1011" s="8">
        <v>0</v>
      </c>
      <c r="O1011" s="9">
        <v>0</v>
      </c>
      <c r="P1011" s="9">
        <v>0</v>
      </c>
      <c r="Q1011" s="9">
        <v>1</v>
      </c>
      <c r="R1011" s="9">
        <v>0</v>
      </c>
      <c r="S1011" s="8">
        <v>1904805</v>
      </c>
      <c r="T1011" s="9">
        <v>3</v>
      </c>
      <c r="U1011" s="9">
        <f t="shared" si="239"/>
        <v>1904801</v>
      </c>
      <c r="V1011" s="9">
        <f t="shared" si="240"/>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45"/>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11021</v>
      </c>
      <c r="BL1011" s="24">
        <v>39.659999999999997</v>
      </c>
      <c r="BM1011">
        <v>1</v>
      </c>
      <c r="BN1011">
        <v>0</v>
      </c>
      <c r="BO1011">
        <v>0</v>
      </c>
      <c r="BP1011">
        <v>0</v>
      </c>
      <c r="BQ1011">
        <v>0</v>
      </c>
      <c r="BR1011">
        <v>0</v>
      </c>
      <c r="BS1011">
        <v>0</v>
      </c>
      <c r="BT1011" s="17">
        <v>0</v>
      </c>
      <c r="BU1011">
        <v>0</v>
      </c>
      <c r="BV1011">
        <v>0</v>
      </c>
      <c r="BW1011">
        <v>1</v>
      </c>
      <c r="BX1011" s="17">
        <v>0</v>
      </c>
      <c r="BY1011">
        <v>0</v>
      </c>
      <c r="BZ1011">
        <v>0</v>
      </c>
      <c r="CA1011">
        <v>0</v>
      </c>
      <c r="CB1011">
        <v>0</v>
      </c>
      <c r="CC1011" s="17">
        <v>0</v>
      </c>
      <c r="CD1011">
        <v>1</v>
      </c>
      <c r="CE1011">
        <v>1</v>
      </c>
      <c r="CF1011">
        <v>1</v>
      </c>
      <c r="CG1011">
        <v>1</v>
      </c>
      <c r="CH1011">
        <v>0</v>
      </c>
      <c r="CI1011">
        <v>0</v>
      </c>
      <c r="CJ1011">
        <v>1</v>
      </c>
      <c r="CK1011">
        <v>0</v>
      </c>
      <c r="CL1011">
        <v>1</v>
      </c>
      <c r="CM1011">
        <v>0</v>
      </c>
      <c r="CN1011" s="17">
        <v>0</v>
      </c>
      <c r="CO1011">
        <v>0.04</v>
      </c>
      <c r="CP1011">
        <v>4</v>
      </c>
      <c r="CQ1011">
        <v>1</v>
      </c>
      <c r="CR1011">
        <v>0</v>
      </c>
      <c r="CS1011">
        <v>26</v>
      </c>
      <c r="CY1011" s="33" t="s">
        <v>85</v>
      </c>
    </row>
    <row r="1012" spans="1:103" x14ac:dyDescent="0.25">
      <c r="A1012">
        <v>1011</v>
      </c>
      <c r="B1012">
        <v>70</v>
      </c>
      <c r="C1012" s="24" t="s">
        <v>4026</v>
      </c>
      <c r="D1012" s="12">
        <v>7.39</v>
      </c>
      <c r="E1012" s="13">
        <f t="shared" ref="E1012:E1047" si="247">D1012/F1012</f>
        <v>0.79147477776587771</v>
      </c>
      <c r="F1012" s="7">
        <v>9.3369999999999997</v>
      </c>
      <c r="G1012" s="7">
        <f t="shared" si="234"/>
        <v>6.5985252222341222</v>
      </c>
      <c r="H1012" s="15">
        <f t="shared" si="235"/>
        <v>8.1814747777658781</v>
      </c>
      <c r="I1012" s="11">
        <f t="shared" si="236"/>
        <v>0.35185655694543444</v>
      </c>
      <c r="J1012" s="32">
        <f t="shared" si="237"/>
        <v>3.7684112342876136E-2</v>
      </c>
      <c r="K1012" s="32">
        <f t="shared" si="238"/>
        <v>26.536381987754094</v>
      </c>
      <c r="L1012" s="8">
        <v>1</v>
      </c>
      <c r="M1012" s="9">
        <v>0</v>
      </c>
      <c r="N1012" s="8">
        <v>1</v>
      </c>
      <c r="O1012" s="9">
        <v>0</v>
      </c>
      <c r="P1012" s="9">
        <v>0</v>
      </c>
      <c r="Q1012" s="9">
        <v>0</v>
      </c>
      <c r="R1012" s="9">
        <v>0</v>
      </c>
      <c r="S1012" s="8">
        <v>628</v>
      </c>
      <c r="T1012" s="9">
        <v>10</v>
      </c>
      <c r="U1012" s="9">
        <f t="shared" si="239"/>
        <v>617</v>
      </c>
      <c r="V1012" s="9">
        <f t="shared" si="240"/>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45"/>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2">
        <f t="shared" ref="BL1012:BL1047" si="248">W1012+X1012+6</f>
        <v>33.730000000000004</v>
      </c>
      <c r="BM1012">
        <v>1</v>
      </c>
      <c r="BN1012">
        <v>0</v>
      </c>
      <c r="BO1012">
        <v>0</v>
      </c>
      <c r="BP1012">
        <v>0</v>
      </c>
      <c r="BQ1012">
        <v>0</v>
      </c>
      <c r="BR1012">
        <v>0</v>
      </c>
      <c r="BS1012">
        <v>0</v>
      </c>
      <c r="BT1012" s="17">
        <v>0</v>
      </c>
      <c r="BU1012">
        <v>0</v>
      </c>
      <c r="BV1012">
        <v>0</v>
      </c>
      <c r="BW1012">
        <v>1</v>
      </c>
      <c r="BX1012" s="17">
        <v>0</v>
      </c>
      <c r="BY1012">
        <v>0</v>
      </c>
      <c r="BZ1012">
        <v>0</v>
      </c>
      <c r="CA1012">
        <v>0</v>
      </c>
      <c r="CB1012">
        <v>0</v>
      </c>
      <c r="CC1012" s="17">
        <v>0</v>
      </c>
      <c r="CD1012">
        <v>0</v>
      </c>
      <c r="CE1012">
        <v>0</v>
      </c>
      <c r="CF1012">
        <v>1</v>
      </c>
      <c r="CG1012">
        <v>1</v>
      </c>
      <c r="CH1012">
        <v>0</v>
      </c>
      <c r="CI1012">
        <v>1</v>
      </c>
      <c r="CJ1012">
        <v>1</v>
      </c>
      <c r="CK1012">
        <v>0</v>
      </c>
      <c r="CL1012">
        <v>0</v>
      </c>
      <c r="CM1012">
        <v>1</v>
      </c>
      <c r="CN1012" s="17">
        <v>0</v>
      </c>
      <c r="CO1012">
        <v>0</v>
      </c>
      <c r="CP1012">
        <v>2</v>
      </c>
      <c r="CQ1012">
        <v>0</v>
      </c>
      <c r="CR1012">
        <v>1</v>
      </c>
      <c r="CS1012">
        <v>21</v>
      </c>
      <c r="CY1012" s="33" t="s">
        <v>85</v>
      </c>
    </row>
    <row r="1013" spans="1:103" x14ac:dyDescent="0.25">
      <c r="A1013">
        <v>1012</v>
      </c>
      <c r="B1013">
        <v>70</v>
      </c>
      <c r="C1013" s="24" t="s">
        <v>4026</v>
      </c>
      <c r="D1013" s="12">
        <v>7.43</v>
      </c>
      <c r="E1013" s="13">
        <f t="shared" si="247"/>
        <v>0.79067787591784611</v>
      </c>
      <c r="F1013" s="7">
        <v>9.3970000000000002</v>
      </c>
      <c r="G1013" s="7">
        <f t="shared" si="234"/>
        <v>6.6393221240821534</v>
      </c>
      <c r="H1013" s="15">
        <f t="shared" si="235"/>
        <v>8.2206778759178452</v>
      </c>
      <c r="I1013" s="11">
        <f t="shared" si="236"/>
        <v>0.35535001823810058</v>
      </c>
      <c r="J1013" s="32">
        <f t="shared" si="237"/>
        <v>3.7815262130265044E-2</v>
      </c>
      <c r="K1013" s="32">
        <f t="shared" si="238"/>
        <v>26.444349282975367</v>
      </c>
      <c r="L1013" s="8">
        <v>1</v>
      </c>
      <c r="M1013" s="9">
        <v>0</v>
      </c>
      <c r="N1013" s="8">
        <v>1</v>
      </c>
      <c r="O1013" s="9">
        <v>0</v>
      </c>
      <c r="P1013" s="9">
        <v>0</v>
      </c>
      <c r="Q1013" s="9">
        <v>0</v>
      </c>
      <c r="R1013" s="9">
        <v>0</v>
      </c>
      <c r="S1013" s="8">
        <v>628</v>
      </c>
      <c r="T1013" s="9">
        <v>16</v>
      </c>
      <c r="U1013" s="9">
        <f t="shared" si="239"/>
        <v>611</v>
      </c>
      <c r="V1013" s="9">
        <f t="shared" si="240"/>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45"/>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2">
        <f t="shared" si="248"/>
        <v>33.730000000000004</v>
      </c>
      <c r="BM1013">
        <v>1</v>
      </c>
      <c r="BN1013">
        <v>0</v>
      </c>
      <c r="BO1013">
        <v>0</v>
      </c>
      <c r="BP1013">
        <v>0</v>
      </c>
      <c r="BQ1013">
        <v>0</v>
      </c>
      <c r="BR1013">
        <v>0</v>
      </c>
      <c r="BS1013">
        <v>0</v>
      </c>
      <c r="BT1013" s="17">
        <v>0</v>
      </c>
      <c r="BU1013">
        <v>0</v>
      </c>
      <c r="BV1013">
        <v>0</v>
      </c>
      <c r="BW1013">
        <v>1</v>
      </c>
      <c r="BX1013" s="17">
        <v>0</v>
      </c>
      <c r="BY1013">
        <v>0</v>
      </c>
      <c r="BZ1013">
        <v>0</v>
      </c>
      <c r="CA1013">
        <v>0</v>
      </c>
      <c r="CB1013">
        <v>0</v>
      </c>
      <c r="CC1013" s="17">
        <v>0</v>
      </c>
      <c r="CD1013">
        <v>0</v>
      </c>
      <c r="CE1013">
        <v>0</v>
      </c>
      <c r="CF1013">
        <v>1</v>
      </c>
      <c r="CG1013">
        <v>1</v>
      </c>
      <c r="CH1013">
        <v>0</v>
      </c>
      <c r="CI1013">
        <v>1</v>
      </c>
      <c r="CJ1013">
        <v>1</v>
      </c>
      <c r="CK1013">
        <v>0</v>
      </c>
      <c r="CL1013">
        <v>1</v>
      </c>
      <c r="CM1013">
        <v>1</v>
      </c>
      <c r="CN1013" s="17">
        <v>0</v>
      </c>
      <c r="CO1013">
        <v>0</v>
      </c>
      <c r="CP1013">
        <v>2</v>
      </c>
      <c r="CQ1013">
        <v>0</v>
      </c>
      <c r="CR1013">
        <v>1</v>
      </c>
      <c r="CS1013">
        <v>21</v>
      </c>
      <c r="CY1013" s="33" t="s">
        <v>85</v>
      </c>
    </row>
    <row r="1014" spans="1:103" x14ac:dyDescent="0.25">
      <c r="A1014">
        <v>1013</v>
      </c>
      <c r="B1014">
        <v>70</v>
      </c>
      <c r="C1014" s="24" t="s">
        <v>4026</v>
      </c>
      <c r="D1014" s="12">
        <v>7.37</v>
      </c>
      <c r="E1014" s="13">
        <f t="shared" si="247"/>
        <v>0.79392437789507708</v>
      </c>
      <c r="F1014" s="7">
        <v>9.2829999999999995</v>
      </c>
      <c r="G1014" s="7">
        <f t="shared" si="234"/>
        <v>6.5760756221049235</v>
      </c>
      <c r="H1014" s="15">
        <f t="shared" si="235"/>
        <v>8.1639243778950767</v>
      </c>
      <c r="I1014" s="11">
        <f t="shared" si="236"/>
        <v>0.35182720878246931</v>
      </c>
      <c r="J1014" s="32">
        <f t="shared" si="237"/>
        <v>3.7900162531775222E-2</v>
      </c>
      <c r="K1014" s="32">
        <f t="shared" si="238"/>
        <v>26.385111123510544</v>
      </c>
      <c r="L1014" s="8">
        <v>1</v>
      </c>
      <c r="M1014" s="9">
        <v>0</v>
      </c>
      <c r="N1014" s="8">
        <v>1</v>
      </c>
      <c r="O1014" s="9">
        <v>0</v>
      </c>
      <c r="P1014" s="9">
        <v>0</v>
      </c>
      <c r="Q1014" s="9">
        <v>0</v>
      </c>
      <c r="R1014" s="9">
        <v>0</v>
      </c>
      <c r="S1014" s="8">
        <v>628</v>
      </c>
      <c r="T1014" s="9">
        <v>17</v>
      </c>
      <c r="U1014" s="9">
        <f t="shared" si="239"/>
        <v>610</v>
      </c>
      <c r="V1014" s="9">
        <f t="shared" si="240"/>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45"/>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2">
        <f t="shared" si="248"/>
        <v>33.730000000000004</v>
      </c>
      <c r="BM1014">
        <v>1</v>
      </c>
      <c r="BN1014">
        <v>0</v>
      </c>
      <c r="BO1014">
        <v>0</v>
      </c>
      <c r="BP1014">
        <v>0</v>
      </c>
      <c r="BQ1014">
        <v>0</v>
      </c>
      <c r="BR1014">
        <v>0</v>
      </c>
      <c r="BS1014">
        <v>0</v>
      </c>
      <c r="BT1014" s="17">
        <v>0</v>
      </c>
      <c r="BU1014">
        <v>0</v>
      </c>
      <c r="BV1014">
        <v>0</v>
      </c>
      <c r="BW1014">
        <v>1</v>
      </c>
      <c r="BX1014" s="17">
        <v>0</v>
      </c>
      <c r="BY1014">
        <v>0</v>
      </c>
      <c r="BZ1014">
        <v>0</v>
      </c>
      <c r="CA1014">
        <v>0</v>
      </c>
      <c r="CB1014">
        <v>0</v>
      </c>
      <c r="CC1014" s="17">
        <v>0</v>
      </c>
      <c r="CD1014">
        <v>0</v>
      </c>
      <c r="CE1014">
        <v>0</v>
      </c>
      <c r="CF1014">
        <v>1</v>
      </c>
      <c r="CG1014">
        <v>1</v>
      </c>
      <c r="CH1014">
        <v>0</v>
      </c>
      <c r="CI1014">
        <v>1</v>
      </c>
      <c r="CJ1014">
        <v>1</v>
      </c>
      <c r="CK1014">
        <v>1</v>
      </c>
      <c r="CL1014">
        <v>1</v>
      </c>
      <c r="CM1014">
        <v>1</v>
      </c>
      <c r="CN1014" s="17">
        <v>0</v>
      </c>
      <c r="CO1014">
        <v>0</v>
      </c>
      <c r="CP1014">
        <v>2</v>
      </c>
      <c r="CQ1014">
        <v>0</v>
      </c>
      <c r="CR1014">
        <v>1</v>
      </c>
      <c r="CS1014">
        <v>21</v>
      </c>
      <c r="CY1014" s="33" t="s">
        <v>85</v>
      </c>
    </row>
    <row r="1015" spans="1:103" x14ac:dyDescent="0.25">
      <c r="A1015">
        <v>1014</v>
      </c>
      <c r="B1015">
        <v>70</v>
      </c>
      <c r="C1015" s="24" t="s">
        <v>4026</v>
      </c>
      <c r="D1015" s="12">
        <v>6.99</v>
      </c>
      <c r="E1015" s="13">
        <f t="shared" si="247"/>
        <v>0.79721715328467146</v>
      </c>
      <c r="F1015" s="7">
        <v>8.7680000000000007</v>
      </c>
      <c r="G1015" s="7">
        <f t="shared" si="234"/>
        <v>6.1927828467153283</v>
      </c>
      <c r="H1015" s="15">
        <f t="shared" si="235"/>
        <v>7.7872171532846721</v>
      </c>
      <c r="I1015" s="11">
        <f t="shared" si="236"/>
        <v>0.33479361013613657</v>
      </c>
      <c r="J1015" s="32">
        <f t="shared" si="237"/>
        <v>3.8183577798373232E-2</v>
      </c>
      <c r="K1015" s="32">
        <f t="shared" si="238"/>
        <v>26.189269252882948</v>
      </c>
      <c r="L1015" s="8">
        <v>1</v>
      </c>
      <c r="M1015" s="9">
        <v>0</v>
      </c>
      <c r="N1015" s="8">
        <v>1</v>
      </c>
      <c r="O1015" s="9">
        <v>0</v>
      </c>
      <c r="P1015" s="9">
        <v>0</v>
      </c>
      <c r="Q1015" s="9">
        <v>0</v>
      </c>
      <c r="R1015" s="9">
        <v>0</v>
      </c>
      <c r="S1015" s="8">
        <v>628</v>
      </c>
      <c r="T1015" s="9">
        <v>18</v>
      </c>
      <c r="U1015" s="9">
        <f t="shared" si="239"/>
        <v>609</v>
      </c>
      <c r="V1015" s="9">
        <f t="shared" si="240"/>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45"/>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2">
        <f t="shared" si="248"/>
        <v>33.730000000000004</v>
      </c>
      <c r="BM1015">
        <v>1</v>
      </c>
      <c r="BN1015">
        <v>0</v>
      </c>
      <c r="BO1015">
        <v>0</v>
      </c>
      <c r="BP1015">
        <v>0</v>
      </c>
      <c r="BQ1015">
        <v>0</v>
      </c>
      <c r="BR1015">
        <v>0</v>
      </c>
      <c r="BS1015">
        <v>0</v>
      </c>
      <c r="BT1015" s="17">
        <v>0</v>
      </c>
      <c r="BU1015">
        <v>0</v>
      </c>
      <c r="BV1015">
        <v>0</v>
      </c>
      <c r="BW1015">
        <v>1</v>
      </c>
      <c r="BX1015" s="17">
        <v>0</v>
      </c>
      <c r="BY1015">
        <v>0</v>
      </c>
      <c r="BZ1015">
        <v>0</v>
      </c>
      <c r="CA1015">
        <v>0</v>
      </c>
      <c r="CB1015">
        <v>0</v>
      </c>
      <c r="CC1015" s="17">
        <v>0</v>
      </c>
      <c r="CD1015">
        <v>0</v>
      </c>
      <c r="CE1015">
        <v>0</v>
      </c>
      <c r="CF1015">
        <v>1</v>
      </c>
      <c r="CG1015">
        <v>1</v>
      </c>
      <c r="CH1015">
        <v>0</v>
      </c>
      <c r="CI1015">
        <v>1</v>
      </c>
      <c r="CJ1015">
        <v>1</v>
      </c>
      <c r="CK1015">
        <v>1</v>
      </c>
      <c r="CL1015">
        <v>1</v>
      </c>
      <c r="CM1015">
        <v>1</v>
      </c>
      <c r="CN1015" s="17">
        <v>0</v>
      </c>
      <c r="CO1015">
        <v>0</v>
      </c>
      <c r="CP1015">
        <v>2</v>
      </c>
      <c r="CQ1015">
        <v>0</v>
      </c>
      <c r="CR1015">
        <v>1</v>
      </c>
      <c r="CS1015">
        <v>21</v>
      </c>
      <c r="CY1015" s="33" t="s">
        <v>85</v>
      </c>
    </row>
    <row r="1016" spans="1:103" x14ac:dyDescent="0.25">
      <c r="A1016">
        <v>1015</v>
      </c>
      <c r="B1016">
        <v>70</v>
      </c>
      <c r="C1016" s="24" t="s">
        <v>4026</v>
      </c>
      <c r="D1016" s="12">
        <v>25.3</v>
      </c>
      <c r="E1016" s="13">
        <f t="shared" si="247"/>
        <v>4.7780925401322003</v>
      </c>
      <c r="F1016" s="7">
        <v>5.2949999999999999</v>
      </c>
      <c r="G1016" s="7">
        <f t="shared" si="234"/>
        <v>20.521907459867801</v>
      </c>
      <c r="H1016" s="15">
        <f t="shared" si="235"/>
        <v>30.0780925401322</v>
      </c>
      <c r="I1016" s="11">
        <f t="shared" si="236"/>
        <v>0.20848443765544997</v>
      </c>
      <c r="J1016" s="32">
        <f t="shared" si="237"/>
        <v>3.9373831474117084E-2</v>
      </c>
      <c r="K1016" s="32">
        <f t="shared" si="238"/>
        <v>25.39757911691585</v>
      </c>
      <c r="L1016" s="8">
        <v>1</v>
      </c>
      <c r="M1016" s="9">
        <v>0</v>
      </c>
      <c r="N1016" s="8">
        <v>1</v>
      </c>
      <c r="O1016" s="9">
        <v>0</v>
      </c>
      <c r="P1016" s="9">
        <v>0</v>
      </c>
      <c r="Q1016" s="9">
        <v>0</v>
      </c>
      <c r="R1016" s="9">
        <v>0</v>
      </c>
      <c r="S1016" s="8">
        <v>628</v>
      </c>
      <c r="T1016" s="9">
        <v>10</v>
      </c>
      <c r="U1016" s="9">
        <f t="shared" si="239"/>
        <v>617</v>
      </c>
      <c r="V1016" s="9">
        <f t="shared" si="240"/>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45"/>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2">
        <f t="shared" si="248"/>
        <v>33.730000000000004</v>
      </c>
      <c r="BM1016">
        <v>0</v>
      </c>
      <c r="BN1016">
        <v>0</v>
      </c>
      <c r="BO1016">
        <v>0</v>
      </c>
      <c r="BP1016">
        <v>0</v>
      </c>
      <c r="BQ1016">
        <v>1</v>
      </c>
      <c r="BR1016">
        <v>0</v>
      </c>
      <c r="BS1016">
        <v>0</v>
      </c>
      <c r="BT1016" s="17">
        <v>0</v>
      </c>
      <c r="BU1016">
        <v>0</v>
      </c>
      <c r="BV1016">
        <v>1</v>
      </c>
      <c r="BW1016">
        <v>0</v>
      </c>
      <c r="BX1016" s="17">
        <v>0</v>
      </c>
      <c r="BY1016">
        <v>0</v>
      </c>
      <c r="BZ1016">
        <v>0</v>
      </c>
      <c r="CA1016">
        <v>0</v>
      </c>
      <c r="CB1016">
        <v>0</v>
      </c>
      <c r="CC1016" s="17">
        <v>0</v>
      </c>
      <c r="CD1016">
        <v>0</v>
      </c>
      <c r="CE1016">
        <v>0</v>
      </c>
      <c r="CF1016">
        <v>1</v>
      </c>
      <c r="CG1016">
        <v>1</v>
      </c>
      <c r="CH1016">
        <v>0</v>
      </c>
      <c r="CI1016">
        <v>1</v>
      </c>
      <c r="CJ1016">
        <v>1</v>
      </c>
      <c r="CK1016">
        <v>0</v>
      </c>
      <c r="CL1016">
        <v>0</v>
      </c>
      <c r="CM1016">
        <v>1</v>
      </c>
      <c r="CN1016" s="17">
        <v>0</v>
      </c>
      <c r="CO1016">
        <v>0</v>
      </c>
      <c r="CP1016">
        <v>2</v>
      </c>
      <c r="CQ1016">
        <v>0</v>
      </c>
      <c r="CR1016">
        <v>1</v>
      </c>
      <c r="CS1016">
        <v>21</v>
      </c>
      <c r="CY1016" s="33" t="s">
        <v>85</v>
      </c>
    </row>
    <row r="1017" spans="1:103" x14ac:dyDescent="0.25">
      <c r="A1017">
        <v>1016</v>
      </c>
      <c r="B1017">
        <v>70</v>
      </c>
      <c r="C1017" s="24" t="s">
        <v>4026</v>
      </c>
      <c r="D1017" s="12">
        <v>29</v>
      </c>
      <c r="E1017" s="13">
        <f t="shared" si="247"/>
        <v>6.2634989200863931</v>
      </c>
      <c r="F1017" s="7">
        <v>4.63</v>
      </c>
      <c r="G1017" s="7">
        <f t="shared" si="234"/>
        <v>22.736501079913609</v>
      </c>
      <c r="H1017" s="15">
        <f t="shared" si="235"/>
        <v>35.263498920086391</v>
      </c>
      <c r="I1017" s="11">
        <f t="shared" si="236"/>
        <v>0.18324072479867753</v>
      </c>
      <c r="J1017" s="32">
        <f t="shared" si="237"/>
        <v>3.9576830410081545E-2</v>
      </c>
      <c r="K1017" s="32">
        <f t="shared" si="238"/>
        <v>25.267308918838193</v>
      </c>
      <c r="L1017" s="8">
        <v>1</v>
      </c>
      <c r="M1017" s="9">
        <v>0</v>
      </c>
      <c r="N1017" s="8">
        <v>1</v>
      </c>
      <c r="O1017" s="9">
        <v>0</v>
      </c>
      <c r="P1017" s="9">
        <v>0</v>
      </c>
      <c r="Q1017" s="9">
        <v>0</v>
      </c>
      <c r="R1017" s="9">
        <v>0</v>
      </c>
      <c r="S1017" s="8">
        <v>628</v>
      </c>
      <c r="T1017" s="9">
        <v>10</v>
      </c>
      <c r="U1017" s="9">
        <f t="shared" si="239"/>
        <v>617</v>
      </c>
      <c r="V1017" s="9">
        <f t="shared" si="240"/>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45"/>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2">
        <f t="shared" si="248"/>
        <v>33.730000000000004</v>
      </c>
      <c r="BM1017">
        <v>0</v>
      </c>
      <c r="BN1017">
        <v>0</v>
      </c>
      <c r="BO1017">
        <v>0</v>
      </c>
      <c r="BP1017">
        <v>0</v>
      </c>
      <c r="BQ1017">
        <v>1</v>
      </c>
      <c r="BR1017">
        <v>0</v>
      </c>
      <c r="BS1017">
        <v>0</v>
      </c>
      <c r="BT1017" s="17">
        <v>0</v>
      </c>
      <c r="BU1017">
        <v>0</v>
      </c>
      <c r="BV1017">
        <v>1</v>
      </c>
      <c r="BW1017">
        <v>0</v>
      </c>
      <c r="BX1017" s="17">
        <v>0</v>
      </c>
      <c r="BY1017">
        <v>0</v>
      </c>
      <c r="BZ1017">
        <v>0</v>
      </c>
      <c r="CA1017">
        <v>0</v>
      </c>
      <c r="CB1017">
        <v>0</v>
      </c>
      <c r="CC1017" s="17">
        <v>0</v>
      </c>
      <c r="CD1017">
        <v>0</v>
      </c>
      <c r="CE1017">
        <v>0</v>
      </c>
      <c r="CF1017">
        <v>1</v>
      </c>
      <c r="CG1017">
        <v>1</v>
      </c>
      <c r="CH1017">
        <v>0</v>
      </c>
      <c r="CI1017">
        <v>1</v>
      </c>
      <c r="CJ1017">
        <v>1</v>
      </c>
      <c r="CK1017">
        <v>0</v>
      </c>
      <c r="CL1017">
        <v>0</v>
      </c>
      <c r="CM1017">
        <v>1</v>
      </c>
      <c r="CN1017" s="17">
        <v>0</v>
      </c>
      <c r="CO1017">
        <v>0</v>
      </c>
      <c r="CP1017">
        <v>2</v>
      </c>
      <c r="CQ1017">
        <v>0</v>
      </c>
      <c r="CR1017">
        <v>1</v>
      </c>
      <c r="CS1017">
        <v>21</v>
      </c>
      <c r="CY1017" s="33" t="s">
        <v>85</v>
      </c>
    </row>
    <row r="1018" spans="1:103" x14ac:dyDescent="0.25">
      <c r="A1018">
        <v>1017</v>
      </c>
      <c r="B1018">
        <v>70</v>
      </c>
      <c r="C1018" s="24" t="s">
        <v>4026</v>
      </c>
      <c r="D1018" s="12">
        <v>25.7</v>
      </c>
      <c r="E1018" s="13">
        <f t="shared" si="247"/>
        <v>3.9919229574401989</v>
      </c>
      <c r="F1018" s="7">
        <v>6.4379999999999997</v>
      </c>
      <c r="G1018" s="7">
        <f t="shared" si="234"/>
        <v>21.7080770425598</v>
      </c>
      <c r="H1018" s="15">
        <f t="shared" si="235"/>
        <v>29.691922957440198</v>
      </c>
      <c r="I1018" s="11">
        <f t="shared" si="236"/>
        <v>0.25204499171861505</v>
      </c>
      <c r="J1018" s="32">
        <f t="shared" si="237"/>
        <v>3.9149579328769037E-2</v>
      </c>
      <c r="K1018" s="32">
        <f t="shared" si="238"/>
        <v>25.543058626562324</v>
      </c>
      <c r="L1018" s="8">
        <v>1</v>
      </c>
      <c r="M1018" s="9">
        <v>0</v>
      </c>
      <c r="N1018" s="8">
        <v>1</v>
      </c>
      <c r="O1018" s="9">
        <v>0</v>
      </c>
      <c r="P1018" s="9">
        <v>0</v>
      </c>
      <c r="Q1018" s="9">
        <v>0</v>
      </c>
      <c r="R1018" s="9">
        <v>0</v>
      </c>
      <c r="S1018" s="8">
        <v>628</v>
      </c>
      <c r="T1018" s="9">
        <v>16</v>
      </c>
      <c r="U1018" s="9">
        <f t="shared" si="239"/>
        <v>611</v>
      </c>
      <c r="V1018" s="9">
        <f t="shared" si="240"/>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45"/>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2">
        <f t="shared" si="248"/>
        <v>33.730000000000004</v>
      </c>
      <c r="BM1018">
        <v>0</v>
      </c>
      <c r="BN1018">
        <v>0</v>
      </c>
      <c r="BO1018">
        <v>0</v>
      </c>
      <c r="BP1018">
        <v>0</v>
      </c>
      <c r="BQ1018">
        <v>1</v>
      </c>
      <c r="BR1018">
        <v>0</v>
      </c>
      <c r="BS1018">
        <v>0</v>
      </c>
      <c r="BT1018" s="17">
        <v>0</v>
      </c>
      <c r="BU1018">
        <v>0</v>
      </c>
      <c r="BV1018">
        <v>1</v>
      </c>
      <c r="BW1018">
        <v>0</v>
      </c>
      <c r="BX1018" s="17">
        <v>0</v>
      </c>
      <c r="BY1018">
        <v>0</v>
      </c>
      <c r="BZ1018">
        <v>0</v>
      </c>
      <c r="CA1018">
        <v>0</v>
      </c>
      <c r="CB1018">
        <v>0</v>
      </c>
      <c r="CC1018" s="17">
        <v>0</v>
      </c>
      <c r="CD1018">
        <v>0</v>
      </c>
      <c r="CE1018">
        <v>0</v>
      </c>
      <c r="CF1018">
        <v>1</v>
      </c>
      <c r="CG1018">
        <v>1</v>
      </c>
      <c r="CH1018">
        <v>0</v>
      </c>
      <c r="CI1018">
        <v>1</v>
      </c>
      <c r="CJ1018">
        <v>1</v>
      </c>
      <c r="CK1018">
        <v>0</v>
      </c>
      <c r="CL1018">
        <v>1</v>
      </c>
      <c r="CM1018">
        <v>1</v>
      </c>
      <c r="CN1018" s="17">
        <v>0</v>
      </c>
      <c r="CO1018">
        <v>0</v>
      </c>
      <c r="CP1018">
        <v>2</v>
      </c>
      <c r="CQ1018">
        <v>0</v>
      </c>
      <c r="CR1018">
        <v>1</v>
      </c>
      <c r="CS1018">
        <v>21</v>
      </c>
      <c r="CY1018" s="33" t="s">
        <v>85</v>
      </c>
    </row>
    <row r="1019" spans="1:103" x14ac:dyDescent="0.25">
      <c r="A1019">
        <v>1018</v>
      </c>
      <c r="B1019">
        <v>70</v>
      </c>
      <c r="C1019" s="24" t="s">
        <v>4026</v>
      </c>
      <c r="D1019" s="12">
        <v>28.9</v>
      </c>
      <c r="E1019" s="13">
        <f t="shared" si="247"/>
        <v>4.0211492973424239</v>
      </c>
      <c r="F1019" s="7">
        <v>7.1870000000000003</v>
      </c>
      <c r="G1019" s="7">
        <f t="shared" si="234"/>
        <v>24.878850702657573</v>
      </c>
      <c r="H1019" s="15">
        <f t="shared" si="235"/>
        <v>32.921149297342424</v>
      </c>
      <c r="I1019" s="11">
        <f t="shared" si="236"/>
        <v>0.27919302920971634</v>
      </c>
      <c r="J1019" s="32">
        <f t="shared" si="237"/>
        <v>3.8846949938738877E-2</v>
      </c>
      <c r="K1019" s="32">
        <f t="shared" si="238"/>
        <v>25.742046713499686</v>
      </c>
      <c r="L1019" s="8">
        <v>1</v>
      </c>
      <c r="M1019" s="9">
        <v>0</v>
      </c>
      <c r="N1019" s="8">
        <v>1</v>
      </c>
      <c r="O1019" s="9">
        <v>0</v>
      </c>
      <c r="P1019" s="9">
        <v>0</v>
      </c>
      <c r="Q1019" s="9">
        <v>0</v>
      </c>
      <c r="R1019" s="9">
        <v>0</v>
      </c>
      <c r="S1019" s="8">
        <v>628</v>
      </c>
      <c r="T1019" s="9">
        <v>16</v>
      </c>
      <c r="U1019" s="9">
        <f t="shared" si="239"/>
        <v>611</v>
      </c>
      <c r="V1019" s="9">
        <f t="shared" si="240"/>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45"/>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2">
        <f t="shared" si="248"/>
        <v>33.730000000000004</v>
      </c>
      <c r="BM1019">
        <v>0</v>
      </c>
      <c r="BN1019">
        <v>0</v>
      </c>
      <c r="BO1019">
        <v>0</v>
      </c>
      <c r="BP1019">
        <v>0</v>
      </c>
      <c r="BQ1019">
        <v>1</v>
      </c>
      <c r="BR1019">
        <v>0</v>
      </c>
      <c r="BS1019">
        <v>0</v>
      </c>
      <c r="BT1019" s="17">
        <v>0</v>
      </c>
      <c r="BU1019">
        <v>0</v>
      </c>
      <c r="BV1019">
        <v>1</v>
      </c>
      <c r="BW1019">
        <v>0</v>
      </c>
      <c r="BX1019" s="17">
        <v>0</v>
      </c>
      <c r="BY1019">
        <v>0</v>
      </c>
      <c r="BZ1019">
        <v>0</v>
      </c>
      <c r="CA1019">
        <v>0</v>
      </c>
      <c r="CB1019">
        <v>0</v>
      </c>
      <c r="CC1019" s="17">
        <v>0</v>
      </c>
      <c r="CD1019">
        <v>0</v>
      </c>
      <c r="CE1019">
        <v>0</v>
      </c>
      <c r="CF1019">
        <v>1</v>
      </c>
      <c r="CG1019">
        <v>1</v>
      </c>
      <c r="CH1019">
        <v>0</v>
      </c>
      <c r="CI1019">
        <v>1</v>
      </c>
      <c r="CJ1019">
        <v>1</v>
      </c>
      <c r="CK1019">
        <v>0</v>
      </c>
      <c r="CL1019">
        <v>1</v>
      </c>
      <c r="CM1019">
        <v>1</v>
      </c>
      <c r="CN1019" s="17">
        <v>0</v>
      </c>
      <c r="CO1019">
        <v>0</v>
      </c>
      <c r="CP1019">
        <v>2</v>
      </c>
      <c r="CQ1019">
        <v>0</v>
      </c>
      <c r="CR1019">
        <v>1</v>
      </c>
      <c r="CS1019">
        <v>21</v>
      </c>
      <c r="CY1019" s="33" t="s">
        <v>85</v>
      </c>
    </row>
    <row r="1020" spans="1:103" x14ac:dyDescent="0.25">
      <c r="A1020">
        <v>1019</v>
      </c>
      <c r="B1020">
        <v>70</v>
      </c>
      <c r="C1020" s="24" t="s">
        <v>4026</v>
      </c>
      <c r="D1020" s="12">
        <v>26.8</v>
      </c>
      <c r="E1020" s="13">
        <f t="shared" si="247"/>
        <v>3.9592258827005464</v>
      </c>
      <c r="F1020" s="7">
        <v>6.7690000000000001</v>
      </c>
      <c r="G1020" s="7">
        <f t="shared" si="234"/>
        <v>22.840774117299453</v>
      </c>
      <c r="H1020" s="15">
        <f t="shared" si="235"/>
        <v>30.759225882700548</v>
      </c>
      <c r="I1020" s="11">
        <f t="shared" si="236"/>
        <v>0.26432144341011521</v>
      </c>
      <c r="J1020" s="32">
        <f t="shared" si="237"/>
        <v>3.9048817167988657E-2</v>
      </c>
      <c r="K1020" s="32">
        <f t="shared" si="238"/>
        <v>25.608970322916147</v>
      </c>
      <c r="L1020" s="8">
        <v>1</v>
      </c>
      <c r="M1020" s="9">
        <v>0</v>
      </c>
      <c r="N1020" s="8">
        <v>1</v>
      </c>
      <c r="O1020" s="9">
        <v>0</v>
      </c>
      <c r="P1020" s="9">
        <v>0</v>
      </c>
      <c r="Q1020" s="9">
        <v>0</v>
      </c>
      <c r="R1020" s="9">
        <v>0</v>
      </c>
      <c r="S1020" s="8">
        <v>628</v>
      </c>
      <c r="T1020" s="9">
        <v>17</v>
      </c>
      <c r="U1020" s="9">
        <f t="shared" si="239"/>
        <v>610</v>
      </c>
      <c r="V1020" s="9">
        <f t="shared" si="240"/>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45"/>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2">
        <f t="shared" si="248"/>
        <v>33.730000000000004</v>
      </c>
      <c r="BM1020">
        <v>0</v>
      </c>
      <c r="BN1020">
        <v>0</v>
      </c>
      <c r="BO1020">
        <v>0</v>
      </c>
      <c r="BP1020">
        <v>0</v>
      </c>
      <c r="BQ1020">
        <v>1</v>
      </c>
      <c r="BR1020">
        <v>0</v>
      </c>
      <c r="BS1020">
        <v>0</v>
      </c>
      <c r="BT1020" s="17">
        <v>0</v>
      </c>
      <c r="BU1020">
        <v>0</v>
      </c>
      <c r="BV1020">
        <v>1</v>
      </c>
      <c r="BW1020">
        <v>0</v>
      </c>
      <c r="BX1020" s="17">
        <v>0</v>
      </c>
      <c r="BY1020">
        <v>0</v>
      </c>
      <c r="BZ1020">
        <v>0</v>
      </c>
      <c r="CA1020">
        <v>0</v>
      </c>
      <c r="CB1020">
        <v>0</v>
      </c>
      <c r="CC1020" s="17">
        <v>0</v>
      </c>
      <c r="CD1020">
        <v>0</v>
      </c>
      <c r="CE1020">
        <v>0</v>
      </c>
      <c r="CF1020">
        <v>1</v>
      </c>
      <c r="CG1020">
        <v>1</v>
      </c>
      <c r="CH1020">
        <v>0</v>
      </c>
      <c r="CI1020">
        <v>1</v>
      </c>
      <c r="CJ1020">
        <v>1</v>
      </c>
      <c r="CK1020">
        <v>1</v>
      </c>
      <c r="CL1020">
        <v>1</v>
      </c>
      <c r="CM1020">
        <v>1</v>
      </c>
      <c r="CN1020" s="17">
        <v>0</v>
      </c>
      <c r="CO1020">
        <v>0</v>
      </c>
      <c r="CP1020">
        <v>2</v>
      </c>
      <c r="CQ1020">
        <v>0</v>
      </c>
      <c r="CR1020">
        <v>1</v>
      </c>
      <c r="CS1020">
        <v>21</v>
      </c>
      <c r="CY1020" s="33" t="s">
        <v>85</v>
      </c>
    </row>
    <row r="1021" spans="1:103" x14ac:dyDescent="0.25">
      <c r="A1021">
        <v>1020</v>
      </c>
      <c r="B1021">
        <v>70</v>
      </c>
      <c r="C1021" s="24" t="s">
        <v>4026</v>
      </c>
      <c r="D1021" s="12">
        <v>30</v>
      </c>
      <c r="E1021" s="13">
        <f t="shared" si="247"/>
        <v>3.8510911424903722</v>
      </c>
      <c r="F1021" s="7">
        <v>7.79</v>
      </c>
      <c r="G1021" s="7">
        <f t="shared" si="234"/>
        <v>26.148908857509628</v>
      </c>
      <c r="H1021" s="15">
        <f t="shared" si="235"/>
        <v>33.851091142490375</v>
      </c>
      <c r="I1021" s="11">
        <f t="shared" si="236"/>
        <v>0.30080042974255133</v>
      </c>
      <c r="J1021" s="32">
        <f t="shared" si="237"/>
        <v>3.861366235462789E-2</v>
      </c>
      <c r="K1021" s="32">
        <f t="shared" si="238"/>
        <v>25.897569384017491</v>
      </c>
      <c r="L1021" s="8">
        <v>1</v>
      </c>
      <c r="M1021" s="9">
        <v>0</v>
      </c>
      <c r="N1021" s="8">
        <v>1</v>
      </c>
      <c r="O1021" s="9">
        <v>0</v>
      </c>
      <c r="P1021" s="9">
        <v>0</v>
      </c>
      <c r="Q1021" s="9">
        <v>0</v>
      </c>
      <c r="R1021" s="9">
        <v>0</v>
      </c>
      <c r="S1021" s="8">
        <v>628</v>
      </c>
      <c r="T1021" s="9">
        <v>17</v>
      </c>
      <c r="U1021" s="9">
        <f t="shared" si="239"/>
        <v>610</v>
      </c>
      <c r="V1021" s="9">
        <f t="shared" si="240"/>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45"/>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2">
        <f t="shared" si="248"/>
        <v>33.730000000000004</v>
      </c>
      <c r="BM1021">
        <v>0</v>
      </c>
      <c r="BN1021">
        <v>0</v>
      </c>
      <c r="BO1021">
        <v>0</v>
      </c>
      <c r="BP1021">
        <v>0</v>
      </c>
      <c r="BQ1021">
        <v>1</v>
      </c>
      <c r="BR1021">
        <v>0</v>
      </c>
      <c r="BS1021">
        <v>0</v>
      </c>
      <c r="BT1021" s="17">
        <v>0</v>
      </c>
      <c r="BU1021">
        <v>0</v>
      </c>
      <c r="BV1021">
        <v>1</v>
      </c>
      <c r="BW1021">
        <v>0</v>
      </c>
      <c r="BX1021" s="17">
        <v>0</v>
      </c>
      <c r="BY1021">
        <v>0</v>
      </c>
      <c r="BZ1021">
        <v>0</v>
      </c>
      <c r="CA1021">
        <v>0</v>
      </c>
      <c r="CB1021">
        <v>0</v>
      </c>
      <c r="CC1021" s="17">
        <v>0</v>
      </c>
      <c r="CD1021">
        <v>0</v>
      </c>
      <c r="CE1021">
        <v>0</v>
      </c>
      <c r="CF1021">
        <v>1</v>
      </c>
      <c r="CG1021">
        <v>1</v>
      </c>
      <c r="CH1021">
        <v>0</v>
      </c>
      <c r="CI1021">
        <v>1</v>
      </c>
      <c r="CJ1021">
        <v>1</v>
      </c>
      <c r="CK1021">
        <v>1</v>
      </c>
      <c r="CL1021">
        <v>1</v>
      </c>
      <c r="CM1021">
        <v>1</v>
      </c>
      <c r="CN1021" s="17">
        <v>0</v>
      </c>
      <c r="CO1021">
        <v>0</v>
      </c>
      <c r="CP1021">
        <v>2</v>
      </c>
      <c r="CQ1021">
        <v>0</v>
      </c>
      <c r="CR1021">
        <v>1</v>
      </c>
      <c r="CS1021">
        <v>21</v>
      </c>
      <c r="CY1021" s="33" t="s">
        <v>85</v>
      </c>
    </row>
    <row r="1022" spans="1:103" x14ac:dyDescent="0.25">
      <c r="A1022">
        <v>1021</v>
      </c>
      <c r="B1022">
        <v>70</v>
      </c>
      <c r="C1022" s="24" t="s">
        <v>4026</v>
      </c>
      <c r="D1022" s="12">
        <v>22.6</v>
      </c>
      <c r="E1022" s="13">
        <f t="shared" si="247"/>
        <v>3.53125</v>
      </c>
      <c r="F1022" s="7">
        <v>6.4</v>
      </c>
      <c r="G1022" s="7">
        <f t="shared" si="234"/>
        <v>19.068750000000001</v>
      </c>
      <c r="H1022" s="15">
        <f t="shared" si="235"/>
        <v>26.131250000000001</v>
      </c>
      <c r="I1022" s="11">
        <f t="shared" si="236"/>
        <v>0.2510363772919374</v>
      </c>
      <c r="J1022" s="32">
        <f t="shared" si="237"/>
        <v>3.9224433951865215E-2</v>
      </c>
      <c r="K1022" s="32">
        <f t="shared" si="238"/>
        <v>25.494313091354314</v>
      </c>
      <c r="L1022" s="8">
        <v>1</v>
      </c>
      <c r="M1022" s="9">
        <v>0</v>
      </c>
      <c r="N1022" s="8">
        <v>1</v>
      </c>
      <c r="O1022" s="9">
        <v>0</v>
      </c>
      <c r="P1022" s="9">
        <v>0</v>
      </c>
      <c r="Q1022" s="9">
        <v>0</v>
      </c>
      <c r="R1022" s="9">
        <v>0</v>
      </c>
      <c r="S1022" s="8">
        <v>628</v>
      </c>
      <c r="T1022" s="9">
        <v>18</v>
      </c>
      <c r="U1022" s="9">
        <f t="shared" si="239"/>
        <v>609</v>
      </c>
      <c r="V1022" s="9">
        <f t="shared" si="240"/>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45"/>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2">
        <f t="shared" si="248"/>
        <v>33.730000000000004</v>
      </c>
      <c r="BM1022">
        <v>0</v>
      </c>
      <c r="BN1022">
        <v>0</v>
      </c>
      <c r="BO1022">
        <v>0</v>
      </c>
      <c r="BP1022">
        <v>0</v>
      </c>
      <c r="BQ1022">
        <v>1</v>
      </c>
      <c r="BR1022">
        <v>0</v>
      </c>
      <c r="BS1022">
        <v>0</v>
      </c>
      <c r="BT1022" s="17">
        <v>0</v>
      </c>
      <c r="BU1022">
        <v>0</v>
      </c>
      <c r="BV1022">
        <v>1</v>
      </c>
      <c r="BW1022">
        <v>0</v>
      </c>
      <c r="BX1022" s="17">
        <v>0</v>
      </c>
      <c r="BY1022">
        <v>0</v>
      </c>
      <c r="BZ1022">
        <v>0</v>
      </c>
      <c r="CA1022">
        <v>0</v>
      </c>
      <c r="CB1022">
        <v>0</v>
      </c>
      <c r="CC1022" s="17">
        <v>0</v>
      </c>
      <c r="CD1022">
        <v>0</v>
      </c>
      <c r="CE1022">
        <v>0</v>
      </c>
      <c r="CF1022">
        <v>1</v>
      </c>
      <c r="CG1022">
        <v>1</v>
      </c>
      <c r="CH1022">
        <v>0</v>
      </c>
      <c r="CI1022">
        <v>1</v>
      </c>
      <c r="CJ1022">
        <v>1</v>
      </c>
      <c r="CK1022">
        <v>1</v>
      </c>
      <c r="CL1022">
        <v>1</v>
      </c>
      <c r="CM1022">
        <v>1</v>
      </c>
      <c r="CN1022" s="17">
        <v>0</v>
      </c>
      <c r="CO1022">
        <v>0</v>
      </c>
      <c r="CP1022">
        <v>2</v>
      </c>
      <c r="CQ1022">
        <v>0</v>
      </c>
      <c r="CR1022">
        <v>1</v>
      </c>
      <c r="CS1022">
        <v>21</v>
      </c>
      <c r="CY1022" s="33" t="s">
        <v>85</v>
      </c>
    </row>
    <row r="1023" spans="1:103" x14ac:dyDescent="0.25">
      <c r="A1023">
        <v>1022</v>
      </c>
      <c r="B1023">
        <v>70</v>
      </c>
      <c r="C1023" s="24" t="s">
        <v>4026</v>
      </c>
      <c r="D1023" s="12">
        <v>22.3</v>
      </c>
      <c r="E1023" s="13">
        <f t="shared" si="247"/>
        <v>3.8911184784505326</v>
      </c>
      <c r="F1023" s="7">
        <v>5.7309999999999999</v>
      </c>
      <c r="G1023" s="7">
        <f t="shared" si="234"/>
        <v>18.408881521549468</v>
      </c>
      <c r="H1023" s="15">
        <f t="shared" si="235"/>
        <v>26.191118478450534</v>
      </c>
      <c r="I1023" s="11">
        <f t="shared" si="236"/>
        <v>0.22621194998536645</v>
      </c>
      <c r="J1023" s="32">
        <f t="shared" si="237"/>
        <v>3.9471636710062201E-2</v>
      </c>
      <c r="K1023" s="32">
        <f t="shared" si="238"/>
        <v>25.334647441794012</v>
      </c>
      <c r="L1023" s="8">
        <v>1</v>
      </c>
      <c r="M1023" s="9">
        <v>0</v>
      </c>
      <c r="N1023" s="8">
        <v>1</v>
      </c>
      <c r="O1023" s="9">
        <v>0</v>
      </c>
      <c r="P1023" s="9">
        <v>0</v>
      </c>
      <c r="Q1023" s="9">
        <v>0</v>
      </c>
      <c r="R1023" s="9">
        <v>0</v>
      </c>
      <c r="S1023" s="8">
        <v>628</v>
      </c>
      <c r="T1023" s="9">
        <v>18</v>
      </c>
      <c r="U1023" s="9">
        <f t="shared" si="239"/>
        <v>609</v>
      </c>
      <c r="V1023" s="9">
        <f t="shared" si="240"/>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45"/>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2">
        <f t="shared" si="248"/>
        <v>33.730000000000004</v>
      </c>
      <c r="BM1023">
        <v>0</v>
      </c>
      <c r="BN1023">
        <v>0</v>
      </c>
      <c r="BO1023">
        <v>0</v>
      </c>
      <c r="BP1023">
        <v>0</v>
      </c>
      <c r="BQ1023">
        <v>1</v>
      </c>
      <c r="BR1023">
        <v>0</v>
      </c>
      <c r="BS1023">
        <v>0</v>
      </c>
      <c r="BT1023" s="17">
        <v>0</v>
      </c>
      <c r="BU1023">
        <v>0</v>
      </c>
      <c r="BV1023">
        <v>1</v>
      </c>
      <c r="BW1023">
        <v>0</v>
      </c>
      <c r="BX1023" s="17">
        <v>0</v>
      </c>
      <c r="BY1023">
        <v>0</v>
      </c>
      <c r="BZ1023">
        <v>0</v>
      </c>
      <c r="CA1023">
        <v>0</v>
      </c>
      <c r="CB1023">
        <v>0</v>
      </c>
      <c r="CC1023" s="17">
        <v>0</v>
      </c>
      <c r="CD1023">
        <v>0</v>
      </c>
      <c r="CE1023">
        <v>0</v>
      </c>
      <c r="CF1023">
        <v>1</v>
      </c>
      <c r="CG1023">
        <v>1</v>
      </c>
      <c r="CH1023">
        <v>0</v>
      </c>
      <c r="CI1023">
        <v>1</v>
      </c>
      <c r="CJ1023">
        <v>1</v>
      </c>
      <c r="CK1023">
        <v>1</v>
      </c>
      <c r="CL1023">
        <v>1</v>
      </c>
      <c r="CM1023">
        <v>1</v>
      </c>
      <c r="CN1023" s="17">
        <v>0</v>
      </c>
      <c r="CO1023">
        <v>0</v>
      </c>
      <c r="CP1023">
        <v>2</v>
      </c>
      <c r="CQ1023">
        <v>0</v>
      </c>
      <c r="CR1023">
        <v>1</v>
      </c>
      <c r="CS1023">
        <v>21</v>
      </c>
      <c r="CY1023" s="33" t="s">
        <v>85</v>
      </c>
    </row>
    <row r="1024" spans="1:103" x14ac:dyDescent="0.25">
      <c r="A1024">
        <v>1023</v>
      </c>
      <c r="B1024">
        <v>70</v>
      </c>
      <c r="C1024" s="24" t="s">
        <v>4026</v>
      </c>
      <c r="D1024" s="12">
        <v>6.37</v>
      </c>
      <c r="E1024" s="13">
        <f t="shared" si="247"/>
        <v>1.1200984701951819</v>
      </c>
      <c r="F1024" s="7">
        <v>5.6870000000000003</v>
      </c>
      <c r="G1024" s="7">
        <f t="shared" si="234"/>
        <v>5.2499015298048182</v>
      </c>
      <c r="H1024" s="15">
        <f t="shared" si="235"/>
        <v>7.490098470195182</v>
      </c>
      <c r="I1024" s="11">
        <f t="shared" si="236"/>
        <v>0.29631772152133901</v>
      </c>
      <c r="J1024" s="32">
        <f t="shared" si="237"/>
        <v>5.2104399775160716E-2</v>
      </c>
      <c r="K1024" s="32">
        <f t="shared" si="238"/>
        <v>19.192237206745858</v>
      </c>
      <c r="L1024" s="8">
        <v>1</v>
      </c>
      <c r="M1024" s="9">
        <v>0</v>
      </c>
      <c r="N1024" s="8">
        <v>1</v>
      </c>
      <c r="O1024" s="9">
        <v>0</v>
      </c>
      <c r="P1024" s="9">
        <v>0</v>
      </c>
      <c r="Q1024" s="9">
        <v>0</v>
      </c>
      <c r="R1024" s="9">
        <v>0</v>
      </c>
      <c r="S1024" s="8">
        <v>347</v>
      </c>
      <c r="T1024" s="9">
        <v>10</v>
      </c>
      <c r="U1024" s="9">
        <f t="shared" si="239"/>
        <v>336</v>
      </c>
      <c r="V1024" s="9">
        <f t="shared" si="240"/>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2">
        <f t="shared" si="248"/>
        <v>33.730000000000004</v>
      </c>
      <c r="BM1024">
        <v>1</v>
      </c>
      <c r="BN1024">
        <v>0</v>
      </c>
      <c r="BO1024">
        <v>0</v>
      </c>
      <c r="BP1024">
        <v>0</v>
      </c>
      <c r="BQ1024">
        <v>0</v>
      </c>
      <c r="BR1024">
        <v>0</v>
      </c>
      <c r="BS1024">
        <v>0</v>
      </c>
      <c r="BT1024" s="17">
        <v>0</v>
      </c>
      <c r="BU1024">
        <v>0</v>
      </c>
      <c r="BV1024">
        <v>0</v>
      </c>
      <c r="BW1024">
        <v>1</v>
      </c>
      <c r="BX1024" s="17">
        <v>0</v>
      </c>
      <c r="BY1024">
        <v>0</v>
      </c>
      <c r="BZ1024">
        <v>0</v>
      </c>
      <c r="CA1024">
        <v>0</v>
      </c>
      <c r="CB1024">
        <v>0</v>
      </c>
      <c r="CC1024" s="17">
        <v>0</v>
      </c>
      <c r="CD1024">
        <v>0</v>
      </c>
      <c r="CE1024">
        <v>0</v>
      </c>
      <c r="CF1024">
        <v>1</v>
      </c>
      <c r="CG1024">
        <v>1</v>
      </c>
      <c r="CH1024">
        <v>0</v>
      </c>
      <c r="CI1024">
        <v>1</v>
      </c>
      <c r="CJ1024">
        <v>1</v>
      </c>
      <c r="CK1024">
        <v>0</v>
      </c>
      <c r="CL1024">
        <v>0</v>
      </c>
      <c r="CM1024">
        <v>1</v>
      </c>
      <c r="CN1024" s="17">
        <v>0</v>
      </c>
      <c r="CO1024">
        <v>0</v>
      </c>
      <c r="CP1024">
        <v>2</v>
      </c>
      <c r="CQ1024">
        <v>0</v>
      </c>
      <c r="CR1024">
        <v>1</v>
      </c>
      <c r="CS1024">
        <v>21</v>
      </c>
      <c r="CY1024" s="33" t="s">
        <v>85</v>
      </c>
    </row>
    <row r="1025" spans="1:103" x14ac:dyDescent="0.25">
      <c r="A1025">
        <v>1024</v>
      </c>
      <c r="B1025">
        <v>70</v>
      </c>
      <c r="C1025" s="24" t="s">
        <v>4026</v>
      </c>
      <c r="D1025" s="12">
        <v>8.89</v>
      </c>
      <c r="E1025" s="13">
        <f t="shared" si="247"/>
        <v>1.1154328732747805</v>
      </c>
      <c r="F1025" s="7">
        <v>7.97</v>
      </c>
      <c r="G1025" s="7">
        <f t="shared" si="234"/>
        <v>7.7745671267252199</v>
      </c>
      <c r="H1025" s="15">
        <f t="shared" si="235"/>
        <v>10.005432873274781</v>
      </c>
      <c r="I1025" s="11">
        <f t="shared" si="236"/>
        <v>0.43641211105203109</v>
      </c>
      <c r="J1025" s="32">
        <f t="shared" si="237"/>
        <v>5.4756852076791866E-2</v>
      </c>
      <c r="K1025" s="32">
        <f t="shared" si="238"/>
        <v>18.262554585818489</v>
      </c>
      <c r="L1025" s="8">
        <v>1</v>
      </c>
      <c r="M1025" s="9">
        <v>0</v>
      </c>
      <c r="N1025" s="8">
        <v>1</v>
      </c>
      <c r="O1025" s="9">
        <v>0</v>
      </c>
      <c r="P1025" s="9">
        <v>0</v>
      </c>
      <c r="Q1025" s="9">
        <v>0</v>
      </c>
      <c r="R1025" s="9">
        <v>0</v>
      </c>
      <c r="S1025" s="8">
        <v>281</v>
      </c>
      <c r="T1025" s="9">
        <v>10</v>
      </c>
      <c r="U1025" s="9">
        <f t="shared" si="239"/>
        <v>270</v>
      </c>
      <c r="V1025" s="9">
        <f t="shared" si="240"/>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2">
        <f t="shared" si="248"/>
        <v>33.730000000000004</v>
      </c>
      <c r="BM1025">
        <v>1</v>
      </c>
      <c r="BN1025">
        <v>0</v>
      </c>
      <c r="BO1025">
        <v>0</v>
      </c>
      <c r="BP1025">
        <v>0</v>
      </c>
      <c r="BQ1025">
        <v>0</v>
      </c>
      <c r="BR1025">
        <v>0</v>
      </c>
      <c r="BS1025">
        <v>0</v>
      </c>
      <c r="BT1025" s="17">
        <v>0</v>
      </c>
      <c r="BU1025">
        <v>0</v>
      </c>
      <c r="BV1025">
        <v>0</v>
      </c>
      <c r="BW1025">
        <v>1</v>
      </c>
      <c r="BX1025" s="17">
        <v>0</v>
      </c>
      <c r="BY1025">
        <v>0</v>
      </c>
      <c r="BZ1025">
        <v>0</v>
      </c>
      <c r="CA1025">
        <v>0</v>
      </c>
      <c r="CB1025">
        <v>0</v>
      </c>
      <c r="CC1025" s="17">
        <v>0</v>
      </c>
      <c r="CD1025">
        <v>0</v>
      </c>
      <c r="CE1025">
        <v>0</v>
      </c>
      <c r="CF1025">
        <v>1</v>
      </c>
      <c r="CG1025">
        <v>1</v>
      </c>
      <c r="CH1025">
        <v>0</v>
      </c>
      <c r="CI1025">
        <v>1</v>
      </c>
      <c r="CJ1025">
        <v>1</v>
      </c>
      <c r="CK1025">
        <v>0</v>
      </c>
      <c r="CL1025">
        <v>0</v>
      </c>
      <c r="CM1025">
        <v>1</v>
      </c>
      <c r="CN1025" s="17">
        <v>0</v>
      </c>
      <c r="CO1025">
        <v>0</v>
      </c>
      <c r="CP1025">
        <v>2</v>
      </c>
      <c r="CQ1025">
        <v>0</v>
      </c>
      <c r="CR1025">
        <v>1</v>
      </c>
      <c r="CS1025">
        <v>21</v>
      </c>
      <c r="CY1025" s="33" t="s">
        <v>85</v>
      </c>
    </row>
    <row r="1026" spans="1:103" x14ac:dyDescent="0.25">
      <c r="A1026">
        <v>1025</v>
      </c>
      <c r="B1026">
        <v>70</v>
      </c>
      <c r="C1026" s="24" t="s">
        <v>4026</v>
      </c>
      <c r="D1026" s="12">
        <v>16.399999999999999</v>
      </c>
      <c r="E1026" s="13">
        <f t="shared" si="247"/>
        <v>5.8217962371316991</v>
      </c>
      <c r="F1026" s="7">
        <v>2.8170000000000002</v>
      </c>
      <c r="G1026" s="7">
        <f t="shared" ref="G1026:G1089" si="249">D1026-E1026</f>
        <v>10.578203762868299</v>
      </c>
      <c r="H1026" s="15">
        <f t="shared" ref="H1026:H1089" si="250">D1026+E1026</f>
        <v>22.221796237131699</v>
      </c>
      <c r="I1026" s="11">
        <f t="shared" ref="I1026:I1089" si="251">IFERROR(F1026/SQRT(F1026^2+U1026), "X")</f>
        <v>0.1518967044694732</v>
      </c>
      <c r="J1026" s="32">
        <f t="shared" ref="J1026:J1089" si="252">IFERROR(SQRT((1-I1026^2)/U1026), "X")</f>
        <v>5.3921442836163715E-2</v>
      </c>
      <c r="K1026" s="32">
        <f t="shared" ref="K1026:K1089" si="253">IFERROR(1/J1026, "X")</f>
        <v>18.545497809441514</v>
      </c>
      <c r="L1026" s="8">
        <v>1</v>
      </c>
      <c r="M1026" s="9">
        <v>0</v>
      </c>
      <c r="N1026" s="8">
        <v>1</v>
      </c>
      <c r="O1026" s="9">
        <v>0</v>
      </c>
      <c r="P1026" s="9">
        <v>0</v>
      </c>
      <c r="Q1026" s="9">
        <v>0</v>
      </c>
      <c r="R1026" s="9">
        <v>0</v>
      </c>
      <c r="S1026" s="8">
        <v>347</v>
      </c>
      <c r="T1026" s="9">
        <v>10</v>
      </c>
      <c r="U1026" s="9">
        <f t="shared" ref="U1026:U1089" si="254">S1026-T1026-1</f>
        <v>336</v>
      </c>
      <c r="V1026" s="9">
        <f t="shared" ref="V1026:V1089" si="255">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2">
        <f t="shared" si="248"/>
        <v>33.730000000000004</v>
      </c>
      <c r="BM1026">
        <v>0</v>
      </c>
      <c r="BN1026">
        <v>0</v>
      </c>
      <c r="BO1026">
        <v>0</v>
      </c>
      <c r="BP1026">
        <v>0</v>
      </c>
      <c r="BQ1026">
        <v>1</v>
      </c>
      <c r="BR1026">
        <v>0</v>
      </c>
      <c r="BS1026">
        <v>0</v>
      </c>
      <c r="BT1026" s="17">
        <v>0</v>
      </c>
      <c r="BU1026">
        <v>0</v>
      </c>
      <c r="BV1026">
        <v>1</v>
      </c>
      <c r="BW1026">
        <v>0</v>
      </c>
      <c r="BX1026" s="17">
        <v>0</v>
      </c>
      <c r="BY1026">
        <v>0</v>
      </c>
      <c r="BZ1026">
        <v>0</v>
      </c>
      <c r="CA1026">
        <v>0</v>
      </c>
      <c r="CB1026">
        <v>0</v>
      </c>
      <c r="CC1026" s="17">
        <v>0</v>
      </c>
      <c r="CD1026">
        <v>0</v>
      </c>
      <c r="CE1026">
        <v>0</v>
      </c>
      <c r="CF1026">
        <v>1</v>
      </c>
      <c r="CG1026">
        <v>1</v>
      </c>
      <c r="CH1026">
        <v>0</v>
      </c>
      <c r="CI1026">
        <v>1</v>
      </c>
      <c r="CJ1026">
        <v>1</v>
      </c>
      <c r="CK1026">
        <v>0</v>
      </c>
      <c r="CL1026">
        <v>0</v>
      </c>
      <c r="CM1026">
        <v>1</v>
      </c>
      <c r="CN1026" s="17">
        <v>0</v>
      </c>
      <c r="CO1026">
        <v>0</v>
      </c>
      <c r="CP1026">
        <v>2</v>
      </c>
      <c r="CQ1026">
        <v>0</v>
      </c>
      <c r="CR1026">
        <v>1</v>
      </c>
      <c r="CS1026">
        <v>21</v>
      </c>
      <c r="CY1026" s="33" t="s">
        <v>85</v>
      </c>
    </row>
    <row r="1027" spans="1:103" x14ac:dyDescent="0.25">
      <c r="A1027">
        <v>1026</v>
      </c>
      <c r="B1027">
        <v>70</v>
      </c>
      <c r="C1027" s="24" t="s">
        <v>4026</v>
      </c>
      <c r="D1027" s="12">
        <v>27.5</v>
      </c>
      <c r="E1027" s="13">
        <f t="shared" si="247"/>
        <v>5.1162790697674421</v>
      </c>
      <c r="F1027" s="7">
        <v>5.375</v>
      </c>
      <c r="G1027" s="7">
        <f t="shared" si="249"/>
        <v>22.383720930232556</v>
      </c>
      <c r="H1027" s="15">
        <f t="shared" si="250"/>
        <v>32.616279069767444</v>
      </c>
      <c r="I1027" s="11">
        <f t="shared" si="251"/>
        <v>0.31090114536848695</v>
      </c>
      <c r="J1027" s="32">
        <f t="shared" si="252"/>
        <v>5.7842073556927817E-2</v>
      </c>
      <c r="K1027" s="32">
        <f t="shared" si="253"/>
        <v>17.288453516726126</v>
      </c>
      <c r="L1027" s="8">
        <v>1</v>
      </c>
      <c r="M1027" s="9">
        <v>0</v>
      </c>
      <c r="N1027" s="8">
        <v>1</v>
      </c>
      <c r="O1027" s="9">
        <v>0</v>
      </c>
      <c r="P1027" s="9">
        <v>0</v>
      </c>
      <c r="Q1027" s="9">
        <v>0</v>
      </c>
      <c r="R1027" s="9">
        <v>0</v>
      </c>
      <c r="S1027" s="8">
        <v>281</v>
      </c>
      <c r="T1027" s="9">
        <v>10</v>
      </c>
      <c r="U1027" s="9">
        <f t="shared" si="254"/>
        <v>270</v>
      </c>
      <c r="V1027" s="9">
        <f t="shared" si="255"/>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2">
        <f t="shared" si="248"/>
        <v>33.730000000000004</v>
      </c>
      <c r="BM1027">
        <v>0</v>
      </c>
      <c r="BN1027">
        <v>0</v>
      </c>
      <c r="BO1027">
        <v>0</v>
      </c>
      <c r="BP1027">
        <v>0</v>
      </c>
      <c r="BQ1027">
        <v>1</v>
      </c>
      <c r="BR1027">
        <v>0</v>
      </c>
      <c r="BS1027">
        <v>0</v>
      </c>
      <c r="BT1027" s="17">
        <v>0</v>
      </c>
      <c r="BU1027">
        <v>0</v>
      </c>
      <c r="BV1027">
        <v>1</v>
      </c>
      <c r="BW1027">
        <v>0</v>
      </c>
      <c r="BX1027" s="17">
        <v>0</v>
      </c>
      <c r="BY1027">
        <v>0</v>
      </c>
      <c r="BZ1027">
        <v>0</v>
      </c>
      <c r="CA1027">
        <v>0</v>
      </c>
      <c r="CB1027">
        <v>0</v>
      </c>
      <c r="CC1027" s="17">
        <v>0</v>
      </c>
      <c r="CD1027">
        <v>0</v>
      </c>
      <c r="CE1027">
        <v>0</v>
      </c>
      <c r="CF1027">
        <v>1</v>
      </c>
      <c r="CG1027">
        <v>1</v>
      </c>
      <c r="CH1027">
        <v>0</v>
      </c>
      <c r="CI1027">
        <v>1</v>
      </c>
      <c r="CJ1027">
        <v>1</v>
      </c>
      <c r="CK1027">
        <v>0</v>
      </c>
      <c r="CL1027">
        <v>0</v>
      </c>
      <c r="CM1027">
        <v>1</v>
      </c>
      <c r="CN1027" s="17">
        <v>0</v>
      </c>
      <c r="CO1027">
        <v>0</v>
      </c>
      <c r="CP1027">
        <v>2</v>
      </c>
      <c r="CQ1027">
        <v>0</v>
      </c>
      <c r="CR1027">
        <v>1</v>
      </c>
      <c r="CS1027">
        <v>21</v>
      </c>
      <c r="CY1027" s="33" t="s">
        <v>85</v>
      </c>
    </row>
    <row r="1028" spans="1:103" x14ac:dyDescent="0.25">
      <c r="A1028">
        <v>1027</v>
      </c>
      <c r="B1028">
        <v>70</v>
      </c>
      <c r="C1028" s="24" t="s">
        <v>4026</v>
      </c>
      <c r="D1028" s="12">
        <v>12.1</v>
      </c>
      <c r="E1028" s="13">
        <f t="shared" si="247"/>
        <v>11.329588014981272</v>
      </c>
      <c r="F1028" s="7">
        <v>1.0680000000000001</v>
      </c>
      <c r="G1028" s="7">
        <f t="shared" si="249"/>
        <v>0.77041198501872721</v>
      </c>
      <c r="H1028" s="15">
        <f t="shared" si="250"/>
        <v>23.42958801498127</v>
      </c>
      <c r="I1028" s="11">
        <f t="shared" si="251"/>
        <v>5.8165532656837944E-2</v>
      </c>
      <c r="J1028" s="32">
        <f t="shared" si="252"/>
        <v>5.4462109229249003E-2</v>
      </c>
      <c r="K1028" s="32">
        <f t="shared" si="253"/>
        <v>18.361389489905172</v>
      </c>
      <c r="L1028" s="8">
        <v>1</v>
      </c>
      <c r="M1028" s="9">
        <v>0</v>
      </c>
      <c r="N1028" s="8">
        <v>1</v>
      </c>
      <c r="O1028" s="9">
        <v>0</v>
      </c>
      <c r="P1028" s="9">
        <v>0</v>
      </c>
      <c r="Q1028" s="9">
        <v>0</v>
      </c>
      <c r="R1028" s="9">
        <v>0</v>
      </c>
      <c r="S1028" s="8">
        <v>347</v>
      </c>
      <c r="T1028" s="9">
        <v>10</v>
      </c>
      <c r="U1028" s="9">
        <f t="shared" si="254"/>
        <v>336</v>
      </c>
      <c r="V1028" s="9">
        <f t="shared" si="255"/>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2">
        <f t="shared" si="248"/>
        <v>33.730000000000004</v>
      </c>
      <c r="BM1028">
        <v>0</v>
      </c>
      <c r="BN1028">
        <v>0</v>
      </c>
      <c r="BO1028">
        <v>0</v>
      </c>
      <c r="BP1028">
        <v>0</v>
      </c>
      <c r="BQ1028">
        <v>1</v>
      </c>
      <c r="BR1028">
        <v>0</v>
      </c>
      <c r="BS1028">
        <v>0</v>
      </c>
      <c r="BT1028" s="17">
        <v>0</v>
      </c>
      <c r="BU1028">
        <v>0</v>
      </c>
      <c r="BV1028">
        <v>1</v>
      </c>
      <c r="BW1028">
        <v>0</v>
      </c>
      <c r="BX1028" s="17">
        <v>0</v>
      </c>
      <c r="BY1028">
        <v>0</v>
      </c>
      <c r="BZ1028">
        <v>0</v>
      </c>
      <c r="CA1028">
        <v>0</v>
      </c>
      <c r="CB1028">
        <v>0</v>
      </c>
      <c r="CC1028" s="17">
        <v>0</v>
      </c>
      <c r="CD1028">
        <v>0</v>
      </c>
      <c r="CE1028">
        <v>0</v>
      </c>
      <c r="CF1028">
        <v>1</v>
      </c>
      <c r="CG1028">
        <v>1</v>
      </c>
      <c r="CH1028">
        <v>0</v>
      </c>
      <c r="CI1028">
        <v>1</v>
      </c>
      <c r="CJ1028">
        <v>1</v>
      </c>
      <c r="CK1028">
        <v>0</v>
      </c>
      <c r="CL1028">
        <v>0</v>
      </c>
      <c r="CM1028">
        <v>1</v>
      </c>
      <c r="CN1028" s="17">
        <v>0</v>
      </c>
      <c r="CO1028">
        <v>0</v>
      </c>
      <c r="CP1028">
        <v>2</v>
      </c>
      <c r="CQ1028">
        <v>0</v>
      </c>
      <c r="CR1028">
        <v>1</v>
      </c>
      <c r="CS1028">
        <v>21</v>
      </c>
      <c r="CY1028" s="33" t="s">
        <v>85</v>
      </c>
    </row>
    <row r="1029" spans="1:103" x14ac:dyDescent="0.25">
      <c r="A1029">
        <v>1028</v>
      </c>
      <c r="B1029">
        <v>70</v>
      </c>
      <c r="C1029" s="24" t="s">
        <v>4026</v>
      </c>
      <c r="D1029" s="12">
        <v>31.6</v>
      </c>
      <c r="E1029" s="13">
        <f t="shared" si="247"/>
        <v>4.394381866221666</v>
      </c>
      <c r="F1029" s="7">
        <v>7.1909999999999998</v>
      </c>
      <c r="G1029" s="7">
        <f t="shared" si="249"/>
        <v>27.205618133778337</v>
      </c>
      <c r="H1029" s="15">
        <f t="shared" si="250"/>
        <v>35.994381866221666</v>
      </c>
      <c r="I1029" s="11">
        <f t="shared" si="251"/>
        <v>0.4009190418291817</v>
      </c>
      <c r="J1029" s="32">
        <f t="shared" si="252"/>
        <v>5.5752891368263349E-2</v>
      </c>
      <c r="K1029" s="32">
        <f t="shared" si="253"/>
        <v>17.936289499224749</v>
      </c>
      <c r="L1029" s="8">
        <v>1</v>
      </c>
      <c r="M1029" s="9">
        <v>0</v>
      </c>
      <c r="N1029" s="8">
        <v>1</v>
      </c>
      <c r="O1029" s="9">
        <v>0</v>
      </c>
      <c r="P1029" s="9">
        <v>0</v>
      </c>
      <c r="Q1029" s="9">
        <v>0</v>
      </c>
      <c r="R1029" s="9">
        <v>0</v>
      </c>
      <c r="S1029" s="8">
        <v>281</v>
      </c>
      <c r="T1029" s="9">
        <v>10</v>
      </c>
      <c r="U1029" s="9">
        <f t="shared" si="254"/>
        <v>270</v>
      </c>
      <c r="V1029" s="9">
        <f t="shared" si="255"/>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2">
        <f t="shared" si="248"/>
        <v>33.730000000000004</v>
      </c>
      <c r="BM1029">
        <v>0</v>
      </c>
      <c r="BN1029">
        <v>0</v>
      </c>
      <c r="BO1029">
        <v>0</v>
      </c>
      <c r="BP1029">
        <v>0</v>
      </c>
      <c r="BQ1029">
        <v>1</v>
      </c>
      <c r="BR1029">
        <v>0</v>
      </c>
      <c r="BS1029">
        <v>0</v>
      </c>
      <c r="BT1029" s="17">
        <v>0</v>
      </c>
      <c r="BU1029">
        <v>0</v>
      </c>
      <c r="BV1029">
        <v>1</v>
      </c>
      <c r="BW1029">
        <v>0</v>
      </c>
      <c r="BX1029" s="17">
        <v>0</v>
      </c>
      <c r="BY1029">
        <v>0</v>
      </c>
      <c r="BZ1029">
        <v>0</v>
      </c>
      <c r="CA1029">
        <v>0</v>
      </c>
      <c r="CB1029">
        <v>0</v>
      </c>
      <c r="CC1029" s="17">
        <v>0</v>
      </c>
      <c r="CD1029">
        <v>0</v>
      </c>
      <c r="CE1029">
        <v>0</v>
      </c>
      <c r="CF1029">
        <v>1</v>
      </c>
      <c r="CG1029">
        <v>1</v>
      </c>
      <c r="CH1029">
        <v>0</v>
      </c>
      <c r="CI1029">
        <v>1</v>
      </c>
      <c r="CJ1029">
        <v>1</v>
      </c>
      <c r="CK1029">
        <v>0</v>
      </c>
      <c r="CL1029">
        <v>0</v>
      </c>
      <c r="CM1029">
        <v>1</v>
      </c>
      <c r="CN1029" s="17">
        <v>0</v>
      </c>
      <c r="CO1029">
        <v>0</v>
      </c>
      <c r="CP1029">
        <v>2</v>
      </c>
      <c r="CQ1029">
        <v>0</v>
      </c>
      <c r="CR1029">
        <v>1</v>
      </c>
      <c r="CS1029">
        <v>21</v>
      </c>
      <c r="CY1029" s="33" t="s">
        <v>85</v>
      </c>
    </row>
    <row r="1030" spans="1:103" x14ac:dyDescent="0.25">
      <c r="A1030">
        <v>1029</v>
      </c>
      <c r="B1030">
        <v>70</v>
      </c>
      <c r="C1030" s="24" t="s">
        <v>4026</v>
      </c>
      <c r="D1030" s="12">
        <v>6.66</v>
      </c>
      <c r="E1030" s="13">
        <f t="shared" si="247"/>
        <v>1.1388508891928866</v>
      </c>
      <c r="F1030" s="7">
        <v>5.8479999999999999</v>
      </c>
      <c r="G1030" s="7">
        <f t="shared" si="249"/>
        <v>5.521149110807114</v>
      </c>
      <c r="H1030" s="15">
        <f t="shared" si="250"/>
        <v>7.7988508891928863</v>
      </c>
      <c r="I1030" s="11">
        <f t="shared" si="251"/>
        <v>0.30643468951102304</v>
      </c>
      <c r="J1030" s="32">
        <f t="shared" si="252"/>
        <v>5.2399912707083281E-2</v>
      </c>
      <c r="K1030" s="32">
        <f t="shared" si="253"/>
        <v>19.084001257597947</v>
      </c>
      <c r="L1030" s="8">
        <v>1</v>
      </c>
      <c r="M1030" s="9">
        <v>0</v>
      </c>
      <c r="N1030" s="8">
        <v>1</v>
      </c>
      <c r="O1030" s="9">
        <v>0</v>
      </c>
      <c r="P1030" s="9">
        <v>0</v>
      </c>
      <c r="Q1030" s="9">
        <v>0</v>
      </c>
      <c r="R1030" s="9">
        <v>0</v>
      </c>
      <c r="S1030" s="8">
        <v>347</v>
      </c>
      <c r="T1030" s="9">
        <v>16</v>
      </c>
      <c r="U1030" s="9">
        <f t="shared" si="254"/>
        <v>330</v>
      </c>
      <c r="V1030" s="9">
        <f t="shared" si="255"/>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2">
        <f t="shared" si="248"/>
        <v>33.730000000000004</v>
      </c>
      <c r="BM1030">
        <v>1</v>
      </c>
      <c r="BN1030">
        <v>0</v>
      </c>
      <c r="BO1030">
        <v>0</v>
      </c>
      <c r="BP1030">
        <v>0</v>
      </c>
      <c r="BQ1030">
        <v>0</v>
      </c>
      <c r="BR1030">
        <v>0</v>
      </c>
      <c r="BS1030">
        <v>0</v>
      </c>
      <c r="BT1030" s="17">
        <v>0</v>
      </c>
      <c r="BU1030">
        <v>0</v>
      </c>
      <c r="BV1030">
        <v>0</v>
      </c>
      <c r="BW1030">
        <v>1</v>
      </c>
      <c r="BX1030" s="17">
        <v>0</v>
      </c>
      <c r="BY1030">
        <v>0</v>
      </c>
      <c r="BZ1030">
        <v>0</v>
      </c>
      <c r="CA1030">
        <v>0</v>
      </c>
      <c r="CB1030">
        <v>0</v>
      </c>
      <c r="CC1030" s="17">
        <v>0</v>
      </c>
      <c r="CD1030">
        <v>0</v>
      </c>
      <c r="CE1030">
        <v>0</v>
      </c>
      <c r="CF1030">
        <v>1</v>
      </c>
      <c r="CG1030">
        <v>1</v>
      </c>
      <c r="CH1030">
        <v>0</v>
      </c>
      <c r="CI1030">
        <v>1</v>
      </c>
      <c r="CJ1030">
        <v>1</v>
      </c>
      <c r="CK1030">
        <v>0</v>
      </c>
      <c r="CL1030">
        <v>1</v>
      </c>
      <c r="CM1030">
        <v>1</v>
      </c>
      <c r="CN1030" s="17">
        <v>0</v>
      </c>
      <c r="CO1030">
        <v>0</v>
      </c>
      <c r="CP1030">
        <v>2</v>
      </c>
      <c r="CQ1030">
        <v>0</v>
      </c>
      <c r="CR1030">
        <v>1</v>
      </c>
      <c r="CS1030">
        <v>21</v>
      </c>
      <c r="CY1030" s="33" t="s">
        <v>85</v>
      </c>
    </row>
    <row r="1031" spans="1:103" x14ac:dyDescent="0.25">
      <c r="A1031">
        <v>1030</v>
      </c>
      <c r="B1031">
        <v>70</v>
      </c>
      <c r="C1031" s="24" t="s">
        <v>4026</v>
      </c>
      <c r="D1031" s="12">
        <v>9.08</v>
      </c>
      <c r="E1031" s="13">
        <f t="shared" si="247"/>
        <v>1.1167138113393187</v>
      </c>
      <c r="F1031" s="7">
        <v>8.1310000000000002</v>
      </c>
      <c r="G1031" s="7">
        <f t="shared" si="249"/>
        <v>7.9632861886606818</v>
      </c>
      <c r="H1031" s="15">
        <f t="shared" si="250"/>
        <v>10.196713811339318</v>
      </c>
      <c r="I1031" s="11">
        <f t="shared" si="251"/>
        <v>0.44752009525633424</v>
      </c>
      <c r="J1031" s="32">
        <f t="shared" si="252"/>
        <v>5.5038752337514964E-2</v>
      </c>
      <c r="K1031" s="32">
        <f t="shared" si="253"/>
        <v>18.169016511633206</v>
      </c>
      <c r="L1031" s="8">
        <v>1</v>
      </c>
      <c r="M1031" s="9">
        <v>0</v>
      </c>
      <c r="N1031" s="8">
        <v>1</v>
      </c>
      <c r="O1031" s="9">
        <v>0</v>
      </c>
      <c r="P1031" s="9">
        <v>0</v>
      </c>
      <c r="Q1031" s="9">
        <v>0</v>
      </c>
      <c r="R1031" s="9">
        <v>0</v>
      </c>
      <c r="S1031" s="8">
        <v>281</v>
      </c>
      <c r="T1031" s="9">
        <v>16</v>
      </c>
      <c r="U1031" s="9">
        <f t="shared" si="254"/>
        <v>264</v>
      </c>
      <c r="V1031" s="9">
        <f t="shared" si="255"/>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2">
        <f t="shared" si="248"/>
        <v>33.730000000000004</v>
      </c>
      <c r="BM1031">
        <v>1</v>
      </c>
      <c r="BN1031">
        <v>0</v>
      </c>
      <c r="BO1031">
        <v>0</v>
      </c>
      <c r="BP1031">
        <v>0</v>
      </c>
      <c r="BQ1031">
        <v>0</v>
      </c>
      <c r="BR1031">
        <v>0</v>
      </c>
      <c r="BS1031">
        <v>0</v>
      </c>
      <c r="BT1031" s="17">
        <v>0</v>
      </c>
      <c r="BU1031">
        <v>0</v>
      </c>
      <c r="BV1031">
        <v>0</v>
      </c>
      <c r="BW1031">
        <v>1</v>
      </c>
      <c r="BX1031" s="17">
        <v>0</v>
      </c>
      <c r="BY1031">
        <v>0</v>
      </c>
      <c r="BZ1031">
        <v>0</v>
      </c>
      <c r="CA1031">
        <v>0</v>
      </c>
      <c r="CB1031">
        <v>0</v>
      </c>
      <c r="CC1031" s="17">
        <v>0</v>
      </c>
      <c r="CD1031">
        <v>0</v>
      </c>
      <c r="CE1031">
        <v>0</v>
      </c>
      <c r="CF1031">
        <v>1</v>
      </c>
      <c r="CG1031">
        <v>1</v>
      </c>
      <c r="CH1031">
        <v>0</v>
      </c>
      <c r="CI1031">
        <v>1</v>
      </c>
      <c r="CJ1031">
        <v>1</v>
      </c>
      <c r="CK1031">
        <v>0</v>
      </c>
      <c r="CL1031">
        <v>1</v>
      </c>
      <c r="CM1031">
        <v>1</v>
      </c>
      <c r="CN1031" s="17">
        <v>0</v>
      </c>
      <c r="CO1031">
        <v>0</v>
      </c>
      <c r="CP1031">
        <v>2</v>
      </c>
      <c r="CQ1031">
        <v>0</v>
      </c>
      <c r="CR1031">
        <v>1</v>
      </c>
      <c r="CS1031">
        <v>21</v>
      </c>
      <c r="CY1031" s="33" t="s">
        <v>85</v>
      </c>
    </row>
    <row r="1032" spans="1:103" x14ac:dyDescent="0.25">
      <c r="A1032">
        <v>1031</v>
      </c>
      <c r="B1032">
        <v>70</v>
      </c>
      <c r="C1032" s="24" t="s">
        <v>4026</v>
      </c>
      <c r="D1032" s="12">
        <v>18.7</v>
      </c>
      <c r="E1032" s="13">
        <f t="shared" si="247"/>
        <v>5.3125</v>
      </c>
      <c r="F1032" s="7">
        <v>3.52</v>
      </c>
      <c r="G1032" s="7">
        <f t="shared" si="249"/>
        <v>13.387499999999999</v>
      </c>
      <c r="H1032" s="15">
        <f t="shared" si="250"/>
        <v>24.012499999999999</v>
      </c>
      <c r="I1032" s="11">
        <f t="shared" si="251"/>
        <v>0.19023125532552315</v>
      </c>
      <c r="J1032" s="32">
        <f t="shared" si="252"/>
        <v>5.4042970262932713E-2</v>
      </c>
      <c r="K1032" s="32">
        <f t="shared" si="253"/>
        <v>18.503794205513636</v>
      </c>
      <c r="L1032" s="8">
        <v>1</v>
      </c>
      <c r="M1032" s="9">
        <v>0</v>
      </c>
      <c r="N1032" s="8">
        <v>1</v>
      </c>
      <c r="O1032" s="9">
        <v>0</v>
      </c>
      <c r="P1032" s="9">
        <v>0</v>
      </c>
      <c r="Q1032" s="9">
        <v>0</v>
      </c>
      <c r="R1032" s="9">
        <v>0</v>
      </c>
      <c r="S1032" s="8">
        <v>347</v>
      </c>
      <c r="T1032" s="9">
        <v>16</v>
      </c>
      <c r="U1032" s="9">
        <f t="shared" si="254"/>
        <v>330</v>
      </c>
      <c r="V1032" s="9">
        <f t="shared" si="255"/>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2">
        <f t="shared" si="248"/>
        <v>33.730000000000004</v>
      </c>
      <c r="BM1032">
        <v>0</v>
      </c>
      <c r="BN1032">
        <v>0</v>
      </c>
      <c r="BO1032">
        <v>0</v>
      </c>
      <c r="BP1032">
        <v>0</v>
      </c>
      <c r="BQ1032">
        <v>1</v>
      </c>
      <c r="BR1032">
        <v>0</v>
      </c>
      <c r="BS1032">
        <v>0</v>
      </c>
      <c r="BT1032" s="17">
        <v>0</v>
      </c>
      <c r="BU1032">
        <v>0</v>
      </c>
      <c r="BV1032">
        <v>1</v>
      </c>
      <c r="BW1032">
        <v>0</v>
      </c>
      <c r="BX1032" s="17">
        <v>0</v>
      </c>
      <c r="BY1032">
        <v>0</v>
      </c>
      <c r="BZ1032">
        <v>0</v>
      </c>
      <c r="CA1032">
        <v>0</v>
      </c>
      <c r="CB1032">
        <v>0</v>
      </c>
      <c r="CC1032" s="17">
        <v>0</v>
      </c>
      <c r="CD1032">
        <v>0</v>
      </c>
      <c r="CE1032">
        <v>0</v>
      </c>
      <c r="CF1032">
        <v>1</v>
      </c>
      <c r="CG1032">
        <v>1</v>
      </c>
      <c r="CH1032">
        <v>0</v>
      </c>
      <c r="CI1032">
        <v>1</v>
      </c>
      <c r="CJ1032">
        <v>1</v>
      </c>
      <c r="CK1032">
        <v>0</v>
      </c>
      <c r="CL1032">
        <v>1</v>
      </c>
      <c r="CM1032">
        <v>1</v>
      </c>
      <c r="CN1032" s="17">
        <v>0</v>
      </c>
      <c r="CO1032">
        <v>0</v>
      </c>
      <c r="CP1032">
        <v>2</v>
      </c>
      <c r="CQ1032">
        <v>0</v>
      </c>
      <c r="CR1032">
        <v>1</v>
      </c>
      <c r="CS1032">
        <v>21</v>
      </c>
      <c r="CY1032" s="33" t="s">
        <v>85</v>
      </c>
    </row>
    <row r="1033" spans="1:103" x14ac:dyDescent="0.25">
      <c r="A1033">
        <v>1032</v>
      </c>
      <c r="B1033">
        <v>70</v>
      </c>
      <c r="C1033" s="24" t="s">
        <v>4026</v>
      </c>
      <c r="D1033" s="12">
        <v>24.4</v>
      </c>
      <c r="E1033" s="13">
        <f t="shared" si="247"/>
        <v>3.8607594936708858</v>
      </c>
      <c r="F1033" s="7">
        <v>6.32</v>
      </c>
      <c r="G1033" s="7">
        <f t="shared" si="249"/>
        <v>20.539240506329111</v>
      </c>
      <c r="H1033" s="15">
        <f t="shared" si="250"/>
        <v>28.260759493670886</v>
      </c>
      <c r="I1033" s="11">
        <f t="shared" si="251"/>
        <v>0.36251120430914735</v>
      </c>
      <c r="J1033" s="32">
        <f t="shared" si="252"/>
        <v>5.7359367770434704E-2</v>
      </c>
      <c r="K1033" s="32">
        <f t="shared" si="253"/>
        <v>17.433943902628574</v>
      </c>
      <c r="L1033" s="8">
        <v>1</v>
      </c>
      <c r="M1033" s="9">
        <v>0</v>
      </c>
      <c r="N1033" s="8">
        <v>1</v>
      </c>
      <c r="O1033" s="9">
        <v>0</v>
      </c>
      <c r="P1033" s="9">
        <v>0</v>
      </c>
      <c r="Q1033" s="9">
        <v>0</v>
      </c>
      <c r="R1033" s="9">
        <v>0</v>
      </c>
      <c r="S1033" s="8">
        <v>281</v>
      </c>
      <c r="T1033" s="9">
        <v>16</v>
      </c>
      <c r="U1033" s="9">
        <f t="shared" si="254"/>
        <v>264</v>
      </c>
      <c r="V1033" s="9">
        <f t="shared" si="255"/>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2">
        <f t="shared" si="248"/>
        <v>33.730000000000004</v>
      </c>
      <c r="BM1033">
        <v>0</v>
      </c>
      <c r="BN1033">
        <v>0</v>
      </c>
      <c r="BO1033">
        <v>0</v>
      </c>
      <c r="BP1033">
        <v>0</v>
      </c>
      <c r="BQ1033">
        <v>1</v>
      </c>
      <c r="BR1033">
        <v>0</v>
      </c>
      <c r="BS1033">
        <v>0</v>
      </c>
      <c r="BT1033" s="17">
        <v>0</v>
      </c>
      <c r="BU1033">
        <v>0</v>
      </c>
      <c r="BV1033">
        <v>1</v>
      </c>
      <c r="BW1033">
        <v>0</v>
      </c>
      <c r="BX1033" s="17">
        <v>0</v>
      </c>
      <c r="BY1033">
        <v>0</v>
      </c>
      <c r="BZ1033">
        <v>0</v>
      </c>
      <c r="CA1033">
        <v>0</v>
      </c>
      <c r="CB1033">
        <v>0</v>
      </c>
      <c r="CC1033" s="17">
        <v>0</v>
      </c>
      <c r="CD1033">
        <v>0</v>
      </c>
      <c r="CE1033">
        <v>0</v>
      </c>
      <c r="CF1033">
        <v>1</v>
      </c>
      <c r="CG1033">
        <v>1</v>
      </c>
      <c r="CH1033">
        <v>0</v>
      </c>
      <c r="CI1033">
        <v>1</v>
      </c>
      <c r="CJ1033">
        <v>1</v>
      </c>
      <c r="CK1033">
        <v>0</v>
      </c>
      <c r="CL1033">
        <v>1</v>
      </c>
      <c r="CM1033">
        <v>1</v>
      </c>
      <c r="CN1033" s="17">
        <v>0</v>
      </c>
      <c r="CO1033">
        <v>0</v>
      </c>
      <c r="CP1033">
        <v>2</v>
      </c>
      <c r="CQ1033">
        <v>0</v>
      </c>
      <c r="CR1033">
        <v>1</v>
      </c>
      <c r="CS1033">
        <v>21</v>
      </c>
      <c r="CY1033" s="33" t="s">
        <v>85</v>
      </c>
    </row>
    <row r="1034" spans="1:103" x14ac:dyDescent="0.25">
      <c r="A1034">
        <v>1033</v>
      </c>
      <c r="B1034">
        <v>70</v>
      </c>
      <c r="C1034" s="24" t="s">
        <v>4026</v>
      </c>
      <c r="D1034" s="12">
        <v>26.2</v>
      </c>
      <c r="E1034" s="13">
        <f t="shared" si="247"/>
        <v>7.3512906846240176</v>
      </c>
      <c r="F1034" s="7">
        <v>3.5640000000000001</v>
      </c>
      <c r="G1034" s="7">
        <f t="shared" si="249"/>
        <v>18.848709315375981</v>
      </c>
      <c r="H1034" s="15">
        <f t="shared" si="250"/>
        <v>33.551290684624014</v>
      </c>
      <c r="I1034" s="11">
        <f t="shared" si="251"/>
        <v>0.19252153470944192</v>
      </c>
      <c r="J1034" s="32">
        <f t="shared" si="252"/>
        <v>5.4018387965612202E-2</v>
      </c>
      <c r="K1034" s="32">
        <f t="shared" si="253"/>
        <v>18.51221477835648</v>
      </c>
      <c r="L1034" s="8">
        <v>1</v>
      </c>
      <c r="M1034" s="9">
        <v>0</v>
      </c>
      <c r="N1034" s="8">
        <v>1</v>
      </c>
      <c r="O1034" s="9">
        <v>0</v>
      </c>
      <c r="P1034" s="9">
        <v>0</v>
      </c>
      <c r="Q1034" s="9">
        <v>0</v>
      </c>
      <c r="R1034" s="9">
        <v>0</v>
      </c>
      <c r="S1034" s="8">
        <v>347</v>
      </c>
      <c r="T1034" s="9">
        <v>16</v>
      </c>
      <c r="U1034" s="9">
        <f t="shared" si="254"/>
        <v>330</v>
      </c>
      <c r="V1034" s="9">
        <f t="shared" si="255"/>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2">
        <f t="shared" si="248"/>
        <v>33.730000000000004</v>
      </c>
      <c r="BM1034">
        <v>0</v>
      </c>
      <c r="BN1034">
        <v>0</v>
      </c>
      <c r="BO1034">
        <v>0</v>
      </c>
      <c r="BP1034">
        <v>0</v>
      </c>
      <c r="BQ1034">
        <v>1</v>
      </c>
      <c r="BR1034">
        <v>0</v>
      </c>
      <c r="BS1034">
        <v>0</v>
      </c>
      <c r="BT1034" s="17">
        <v>0</v>
      </c>
      <c r="BU1034">
        <v>0</v>
      </c>
      <c r="BV1034">
        <v>1</v>
      </c>
      <c r="BW1034">
        <v>0</v>
      </c>
      <c r="BX1034" s="17">
        <v>0</v>
      </c>
      <c r="BY1034">
        <v>0</v>
      </c>
      <c r="BZ1034">
        <v>0</v>
      </c>
      <c r="CA1034">
        <v>0</v>
      </c>
      <c r="CB1034">
        <v>0</v>
      </c>
      <c r="CC1034" s="17">
        <v>0</v>
      </c>
      <c r="CD1034">
        <v>0</v>
      </c>
      <c r="CE1034">
        <v>0</v>
      </c>
      <c r="CF1034">
        <v>1</v>
      </c>
      <c r="CG1034">
        <v>1</v>
      </c>
      <c r="CH1034">
        <v>0</v>
      </c>
      <c r="CI1034">
        <v>1</v>
      </c>
      <c r="CJ1034">
        <v>1</v>
      </c>
      <c r="CK1034">
        <v>0</v>
      </c>
      <c r="CL1034">
        <v>1</v>
      </c>
      <c r="CM1034">
        <v>1</v>
      </c>
      <c r="CN1034" s="17">
        <v>0</v>
      </c>
      <c r="CO1034">
        <v>0</v>
      </c>
      <c r="CP1034">
        <v>2</v>
      </c>
      <c r="CQ1034">
        <v>0</v>
      </c>
      <c r="CR1034">
        <v>1</v>
      </c>
      <c r="CS1034">
        <v>21</v>
      </c>
      <c r="CY1034" s="33" t="s">
        <v>85</v>
      </c>
    </row>
    <row r="1035" spans="1:103" x14ac:dyDescent="0.25">
      <c r="A1035">
        <v>1034</v>
      </c>
      <c r="B1035">
        <v>70</v>
      </c>
      <c r="C1035" s="24" t="s">
        <v>4026</v>
      </c>
      <c r="D1035" s="12">
        <v>28.6</v>
      </c>
      <c r="E1035" s="13">
        <f t="shared" si="247"/>
        <v>3.232368896925859</v>
      </c>
      <c r="F1035" s="7">
        <v>8.8480000000000008</v>
      </c>
      <c r="G1035" s="7">
        <f t="shared" si="249"/>
        <v>25.367631103074142</v>
      </c>
      <c r="H1035" s="15">
        <f t="shared" si="250"/>
        <v>31.83236889692586</v>
      </c>
      <c r="I1035" s="11">
        <f t="shared" si="251"/>
        <v>0.47824434726464526</v>
      </c>
      <c r="J1035" s="32">
        <f t="shared" si="252"/>
        <v>5.4051124238770933E-2</v>
      </c>
      <c r="K1035" s="32">
        <f t="shared" si="253"/>
        <v>18.501002783633108</v>
      </c>
      <c r="L1035" s="8">
        <v>1</v>
      </c>
      <c r="M1035" s="9">
        <v>0</v>
      </c>
      <c r="N1035" s="8">
        <v>1</v>
      </c>
      <c r="O1035" s="9">
        <v>0</v>
      </c>
      <c r="P1035" s="9">
        <v>0</v>
      </c>
      <c r="Q1035" s="9">
        <v>0</v>
      </c>
      <c r="R1035" s="9">
        <v>0</v>
      </c>
      <c r="S1035" s="8">
        <v>281</v>
      </c>
      <c r="T1035" s="9">
        <v>16</v>
      </c>
      <c r="U1035" s="9">
        <f t="shared" si="254"/>
        <v>264</v>
      </c>
      <c r="V1035" s="9">
        <f t="shared" si="255"/>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2">
        <f t="shared" si="248"/>
        <v>33.730000000000004</v>
      </c>
      <c r="BM1035">
        <v>0</v>
      </c>
      <c r="BN1035">
        <v>0</v>
      </c>
      <c r="BO1035">
        <v>0</v>
      </c>
      <c r="BP1035">
        <v>0</v>
      </c>
      <c r="BQ1035">
        <v>1</v>
      </c>
      <c r="BR1035">
        <v>0</v>
      </c>
      <c r="BS1035">
        <v>0</v>
      </c>
      <c r="BT1035" s="17">
        <v>0</v>
      </c>
      <c r="BU1035">
        <v>0</v>
      </c>
      <c r="BV1035">
        <v>1</v>
      </c>
      <c r="BW1035">
        <v>0</v>
      </c>
      <c r="BX1035" s="17">
        <v>0</v>
      </c>
      <c r="BY1035">
        <v>0</v>
      </c>
      <c r="BZ1035">
        <v>0</v>
      </c>
      <c r="CA1035">
        <v>0</v>
      </c>
      <c r="CB1035">
        <v>0</v>
      </c>
      <c r="CC1035" s="17">
        <v>0</v>
      </c>
      <c r="CD1035">
        <v>0</v>
      </c>
      <c r="CE1035">
        <v>0</v>
      </c>
      <c r="CF1035">
        <v>1</v>
      </c>
      <c r="CG1035">
        <v>1</v>
      </c>
      <c r="CH1035">
        <v>0</v>
      </c>
      <c r="CI1035">
        <v>1</v>
      </c>
      <c r="CJ1035">
        <v>1</v>
      </c>
      <c r="CK1035">
        <v>0</v>
      </c>
      <c r="CL1035">
        <v>1</v>
      </c>
      <c r="CM1035">
        <v>1</v>
      </c>
      <c r="CN1035" s="17">
        <v>0</v>
      </c>
      <c r="CO1035">
        <v>0</v>
      </c>
      <c r="CP1035">
        <v>2</v>
      </c>
      <c r="CQ1035">
        <v>0</v>
      </c>
      <c r="CR1035">
        <v>1</v>
      </c>
      <c r="CS1035">
        <v>21</v>
      </c>
      <c r="CY1035" s="33" t="s">
        <v>85</v>
      </c>
    </row>
    <row r="1036" spans="1:103" x14ac:dyDescent="0.25">
      <c r="A1036">
        <v>1035</v>
      </c>
      <c r="B1036">
        <v>70</v>
      </c>
      <c r="C1036" s="24" t="s">
        <v>4026</v>
      </c>
      <c r="D1036" s="12">
        <v>6.67</v>
      </c>
      <c r="E1036" s="13">
        <f t="shared" si="247"/>
        <v>1.1575841721624436</v>
      </c>
      <c r="F1036" s="7">
        <v>5.7619999999999996</v>
      </c>
      <c r="G1036" s="7">
        <f t="shared" si="249"/>
        <v>5.5124158278375566</v>
      </c>
      <c r="H1036" s="15">
        <f t="shared" si="250"/>
        <v>7.8275841721624433</v>
      </c>
      <c r="I1036" s="11">
        <f t="shared" si="251"/>
        <v>0.30276010338288295</v>
      </c>
      <c r="J1036" s="32">
        <f t="shared" si="252"/>
        <v>5.2544273409039055E-2</v>
      </c>
      <c r="K1036" s="32">
        <f t="shared" si="253"/>
        <v>19.031569667266016</v>
      </c>
      <c r="L1036" s="8">
        <v>1</v>
      </c>
      <c r="M1036" s="9">
        <v>0</v>
      </c>
      <c r="N1036" s="8">
        <v>1</v>
      </c>
      <c r="O1036" s="9">
        <v>0</v>
      </c>
      <c r="P1036" s="9">
        <v>0</v>
      </c>
      <c r="Q1036" s="9">
        <v>0</v>
      </c>
      <c r="R1036" s="9">
        <v>0</v>
      </c>
      <c r="S1036" s="8">
        <v>347</v>
      </c>
      <c r="T1036" s="9">
        <v>17</v>
      </c>
      <c r="U1036" s="9">
        <f t="shared" si="254"/>
        <v>329</v>
      </c>
      <c r="V1036" s="9">
        <f t="shared" si="255"/>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2">
        <f t="shared" si="248"/>
        <v>33.730000000000004</v>
      </c>
      <c r="BM1036">
        <v>1</v>
      </c>
      <c r="BN1036">
        <v>0</v>
      </c>
      <c r="BO1036">
        <v>0</v>
      </c>
      <c r="BP1036">
        <v>0</v>
      </c>
      <c r="BQ1036">
        <v>0</v>
      </c>
      <c r="BR1036">
        <v>0</v>
      </c>
      <c r="BS1036">
        <v>0</v>
      </c>
      <c r="BT1036" s="17">
        <v>0</v>
      </c>
      <c r="BU1036">
        <v>0</v>
      </c>
      <c r="BV1036">
        <v>0</v>
      </c>
      <c r="BW1036">
        <v>1</v>
      </c>
      <c r="BX1036" s="17">
        <v>0</v>
      </c>
      <c r="BY1036">
        <v>0</v>
      </c>
      <c r="BZ1036">
        <v>0</v>
      </c>
      <c r="CA1036">
        <v>0</v>
      </c>
      <c r="CB1036">
        <v>0</v>
      </c>
      <c r="CC1036" s="17">
        <v>0</v>
      </c>
      <c r="CD1036">
        <v>0</v>
      </c>
      <c r="CE1036">
        <v>0</v>
      </c>
      <c r="CF1036">
        <v>1</v>
      </c>
      <c r="CG1036">
        <v>1</v>
      </c>
      <c r="CH1036">
        <v>0</v>
      </c>
      <c r="CI1036">
        <v>1</v>
      </c>
      <c r="CJ1036">
        <v>1</v>
      </c>
      <c r="CK1036">
        <v>1</v>
      </c>
      <c r="CL1036">
        <v>1</v>
      </c>
      <c r="CM1036">
        <v>1</v>
      </c>
      <c r="CN1036" s="17">
        <v>0</v>
      </c>
      <c r="CO1036">
        <v>0</v>
      </c>
      <c r="CP1036">
        <v>2</v>
      </c>
      <c r="CQ1036">
        <v>0</v>
      </c>
      <c r="CR1036">
        <v>1</v>
      </c>
      <c r="CS1036">
        <v>21</v>
      </c>
      <c r="CY1036" s="33" t="s">
        <v>85</v>
      </c>
    </row>
    <row r="1037" spans="1:103" x14ac:dyDescent="0.25">
      <c r="A1037">
        <v>1036</v>
      </c>
      <c r="B1037">
        <v>70</v>
      </c>
      <c r="C1037" s="24" t="s">
        <v>4026</v>
      </c>
      <c r="D1037" s="12">
        <v>9.07</v>
      </c>
      <c r="E1037" s="13">
        <f t="shared" si="247"/>
        <v>1.1211372064276885</v>
      </c>
      <c r="F1037" s="7">
        <v>8.09</v>
      </c>
      <c r="G1037" s="7">
        <f t="shared" si="249"/>
        <v>7.948862793572312</v>
      </c>
      <c r="H1037" s="15">
        <f t="shared" si="250"/>
        <v>10.191137206427689</v>
      </c>
      <c r="I1037" s="11">
        <f t="shared" si="251"/>
        <v>0.44639070680664567</v>
      </c>
      <c r="J1037" s="32">
        <f t="shared" si="252"/>
        <v>5.5178084895753481E-2</v>
      </c>
      <c r="K1037" s="32">
        <f t="shared" si="253"/>
        <v>18.123137145648929</v>
      </c>
      <c r="L1037" s="8">
        <v>1</v>
      </c>
      <c r="M1037" s="9">
        <v>0</v>
      </c>
      <c r="N1037" s="8">
        <v>1</v>
      </c>
      <c r="O1037" s="9">
        <v>0</v>
      </c>
      <c r="P1037" s="9">
        <v>0</v>
      </c>
      <c r="Q1037" s="9">
        <v>0</v>
      </c>
      <c r="R1037" s="9">
        <v>0</v>
      </c>
      <c r="S1037" s="8">
        <v>281</v>
      </c>
      <c r="T1037" s="9">
        <v>17</v>
      </c>
      <c r="U1037" s="9">
        <f t="shared" si="254"/>
        <v>263</v>
      </c>
      <c r="V1037" s="9">
        <f t="shared" si="255"/>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2">
        <f t="shared" si="248"/>
        <v>33.730000000000004</v>
      </c>
      <c r="BM1037">
        <v>1</v>
      </c>
      <c r="BN1037">
        <v>0</v>
      </c>
      <c r="BO1037">
        <v>0</v>
      </c>
      <c r="BP1037">
        <v>0</v>
      </c>
      <c r="BQ1037">
        <v>0</v>
      </c>
      <c r="BR1037">
        <v>0</v>
      </c>
      <c r="BS1037">
        <v>0</v>
      </c>
      <c r="BT1037" s="17">
        <v>0</v>
      </c>
      <c r="BU1037">
        <v>0</v>
      </c>
      <c r="BV1037">
        <v>0</v>
      </c>
      <c r="BW1037">
        <v>1</v>
      </c>
      <c r="BX1037" s="17">
        <v>0</v>
      </c>
      <c r="BY1037">
        <v>0</v>
      </c>
      <c r="BZ1037">
        <v>0</v>
      </c>
      <c r="CA1037">
        <v>0</v>
      </c>
      <c r="CB1037">
        <v>0</v>
      </c>
      <c r="CC1037" s="17">
        <v>0</v>
      </c>
      <c r="CD1037">
        <v>0</v>
      </c>
      <c r="CE1037">
        <v>0</v>
      </c>
      <c r="CF1037">
        <v>1</v>
      </c>
      <c r="CG1037">
        <v>1</v>
      </c>
      <c r="CH1037">
        <v>0</v>
      </c>
      <c r="CI1037">
        <v>1</v>
      </c>
      <c r="CJ1037">
        <v>1</v>
      </c>
      <c r="CK1037">
        <v>1</v>
      </c>
      <c r="CL1037">
        <v>1</v>
      </c>
      <c r="CM1037">
        <v>1</v>
      </c>
      <c r="CN1037" s="17">
        <v>0</v>
      </c>
      <c r="CO1037">
        <v>0</v>
      </c>
      <c r="CP1037">
        <v>2</v>
      </c>
      <c r="CQ1037">
        <v>0</v>
      </c>
      <c r="CR1037">
        <v>1</v>
      </c>
      <c r="CS1037">
        <v>21</v>
      </c>
      <c r="CY1037" s="33" t="s">
        <v>85</v>
      </c>
    </row>
    <row r="1038" spans="1:103" x14ac:dyDescent="0.25">
      <c r="A1038">
        <v>1037</v>
      </c>
      <c r="B1038">
        <v>70</v>
      </c>
      <c r="C1038" s="24" t="s">
        <v>4026</v>
      </c>
      <c r="D1038" s="12">
        <v>14.4</v>
      </c>
      <c r="E1038" s="13">
        <f t="shared" si="247"/>
        <v>4.6346958480849691</v>
      </c>
      <c r="F1038" s="7">
        <v>3.1070000000000002</v>
      </c>
      <c r="G1038" s="7">
        <f t="shared" si="249"/>
        <v>9.7653041519150321</v>
      </c>
      <c r="H1038" s="15">
        <f t="shared" si="250"/>
        <v>19.034695848084969</v>
      </c>
      <c r="I1038" s="11">
        <f t="shared" si="251"/>
        <v>0.16883539636935391</v>
      </c>
      <c r="J1038" s="32">
        <f t="shared" si="252"/>
        <v>5.4340327122418375E-2</v>
      </c>
      <c r="K1038" s="32">
        <f t="shared" si="253"/>
        <v>18.402539199795228</v>
      </c>
      <c r="L1038" s="8">
        <v>1</v>
      </c>
      <c r="M1038" s="9">
        <v>0</v>
      </c>
      <c r="N1038" s="8">
        <v>1</v>
      </c>
      <c r="O1038" s="9">
        <v>0</v>
      </c>
      <c r="P1038" s="9">
        <v>0</v>
      </c>
      <c r="Q1038" s="9">
        <v>0</v>
      </c>
      <c r="R1038" s="9">
        <v>0</v>
      </c>
      <c r="S1038" s="8">
        <v>347</v>
      </c>
      <c r="T1038" s="9">
        <v>17</v>
      </c>
      <c r="U1038" s="9">
        <f t="shared" si="254"/>
        <v>329</v>
      </c>
      <c r="V1038" s="9">
        <f t="shared" si="255"/>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2">
        <f t="shared" si="248"/>
        <v>33.730000000000004</v>
      </c>
      <c r="BM1038">
        <v>0</v>
      </c>
      <c r="BN1038">
        <v>0</v>
      </c>
      <c r="BO1038">
        <v>0</v>
      </c>
      <c r="BP1038">
        <v>0</v>
      </c>
      <c r="BQ1038">
        <v>1</v>
      </c>
      <c r="BR1038">
        <v>0</v>
      </c>
      <c r="BS1038">
        <v>0</v>
      </c>
      <c r="BT1038" s="17">
        <v>0</v>
      </c>
      <c r="BU1038">
        <v>0</v>
      </c>
      <c r="BV1038">
        <v>1</v>
      </c>
      <c r="BW1038">
        <v>0</v>
      </c>
      <c r="BX1038" s="17">
        <v>0</v>
      </c>
      <c r="BY1038">
        <v>0</v>
      </c>
      <c r="BZ1038">
        <v>0</v>
      </c>
      <c r="CA1038">
        <v>0</v>
      </c>
      <c r="CB1038">
        <v>0</v>
      </c>
      <c r="CC1038" s="17">
        <v>0</v>
      </c>
      <c r="CD1038">
        <v>0</v>
      </c>
      <c r="CE1038">
        <v>0</v>
      </c>
      <c r="CF1038">
        <v>1</v>
      </c>
      <c r="CG1038">
        <v>1</v>
      </c>
      <c r="CH1038">
        <v>0</v>
      </c>
      <c r="CI1038">
        <v>1</v>
      </c>
      <c r="CJ1038">
        <v>1</v>
      </c>
      <c r="CK1038">
        <v>1</v>
      </c>
      <c r="CL1038">
        <v>1</v>
      </c>
      <c r="CM1038">
        <v>1</v>
      </c>
      <c r="CN1038" s="17">
        <v>0</v>
      </c>
      <c r="CO1038">
        <v>0</v>
      </c>
      <c r="CP1038">
        <v>2</v>
      </c>
      <c r="CQ1038">
        <v>0</v>
      </c>
      <c r="CR1038">
        <v>1</v>
      </c>
      <c r="CS1038">
        <v>21</v>
      </c>
      <c r="CY1038" s="33" t="s">
        <v>85</v>
      </c>
    </row>
    <row r="1039" spans="1:103" x14ac:dyDescent="0.25">
      <c r="A1039">
        <v>1038</v>
      </c>
      <c r="B1039">
        <v>70</v>
      </c>
      <c r="C1039" s="24" t="s">
        <v>4026</v>
      </c>
      <c r="D1039" s="12">
        <v>24.5</v>
      </c>
      <c r="E1039" s="13">
        <f t="shared" si="247"/>
        <v>3.7251026303785921</v>
      </c>
      <c r="F1039" s="7">
        <v>6.577</v>
      </c>
      <c r="G1039" s="7">
        <f t="shared" si="249"/>
        <v>20.774897369621407</v>
      </c>
      <c r="H1039" s="15">
        <f t="shared" si="250"/>
        <v>28.225102630378593</v>
      </c>
      <c r="I1039" s="11">
        <f t="shared" si="251"/>
        <v>0.37582431988247661</v>
      </c>
      <c r="J1039" s="32">
        <f t="shared" si="252"/>
        <v>5.7142210716508539E-2</v>
      </c>
      <c r="K1039" s="32">
        <f t="shared" si="253"/>
        <v>17.50019797030879</v>
      </c>
      <c r="L1039" s="8">
        <v>1</v>
      </c>
      <c r="M1039" s="9">
        <v>0</v>
      </c>
      <c r="N1039" s="8">
        <v>1</v>
      </c>
      <c r="O1039" s="9">
        <v>0</v>
      </c>
      <c r="P1039" s="9">
        <v>0</v>
      </c>
      <c r="Q1039" s="9">
        <v>0</v>
      </c>
      <c r="R1039" s="9">
        <v>0</v>
      </c>
      <c r="S1039" s="8">
        <v>281</v>
      </c>
      <c r="T1039" s="9">
        <v>17</v>
      </c>
      <c r="U1039" s="9">
        <f t="shared" si="254"/>
        <v>263</v>
      </c>
      <c r="V1039" s="9">
        <f t="shared" si="255"/>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2">
        <f t="shared" si="248"/>
        <v>33.730000000000004</v>
      </c>
      <c r="BM1039">
        <v>0</v>
      </c>
      <c r="BN1039">
        <v>0</v>
      </c>
      <c r="BO1039">
        <v>0</v>
      </c>
      <c r="BP1039">
        <v>0</v>
      </c>
      <c r="BQ1039">
        <v>1</v>
      </c>
      <c r="BR1039">
        <v>0</v>
      </c>
      <c r="BS1039">
        <v>0</v>
      </c>
      <c r="BT1039" s="17">
        <v>0</v>
      </c>
      <c r="BU1039">
        <v>0</v>
      </c>
      <c r="BV1039">
        <v>1</v>
      </c>
      <c r="BW1039">
        <v>0</v>
      </c>
      <c r="BX1039" s="17">
        <v>0</v>
      </c>
      <c r="BY1039">
        <v>0</v>
      </c>
      <c r="BZ1039">
        <v>0</v>
      </c>
      <c r="CA1039">
        <v>0</v>
      </c>
      <c r="CB1039">
        <v>0</v>
      </c>
      <c r="CC1039" s="17">
        <v>0</v>
      </c>
      <c r="CD1039">
        <v>0</v>
      </c>
      <c r="CE1039">
        <v>0</v>
      </c>
      <c r="CF1039">
        <v>1</v>
      </c>
      <c r="CG1039">
        <v>1</v>
      </c>
      <c r="CH1039">
        <v>0</v>
      </c>
      <c r="CI1039">
        <v>1</v>
      </c>
      <c r="CJ1039">
        <v>1</v>
      </c>
      <c r="CK1039">
        <v>1</v>
      </c>
      <c r="CL1039">
        <v>1</v>
      </c>
      <c r="CM1039">
        <v>1</v>
      </c>
      <c r="CN1039" s="17">
        <v>0</v>
      </c>
      <c r="CO1039">
        <v>0</v>
      </c>
      <c r="CP1039">
        <v>2</v>
      </c>
      <c r="CQ1039">
        <v>0</v>
      </c>
      <c r="CR1039">
        <v>1</v>
      </c>
      <c r="CS1039">
        <v>21</v>
      </c>
      <c r="CY1039" s="33" t="s">
        <v>85</v>
      </c>
    </row>
    <row r="1040" spans="1:103" x14ac:dyDescent="0.25">
      <c r="A1040">
        <v>1039</v>
      </c>
      <c r="B1040">
        <v>70</v>
      </c>
      <c r="C1040" s="24" t="s">
        <v>4026</v>
      </c>
      <c r="D1040" s="12">
        <v>20.7</v>
      </c>
      <c r="E1040" s="13">
        <f t="shared" si="247"/>
        <v>7.2478991596638656</v>
      </c>
      <c r="F1040" s="7">
        <v>2.8559999999999999</v>
      </c>
      <c r="G1040" s="7">
        <f t="shared" si="249"/>
        <v>13.452100840336133</v>
      </c>
      <c r="H1040" s="15">
        <f t="shared" si="250"/>
        <v>27.947899159663866</v>
      </c>
      <c r="I1040" s="11">
        <f t="shared" si="251"/>
        <v>0.15554006736179252</v>
      </c>
      <c r="J1040" s="32">
        <f t="shared" si="252"/>
        <v>5.44608078997873E-2</v>
      </c>
      <c r="K1040" s="32">
        <f t="shared" si="253"/>
        <v>18.361828231415302</v>
      </c>
      <c r="L1040" s="8">
        <v>1</v>
      </c>
      <c r="M1040" s="9">
        <v>0</v>
      </c>
      <c r="N1040" s="8">
        <v>1</v>
      </c>
      <c r="O1040" s="9">
        <v>0</v>
      </c>
      <c r="P1040" s="9">
        <v>0</v>
      </c>
      <c r="Q1040" s="9">
        <v>0</v>
      </c>
      <c r="R1040" s="9">
        <v>0</v>
      </c>
      <c r="S1040" s="8">
        <v>347</v>
      </c>
      <c r="T1040" s="9">
        <v>17</v>
      </c>
      <c r="U1040" s="9">
        <f t="shared" si="254"/>
        <v>329</v>
      </c>
      <c r="V1040" s="9">
        <f t="shared" si="255"/>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2">
        <f t="shared" si="248"/>
        <v>33.730000000000004</v>
      </c>
      <c r="BM1040">
        <v>0</v>
      </c>
      <c r="BN1040">
        <v>0</v>
      </c>
      <c r="BO1040">
        <v>0</v>
      </c>
      <c r="BP1040">
        <v>0</v>
      </c>
      <c r="BQ1040">
        <v>1</v>
      </c>
      <c r="BR1040">
        <v>0</v>
      </c>
      <c r="BS1040">
        <v>0</v>
      </c>
      <c r="BT1040" s="17">
        <v>0</v>
      </c>
      <c r="BU1040">
        <v>0</v>
      </c>
      <c r="BV1040">
        <v>1</v>
      </c>
      <c r="BW1040">
        <v>0</v>
      </c>
      <c r="BX1040" s="17">
        <v>0</v>
      </c>
      <c r="BY1040">
        <v>0</v>
      </c>
      <c r="BZ1040">
        <v>0</v>
      </c>
      <c r="CA1040">
        <v>0</v>
      </c>
      <c r="CB1040">
        <v>0</v>
      </c>
      <c r="CC1040" s="17">
        <v>0</v>
      </c>
      <c r="CD1040">
        <v>0</v>
      </c>
      <c r="CE1040">
        <v>0</v>
      </c>
      <c r="CF1040">
        <v>1</v>
      </c>
      <c r="CG1040">
        <v>1</v>
      </c>
      <c r="CH1040">
        <v>0</v>
      </c>
      <c r="CI1040">
        <v>1</v>
      </c>
      <c r="CJ1040">
        <v>1</v>
      </c>
      <c r="CK1040">
        <v>1</v>
      </c>
      <c r="CL1040">
        <v>1</v>
      </c>
      <c r="CM1040">
        <v>1</v>
      </c>
      <c r="CN1040" s="17">
        <v>0</v>
      </c>
      <c r="CO1040">
        <v>0</v>
      </c>
      <c r="CP1040">
        <v>2</v>
      </c>
      <c r="CQ1040">
        <v>0</v>
      </c>
      <c r="CR1040">
        <v>1</v>
      </c>
      <c r="CS1040">
        <v>21</v>
      </c>
      <c r="CY1040" s="33" t="s">
        <v>85</v>
      </c>
    </row>
    <row r="1041" spans="1:103" x14ac:dyDescent="0.25">
      <c r="A1041">
        <v>1040</v>
      </c>
      <c r="B1041">
        <v>70</v>
      </c>
      <c r="C1041" s="24" t="s">
        <v>4026</v>
      </c>
      <c r="D1041" s="12">
        <v>28</v>
      </c>
      <c r="E1041" s="13">
        <f t="shared" si="247"/>
        <v>3.1069684864624945</v>
      </c>
      <c r="F1041" s="7">
        <v>9.0120000000000005</v>
      </c>
      <c r="G1041" s="7">
        <f t="shared" si="249"/>
        <v>24.893031513537505</v>
      </c>
      <c r="H1041" s="15">
        <f t="shared" si="250"/>
        <v>31.106968486462495</v>
      </c>
      <c r="I1041" s="11">
        <f t="shared" si="251"/>
        <v>0.48574189798787487</v>
      </c>
      <c r="J1041" s="32">
        <f t="shared" si="252"/>
        <v>5.3899456057243104E-2</v>
      </c>
      <c r="K1041" s="32">
        <f t="shared" si="253"/>
        <v>18.553062927721665</v>
      </c>
      <c r="L1041" s="8">
        <v>1</v>
      </c>
      <c r="M1041" s="9">
        <v>0</v>
      </c>
      <c r="N1041" s="8">
        <v>1</v>
      </c>
      <c r="O1041" s="9">
        <v>0</v>
      </c>
      <c r="P1041" s="9">
        <v>0</v>
      </c>
      <c r="Q1041" s="9">
        <v>0</v>
      </c>
      <c r="R1041" s="9">
        <v>0</v>
      </c>
      <c r="S1041" s="8">
        <v>281</v>
      </c>
      <c r="T1041" s="9">
        <v>17</v>
      </c>
      <c r="U1041" s="9">
        <f t="shared" si="254"/>
        <v>263</v>
      </c>
      <c r="V1041" s="9">
        <f t="shared" si="255"/>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2">
        <f t="shared" si="248"/>
        <v>33.730000000000004</v>
      </c>
      <c r="BM1041">
        <v>0</v>
      </c>
      <c r="BN1041">
        <v>0</v>
      </c>
      <c r="BO1041">
        <v>0</v>
      </c>
      <c r="BP1041">
        <v>0</v>
      </c>
      <c r="BQ1041">
        <v>1</v>
      </c>
      <c r="BR1041">
        <v>0</v>
      </c>
      <c r="BS1041">
        <v>0</v>
      </c>
      <c r="BT1041" s="17">
        <v>0</v>
      </c>
      <c r="BU1041">
        <v>0</v>
      </c>
      <c r="BV1041">
        <v>1</v>
      </c>
      <c r="BW1041">
        <v>0</v>
      </c>
      <c r="BX1041" s="17">
        <v>0</v>
      </c>
      <c r="BY1041">
        <v>0</v>
      </c>
      <c r="BZ1041">
        <v>0</v>
      </c>
      <c r="CA1041">
        <v>0</v>
      </c>
      <c r="CB1041">
        <v>0</v>
      </c>
      <c r="CC1041" s="17">
        <v>0</v>
      </c>
      <c r="CD1041">
        <v>0</v>
      </c>
      <c r="CE1041">
        <v>0</v>
      </c>
      <c r="CF1041">
        <v>1</v>
      </c>
      <c r="CG1041">
        <v>1</v>
      </c>
      <c r="CH1041">
        <v>0</v>
      </c>
      <c r="CI1041">
        <v>1</v>
      </c>
      <c r="CJ1041">
        <v>1</v>
      </c>
      <c r="CK1041">
        <v>1</v>
      </c>
      <c r="CL1041">
        <v>1</v>
      </c>
      <c r="CM1041">
        <v>1</v>
      </c>
      <c r="CN1041" s="17">
        <v>0</v>
      </c>
      <c r="CO1041">
        <v>0</v>
      </c>
      <c r="CP1041">
        <v>2</v>
      </c>
      <c r="CQ1041">
        <v>0</v>
      </c>
      <c r="CR1041">
        <v>1</v>
      </c>
      <c r="CS1041">
        <v>21</v>
      </c>
      <c r="CY1041" s="33" t="s">
        <v>85</v>
      </c>
    </row>
    <row r="1042" spans="1:103" x14ac:dyDescent="0.25">
      <c r="A1042">
        <v>1041</v>
      </c>
      <c r="B1042">
        <v>70</v>
      </c>
      <c r="C1042" s="24" t="s">
        <v>4026</v>
      </c>
      <c r="D1042" s="12">
        <v>6.61</v>
      </c>
      <c r="E1042" s="13">
        <f t="shared" si="247"/>
        <v>1.1598526057203018</v>
      </c>
      <c r="F1042" s="7">
        <v>5.6989999999999998</v>
      </c>
      <c r="G1042" s="7">
        <f t="shared" si="249"/>
        <v>5.4501473942796981</v>
      </c>
      <c r="H1042" s="15">
        <f t="shared" si="250"/>
        <v>7.7698526057203026</v>
      </c>
      <c r="I1042" s="11">
        <f t="shared" si="251"/>
        <v>0.30016421311951225</v>
      </c>
      <c r="J1042" s="32">
        <f t="shared" si="252"/>
        <v>5.2669628552292021E-2</v>
      </c>
      <c r="K1042" s="32">
        <f t="shared" si="253"/>
        <v>18.986274015719882</v>
      </c>
      <c r="L1042" s="8">
        <v>1</v>
      </c>
      <c r="M1042" s="9">
        <v>0</v>
      </c>
      <c r="N1042" s="8">
        <v>1</v>
      </c>
      <c r="O1042" s="9">
        <v>0</v>
      </c>
      <c r="P1042" s="9">
        <v>0</v>
      </c>
      <c r="Q1042" s="9">
        <v>0</v>
      </c>
      <c r="R1042" s="9">
        <v>0</v>
      </c>
      <c r="S1042" s="8">
        <v>347</v>
      </c>
      <c r="T1042" s="9">
        <v>18</v>
      </c>
      <c r="U1042" s="9">
        <f t="shared" si="254"/>
        <v>328</v>
      </c>
      <c r="V1042" s="9">
        <f t="shared" si="255"/>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2">
        <f t="shared" si="248"/>
        <v>33.730000000000004</v>
      </c>
      <c r="BM1042">
        <v>1</v>
      </c>
      <c r="BN1042">
        <v>0</v>
      </c>
      <c r="BO1042">
        <v>0</v>
      </c>
      <c r="BP1042">
        <v>0</v>
      </c>
      <c r="BQ1042">
        <v>0</v>
      </c>
      <c r="BR1042">
        <v>0</v>
      </c>
      <c r="BS1042">
        <v>0</v>
      </c>
      <c r="BT1042" s="17">
        <v>0</v>
      </c>
      <c r="BU1042">
        <v>0</v>
      </c>
      <c r="BV1042">
        <v>0</v>
      </c>
      <c r="BW1042">
        <v>1</v>
      </c>
      <c r="BX1042" s="17">
        <v>0</v>
      </c>
      <c r="BY1042">
        <v>0</v>
      </c>
      <c r="BZ1042">
        <v>0</v>
      </c>
      <c r="CA1042">
        <v>0</v>
      </c>
      <c r="CB1042">
        <v>0</v>
      </c>
      <c r="CC1042" s="17">
        <v>0</v>
      </c>
      <c r="CD1042">
        <v>0</v>
      </c>
      <c r="CE1042">
        <v>0</v>
      </c>
      <c r="CF1042">
        <v>1</v>
      </c>
      <c r="CG1042">
        <v>1</v>
      </c>
      <c r="CH1042">
        <v>0</v>
      </c>
      <c r="CI1042">
        <v>1</v>
      </c>
      <c r="CJ1042">
        <v>1</v>
      </c>
      <c r="CK1042">
        <v>1</v>
      </c>
      <c r="CL1042">
        <v>1</v>
      </c>
      <c r="CM1042">
        <v>1</v>
      </c>
      <c r="CN1042" s="17">
        <v>0</v>
      </c>
      <c r="CO1042">
        <v>0</v>
      </c>
      <c r="CP1042">
        <v>2</v>
      </c>
      <c r="CQ1042">
        <v>0</v>
      </c>
      <c r="CR1042">
        <v>1</v>
      </c>
      <c r="CS1042">
        <v>21</v>
      </c>
      <c r="CY1042" s="33" t="s">
        <v>85</v>
      </c>
    </row>
    <row r="1043" spans="1:103" x14ac:dyDescent="0.25">
      <c r="A1043">
        <v>1042</v>
      </c>
      <c r="B1043">
        <v>70</v>
      </c>
      <c r="C1043" s="24" t="s">
        <v>4026</v>
      </c>
      <c r="D1043" s="12">
        <v>8.76</v>
      </c>
      <c r="E1043" s="13">
        <f t="shared" si="247"/>
        <v>1.1546065638592329</v>
      </c>
      <c r="F1043" s="7">
        <v>7.5869999999999997</v>
      </c>
      <c r="G1043" s="7">
        <f t="shared" si="249"/>
        <v>7.6053934361407673</v>
      </c>
      <c r="H1043" s="15">
        <f t="shared" si="250"/>
        <v>9.9146065638592322</v>
      </c>
      <c r="I1043" s="11">
        <f t="shared" si="251"/>
        <v>0.42441637545805455</v>
      </c>
      <c r="J1043" s="32">
        <f t="shared" si="252"/>
        <v>5.5939946679590687E-2</v>
      </c>
      <c r="K1043" s="32">
        <f t="shared" si="253"/>
        <v>17.876313070653019</v>
      </c>
      <c r="L1043" s="8">
        <v>1</v>
      </c>
      <c r="M1043" s="9">
        <v>0</v>
      </c>
      <c r="N1043" s="8">
        <v>1</v>
      </c>
      <c r="O1043" s="9">
        <v>0</v>
      </c>
      <c r="P1043" s="9">
        <v>0</v>
      </c>
      <c r="Q1043" s="9">
        <v>0</v>
      </c>
      <c r="R1043" s="9">
        <v>0</v>
      </c>
      <c r="S1043" s="8">
        <v>281</v>
      </c>
      <c r="T1043" s="9">
        <v>18</v>
      </c>
      <c r="U1043" s="9">
        <f t="shared" si="254"/>
        <v>262</v>
      </c>
      <c r="V1043" s="9">
        <f t="shared" si="255"/>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2">
        <f t="shared" si="248"/>
        <v>33.730000000000004</v>
      </c>
      <c r="BM1043">
        <v>1</v>
      </c>
      <c r="BN1043">
        <v>0</v>
      </c>
      <c r="BO1043">
        <v>0</v>
      </c>
      <c r="BP1043">
        <v>0</v>
      </c>
      <c r="BQ1043">
        <v>0</v>
      </c>
      <c r="BR1043">
        <v>0</v>
      </c>
      <c r="BS1043">
        <v>0</v>
      </c>
      <c r="BT1043" s="17">
        <v>0</v>
      </c>
      <c r="BU1043">
        <v>0</v>
      </c>
      <c r="BV1043">
        <v>0</v>
      </c>
      <c r="BW1043">
        <v>1</v>
      </c>
      <c r="BX1043" s="17">
        <v>0</v>
      </c>
      <c r="BY1043">
        <v>0</v>
      </c>
      <c r="BZ1043">
        <v>0</v>
      </c>
      <c r="CA1043">
        <v>0</v>
      </c>
      <c r="CB1043">
        <v>0</v>
      </c>
      <c r="CC1043" s="17">
        <v>0</v>
      </c>
      <c r="CD1043">
        <v>0</v>
      </c>
      <c r="CE1043">
        <v>0</v>
      </c>
      <c r="CF1043">
        <v>1</v>
      </c>
      <c r="CG1043">
        <v>1</v>
      </c>
      <c r="CH1043">
        <v>0</v>
      </c>
      <c r="CI1043">
        <v>1</v>
      </c>
      <c r="CJ1043">
        <v>1</v>
      </c>
      <c r="CK1043">
        <v>1</v>
      </c>
      <c r="CL1043">
        <v>1</v>
      </c>
      <c r="CM1043">
        <v>1</v>
      </c>
      <c r="CN1043" s="17">
        <v>0</v>
      </c>
      <c r="CO1043">
        <v>0</v>
      </c>
      <c r="CP1043">
        <v>2</v>
      </c>
      <c r="CQ1043">
        <v>0</v>
      </c>
      <c r="CR1043">
        <v>1</v>
      </c>
      <c r="CS1043">
        <v>21</v>
      </c>
      <c r="CY1043" s="33" t="s">
        <v>85</v>
      </c>
    </row>
    <row r="1044" spans="1:103" x14ac:dyDescent="0.25">
      <c r="A1044">
        <v>1043</v>
      </c>
      <c r="B1044">
        <v>70</v>
      </c>
      <c r="C1044" s="24" t="s">
        <v>4026</v>
      </c>
      <c r="D1044" s="12">
        <v>17.899999999999999</v>
      </c>
      <c r="E1044" s="13">
        <f t="shared" si="247"/>
        <v>3.9306104523495824</v>
      </c>
      <c r="F1044" s="7">
        <v>4.5540000000000003</v>
      </c>
      <c r="G1044" s="7">
        <f t="shared" si="249"/>
        <v>13.969389547650415</v>
      </c>
      <c r="H1044" s="15">
        <f t="shared" si="250"/>
        <v>21.830610452349582</v>
      </c>
      <c r="I1044" s="11">
        <f t="shared" si="251"/>
        <v>0.24386126349454249</v>
      </c>
      <c r="J1044" s="32">
        <f t="shared" si="252"/>
        <v>5.3548806213118687E-2</v>
      </c>
      <c r="K1044" s="32">
        <f t="shared" si="253"/>
        <v>18.674552631857075</v>
      </c>
      <c r="L1044" s="8">
        <v>1</v>
      </c>
      <c r="M1044" s="9">
        <v>0</v>
      </c>
      <c r="N1044" s="8">
        <v>1</v>
      </c>
      <c r="O1044" s="9">
        <v>0</v>
      </c>
      <c r="P1044" s="9">
        <v>0</v>
      </c>
      <c r="Q1044" s="9">
        <v>0</v>
      </c>
      <c r="R1044" s="9">
        <v>0</v>
      </c>
      <c r="S1044" s="8">
        <v>347</v>
      </c>
      <c r="T1044" s="9">
        <v>18</v>
      </c>
      <c r="U1044" s="9">
        <f t="shared" si="254"/>
        <v>328</v>
      </c>
      <c r="V1044" s="9">
        <f t="shared" si="255"/>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2">
        <f t="shared" si="248"/>
        <v>33.730000000000004</v>
      </c>
      <c r="BM1044">
        <v>0</v>
      </c>
      <c r="BN1044">
        <v>0</v>
      </c>
      <c r="BO1044">
        <v>0</v>
      </c>
      <c r="BP1044">
        <v>0</v>
      </c>
      <c r="BQ1044">
        <v>1</v>
      </c>
      <c r="BR1044">
        <v>0</v>
      </c>
      <c r="BS1044">
        <v>0</v>
      </c>
      <c r="BT1044" s="17">
        <v>0</v>
      </c>
      <c r="BU1044">
        <v>0</v>
      </c>
      <c r="BV1044">
        <v>1</v>
      </c>
      <c r="BW1044">
        <v>0</v>
      </c>
      <c r="BX1044" s="17">
        <v>0</v>
      </c>
      <c r="BY1044">
        <v>0</v>
      </c>
      <c r="BZ1044">
        <v>0</v>
      </c>
      <c r="CA1044">
        <v>0</v>
      </c>
      <c r="CB1044">
        <v>0</v>
      </c>
      <c r="CC1044" s="17">
        <v>0</v>
      </c>
      <c r="CD1044">
        <v>0</v>
      </c>
      <c r="CE1044">
        <v>0</v>
      </c>
      <c r="CF1044">
        <v>1</v>
      </c>
      <c r="CG1044">
        <v>1</v>
      </c>
      <c r="CH1044">
        <v>0</v>
      </c>
      <c r="CI1044">
        <v>1</v>
      </c>
      <c r="CJ1044">
        <v>1</v>
      </c>
      <c r="CK1044">
        <v>1</v>
      </c>
      <c r="CL1044">
        <v>1</v>
      </c>
      <c r="CM1044">
        <v>1</v>
      </c>
      <c r="CN1044" s="17">
        <v>0</v>
      </c>
      <c r="CO1044">
        <v>0</v>
      </c>
      <c r="CP1044">
        <v>2</v>
      </c>
      <c r="CQ1044">
        <v>0</v>
      </c>
      <c r="CR1044">
        <v>1</v>
      </c>
      <c r="CS1044">
        <v>21</v>
      </c>
      <c r="CY1044" s="33" t="s">
        <v>85</v>
      </c>
    </row>
    <row r="1045" spans="1:103" x14ac:dyDescent="0.25">
      <c r="A1045">
        <v>1044</v>
      </c>
      <c r="B1045">
        <v>70</v>
      </c>
      <c r="C1045" s="24" t="s">
        <v>4026</v>
      </c>
      <c r="D1045" s="12">
        <v>20.8</v>
      </c>
      <c r="E1045" s="13">
        <f t="shared" si="247"/>
        <v>3.3317315393240428</v>
      </c>
      <c r="F1045" s="7">
        <v>6.2430000000000003</v>
      </c>
      <c r="G1045" s="7">
        <f t="shared" si="249"/>
        <v>17.468268460675958</v>
      </c>
      <c r="H1045" s="15">
        <f t="shared" si="250"/>
        <v>24.131731539324043</v>
      </c>
      <c r="I1045" s="11">
        <f t="shared" si="251"/>
        <v>0.35985545295462251</v>
      </c>
      <c r="J1045" s="32">
        <f t="shared" si="252"/>
        <v>5.7641430875319949E-2</v>
      </c>
      <c r="K1045" s="32">
        <f t="shared" si="253"/>
        <v>17.348632482129535</v>
      </c>
      <c r="L1045" s="8">
        <v>1</v>
      </c>
      <c r="M1045" s="9">
        <v>0</v>
      </c>
      <c r="N1045" s="8">
        <v>1</v>
      </c>
      <c r="O1045" s="9">
        <v>0</v>
      </c>
      <c r="P1045" s="9">
        <v>0</v>
      </c>
      <c r="Q1045" s="9">
        <v>0</v>
      </c>
      <c r="R1045" s="9">
        <v>0</v>
      </c>
      <c r="S1045" s="8">
        <v>281</v>
      </c>
      <c r="T1045" s="9">
        <v>18</v>
      </c>
      <c r="U1045" s="9">
        <f t="shared" si="254"/>
        <v>262</v>
      </c>
      <c r="V1045" s="9">
        <f t="shared" si="255"/>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2">
        <f t="shared" si="248"/>
        <v>33.730000000000004</v>
      </c>
      <c r="BM1045">
        <v>0</v>
      </c>
      <c r="BN1045">
        <v>0</v>
      </c>
      <c r="BO1045">
        <v>0</v>
      </c>
      <c r="BP1045">
        <v>0</v>
      </c>
      <c r="BQ1045">
        <v>1</v>
      </c>
      <c r="BR1045">
        <v>0</v>
      </c>
      <c r="BS1045">
        <v>0</v>
      </c>
      <c r="BT1045" s="17">
        <v>0</v>
      </c>
      <c r="BU1045">
        <v>0</v>
      </c>
      <c r="BV1045">
        <v>1</v>
      </c>
      <c r="BW1045">
        <v>0</v>
      </c>
      <c r="BX1045" s="17">
        <v>0</v>
      </c>
      <c r="BY1045">
        <v>0</v>
      </c>
      <c r="BZ1045">
        <v>0</v>
      </c>
      <c r="CA1045">
        <v>0</v>
      </c>
      <c r="CB1045">
        <v>0</v>
      </c>
      <c r="CC1045" s="17">
        <v>0</v>
      </c>
      <c r="CD1045">
        <v>0</v>
      </c>
      <c r="CE1045">
        <v>0</v>
      </c>
      <c r="CF1045">
        <v>1</v>
      </c>
      <c r="CG1045">
        <v>1</v>
      </c>
      <c r="CH1045">
        <v>0</v>
      </c>
      <c r="CI1045">
        <v>1</v>
      </c>
      <c r="CJ1045">
        <v>1</v>
      </c>
      <c r="CK1045">
        <v>1</v>
      </c>
      <c r="CL1045">
        <v>1</v>
      </c>
      <c r="CM1045">
        <v>1</v>
      </c>
      <c r="CN1045" s="17">
        <v>0</v>
      </c>
      <c r="CO1045">
        <v>0</v>
      </c>
      <c r="CP1045">
        <v>2</v>
      </c>
      <c r="CQ1045">
        <v>0</v>
      </c>
      <c r="CR1045">
        <v>1</v>
      </c>
      <c r="CS1045">
        <v>21</v>
      </c>
      <c r="CY1045" s="33" t="s">
        <v>85</v>
      </c>
    </row>
    <row r="1046" spans="1:103" x14ac:dyDescent="0.25">
      <c r="A1046">
        <v>1045</v>
      </c>
      <c r="B1046">
        <v>70</v>
      </c>
      <c r="C1046" s="24" t="s">
        <v>4026</v>
      </c>
      <c r="D1046" s="12">
        <v>14.2</v>
      </c>
      <c r="E1046" s="13">
        <f t="shared" si="247"/>
        <v>4.3881334981458586</v>
      </c>
      <c r="F1046" s="7">
        <v>3.2360000000000002</v>
      </c>
      <c r="G1046" s="7">
        <f t="shared" si="249"/>
        <v>9.8118665018541407</v>
      </c>
      <c r="H1046" s="15">
        <f t="shared" si="250"/>
        <v>18.588133498145858</v>
      </c>
      <c r="I1046" s="11">
        <f t="shared" si="251"/>
        <v>0.17589250505770393</v>
      </c>
      <c r="J1046" s="32">
        <f t="shared" si="252"/>
        <v>5.4354915036373283E-2</v>
      </c>
      <c r="K1046" s="32">
        <f t="shared" si="253"/>
        <v>18.397600278297169</v>
      </c>
      <c r="L1046" s="8">
        <v>1</v>
      </c>
      <c r="M1046" s="9">
        <v>0</v>
      </c>
      <c r="N1046" s="8">
        <v>1</v>
      </c>
      <c r="O1046" s="9">
        <v>0</v>
      </c>
      <c r="P1046" s="9">
        <v>0</v>
      </c>
      <c r="Q1046" s="9">
        <v>0</v>
      </c>
      <c r="R1046" s="9">
        <v>0</v>
      </c>
      <c r="S1046" s="8">
        <v>347</v>
      </c>
      <c r="T1046" s="9">
        <v>18</v>
      </c>
      <c r="U1046" s="9">
        <f t="shared" si="254"/>
        <v>328</v>
      </c>
      <c r="V1046" s="9">
        <f t="shared" si="255"/>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2">
        <f t="shared" si="248"/>
        <v>33.730000000000004</v>
      </c>
      <c r="BM1046">
        <v>0</v>
      </c>
      <c r="BN1046">
        <v>0</v>
      </c>
      <c r="BO1046">
        <v>0</v>
      </c>
      <c r="BP1046">
        <v>0</v>
      </c>
      <c r="BQ1046">
        <v>1</v>
      </c>
      <c r="BR1046">
        <v>0</v>
      </c>
      <c r="BS1046">
        <v>0</v>
      </c>
      <c r="BT1046" s="17">
        <v>0</v>
      </c>
      <c r="BU1046">
        <v>0</v>
      </c>
      <c r="BV1046">
        <v>1</v>
      </c>
      <c r="BW1046">
        <v>0</v>
      </c>
      <c r="BX1046" s="17">
        <v>0</v>
      </c>
      <c r="BY1046">
        <v>0</v>
      </c>
      <c r="BZ1046">
        <v>0</v>
      </c>
      <c r="CA1046">
        <v>0</v>
      </c>
      <c r="CB1046">
        <v>0</v>
      </c>
      <c r="CC1046" s="17">
        <v>0</v>
      </c>
      <c r="CD1046">
        <v>0</v>
      </c>
      <c r="CE1046">
        <v>0</v>
      </c>
      <c r="CF1046">
        <v>1</v>
      </c>
      <c r="CG1046">
        <v>1</v>
      </c>
      <c r="CH1046">
        <v>0</v>
      </c>
      <c r="CI1046">
        <v>1</v>
      </c>
      <c r="CJ1046">
        <v>1</v>
      </c>
      <c r="CK1046">
        <v>1</v>
      </c>
      <c r="CL1046">
        <v>1</v>
      </c>
      <c r="CM1046">
        <v>1</v>
      </c>
      <c r="CN1046" s="17">
        <v>0</v>
      </c>
      <c r="CO1046">
        <v>0</v>
      </c>
      <c r="CP1046">
        <v>2</v>
      </c>
      <c r="CQ1046">
        <v>0</v>
      </c>
      <c r="CR1046">
        <v>1</v>
      </c>
      <c r="CS1046">
        <v>21</v>
      </c>
      <c r="CY1046" s="33" t="s">
        <v>85</v>
      </c>
    </row>
    <row r="1047" spans="1:103" x14ac:dyDescent="0.25">
      <c r="A1047">
        <v>1046</v>
      </c>
      <c r="B1047">
        <v>70</v>
      </c>
      <c r="C1047" s="24" t="s">
        <v>4026</v>
      </c>
      <c r="D1047" s="12">
        <v>23.5</v>
      </c>
      <c r="E1047" s="13">
        <f t="shared" si="247"/>
        <v>3.2525951557093427</v>
      </c>
      <c r="F1047" s="7">
        <v>7.2249999999999996</v>
      </c>
      <c r="G1047" s="7">
        <f t="shared" si="249"/>
        <v>20.247404844290656</v>
      </c>
      <c r="H1047" s="15">
        <f t="shared" si="250"/>
        <v>26.752595155709344</v>
      </c>
      <c r="I1047" s="11">
        <f t="shared" si="251"/>
        <v>0.40760014434457864</v>
      </c>
      <c r="J1047" s="32">
        <f t="shared" si="252"/>
        <v>5.6415244891983213E-2</v>
      </c>
      <c r="K1047" s="32">
        <f t="shared" si="253"/>
        <v>17.725705204589179</v>
      </c>
      <c r="L1047" s="8">
        <v>1</v>
      </c>
      <c r="M1047" s="9">
        <v>0</v>
      </c>
      <c r="N1047" s="8">
        <v>1</v>
      </c>
      <c r="O1047" s="9">
        <v>0</v>
      </c>
      <c r="P1047" s="9">
        <v>0</v>
      </c>
      <c r="Q1047" s="9">
        <v>0</v>
      </c>
      <c r="R1047" s="9">
        <v>0</v>
      </c>
      <c r="S1047" s="8">
        <v>281</v>
      </c>
      <c r="T1047" s="9">
        <v>18</v>
      </c>
      <c r="U1047" s="9">
        <f t="shared" si="254"/>
        <v>262</v>
      </c>
      <c r="V1047" s="9">
        <f t="shared" si="255"/>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2">
        <f t="shared" si="248"/>
        <v>33.730000000000004</v>
      </c>
      <c r="BM1047">
        <v>0</v>
      </c>
      <c r="BN1047">
        <v>0</v>
      </c>
      <c r="BO1047">
        <v>0</v>
      </c>
      <c r="BP1047">
        <v>0</v>
      </c>
      <c r="BQ1047">
        <v>1</v>
      </c>
      <c r="BR1047">
        <v>0</v>
      </c>
      <c r="BS1047">
        <v>0</v>
      </c>
      <c r="BT1047" s="17">
        <v>0</v>
      </c>
      <c r="BU1047">
        <v>0</v>
      </c>
      <c r="BV1047">
        <v>1</v>
      </c>
      <c r="BW1047">
        <v>0</v>
      </c>
      <c r="BX1047" s="17">
        <v>0</v>
      </c>
      <c r="BY1047">
        <v>0</v>
      </c>
      <c r="BZ1047">
        <v>0</v>
      </c>
      <c r="CA1047">
        <v>0</v>
      </c>
      <c r="CB1047">
        <v>0</v>
      </c>
      <c r="CC1047" s="17">
        <v>0</v>
      </c>
      <c r="CD1047">
        <v>0</v>
      </c>
      <c r="CE1047">
        <v>0</v>
      </c>
      <c r="CF1047">
        <v>1</v>
      </c>
      <c r="CG1047">
        <v>1</v>
      </c>
      <c r="CH1047">
        <v>0</v>
      </c>
      <c r="CI1047">
        <v>1</v>
      </c>
      <c r="CJ1047">
        <v>1</v>
      </c>
      <c r="CK1047">
        <v>1</v>
      </c>
      <c r="CL1047">
        <v>1</v>
      </c>
      <c r="CM1047">
        <v>1</v>
      </c>
      <c r="CN1047" s="17">
        <v>0</v>
      </c>
      <c r="CO1047">
        <v>0</v>
      </c>
      <c r="CP1047">
        <v>2</v>
      </c>
      <c r="CQ1047">
        <v>0</v>
      </c>
      <c r="CR1047">
        <v>1</v>
      </c>
      <c r="CS1047">
        <v>21</v>
      </c>
      <c r="CY1047" s="33" t="s">
        <v>85</v>
      </c>
    </row>
    <row r="1048" spans="1:103" x14ac:dyDescent="0.25">
      <c r="A1048">
        <v>1047</v>
      </c>
      <c r="B1048">
        <v>71</v>
      </c>
      <c r="C1048" s="24" t="s">
        <v>4032</v>
      </c>
      <c r="D1048" s="12">
        <v>4.5999999999999996</v>
      </c>
      <c r="E1048" s="13">
        <v>0.2</v>
      </c>
      <c r="F1048" s="7">
        <f>D1048/E1048</f>
        <v>22.999999999999996</v>
      </c>
      <c r="G1048" s="7">
        <f t="shared" si="249"/>
        <v>4.3999999999999995</v>
      </c>
      <c r="H1048" s="15">
        <f t="shared" si="250"/>
        <v>4.8</v>
      </c>
      <c r="I1048" s="11">
        <f t="shared" si="251"/>
        <v>0.23435250445752639</v>
      </c>
      <c r="J1048" s="32">
        <f t="shared" si="252"/>
        <v>1.018923932424028E-2</v>
      </c>
      <c r="K1048" s="32">
        <f t="shared" si="253"/>
        <v>98.142753171082376</v>
      </c>
      <c r="L1048" s="8">
        <v>1</v>
      </c>
      <c r="M1048" s="9">
        <v>0</v>
      </c>
      <c r="N1048" s="8">
        <v>0</v>
      </c>
      <c r="O1048" s="9">
        <v>0</v>
      </c>
      <c r="P1048" s="9">
        <v>0</v>
      </c>
      <c r="Q1048" s="9">
        <v>0</v>
      </c>
      <c r="R1048" s="9">
        <v>1</v>
      </c>
      <c r="S1048" s="8">
        <v>9107</v>
      </c>
      <c r="T1048" s="9">
        <v>3</v>
      </c>
      <c r="U1048" s="9">
        <f t="shared" si="254"/>
        <v>9103</v>
      </c>
      <c r="V1048" s="9">
        <f t="shared" si="255"/>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35.6</v>
      </c>
      <c r="BM1048">
        <v>1</v>
      </c>
      <c r="BN1048">
        <v>0</v>
      </c>
      <c r="BO1048">
        <v>0</v>
      </c>
      <c r="BP1048">
        <v>0</v>
      </c>
      <c r="BQ1048">
        <v>0</v>
      </c>
      <c r="BR1048">
        <v>0</v>
      </c>
      <c r="BS1048">
        <v>0</v>
      </c>
      <c r="BT1048" s="17">
        <v>0</v>
      </c>
      <c r="BU1048">
        <v>0</v>
      </c>
      <c r="BV1048">
        <v>0</v>
      </c>
      <c r="BW1048">
        <v>1</v>
      </c>
      <c r="BX1048" s="17">
        <v>0</v>
      </c>
      <c r="BY1048">
        <v>0</v>
      </c>
      <c r="BZ1048">
        <v>0</v>
      </c>
      <c r="CA1048">
        <v>0</v>
      </c>
      <c r="CB1048">
        <v>0</v>
      </c>
      <c r="CC1048" s="17">
        <v>0</v>
      </c>
      <c r="CD1048">
        <v>0</v>
      </c>
      <c r="CE1048">
        <v>0</v>
      </c>
      <c r="CF1048">
        <v>1</v>
      </c>
      <c r="CG1048">
        <v>1</v>
      </c>
      <c r="CH1048">
        <v>0</v>
      </c>
      <c r="CI1048">
        <v>0</v>
      </c>
      <c r="CJ1048">
        <v>0</v>
      </c>
      <c r="CK1048">
        <v>0</v>
      </c>
      <c r="CL1048">
        <v>0</v>
      </c>
      <c r="CM1048">
        <v>0</v>
      </c>
      <c r="CN1048" s="17">
        <v>0</v>
      </c>
      <c r="CO1048">
        <v>0.21149999999999999</v>
      </c>
      <c r="CP1048">
        <v>15</v>
      </c>
      <c r="CQ1048">
        <v>1</v>
      </c>
      <c r="CR1048">
        <v>0</v>
      </c>
      <c r="CS1048">
        <v>28</v>
      </c>
      <c r="CY1048" s="33" t="s">
        <v>85</v>
      </c>
    </row>
    <row r="1049" spans="1:103" x14ac:dyDescent="0.25">
      <c r="A1049">
        <v>1048</v>
      </c>
      <c r="B1049">
        <v>71</v>
      </c>
      <c r="C1049" s="24" t="s">
        <v>4032</v>
      </c>
      <c r="D1049" s="12">
        <v>7.7</v>
      </c>
      <c r="E1049" s="13">
        <v>0.3</v>
      </c>
      <c r="F1049" s="7">
        <f>D1049/E1049</f>
        <v>25.666666666666668</v>
      </c>
      <c r="G1049" s="7">
        <f t="shared" si="249"/>
        <v>7.4</v>
      </c>
      <c r="H1049" s="15">
        <f t="shared" si="250"/>
        <v>8</v>
      </c>
      <c r="I1049" s="11">
        <f t="shared" si="251"/>
        <v>0.3578029829487358</v>
      </c>
      <c r="J1049" s="32">
        <f t="shared" si="252"/>
        <v>1.3940375959041653E-2</v>
      </c>
      <c r="K1049" s="32">
        <f t="shared" si="253"/>
        <v>71.734076823904118</v>
      </c>
      <c r="L1049" s="8">
        <v>1</v>
      </c>
      <c r="M1049" s="9">
        <v>0</v>
      </c>
      <c r="N1049" s="8">
        <v>0</v>
      </c>
      <c r="O1049" s="9">
        <v>0</v>
      </c>
      <c r="P1049" s="9">
        <v>0</v>
      </c>
      <c r="Q1049" s="9">
        <v>0</v>
      </c>
      <c r="R1049" s="9">
        <v>1</v>
      </c>
      <c r="S1049" s="8">
        <v>4491</v>
      </c>
      <c r="T1049" s="9">
        <v>3</v>
      </c>
      <c r="U1049" s="9">
        <f t="shared" si="254"/>
        <v>4487</v>
      </c>
      <c r="V1049" s="9">
        <f t="shared" si="255"/>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37.4</v>
      </c>
      <c r="BM1049">
        <v>1</v>
      </c>
      <c r="BN1049">
        <v>0</v>
      </c>
      <c r="BO1049">
        <v>0</v>
      </c>
      <c r="BP1049">
        <v>0</v>
      </c>
      <c r="BQ1049">
        <v>0</v>
      </c>
      <c r="BR1049">
        <v>0</v>
      </c>
      <c r="BS1049">
        <v>0</v>
      </c>
      <c r="BT1049" s="17">
        <v>0</v>
      </c>
      <c r="BU1049">
        <v>0</v>
      </c>
      <c r="BV1049">
        <v>0</v>
      </c>
      <c r="BW1049">
        <v>1</v>
      </c>
      <c r="BX1049" s="17">
        <v>0</v>
      </c>
      <c r="BY1049">
        <v>0</v>
      </c>
      <c r="BZ1049">
        <v>0</v>
      </c>
      <c r="CA1049">
        <v>0</v>
      </c>
      <c r="CB1049">
        <v>0</v>
      </c>
      <c r="CC1049" s="17">
        <v>0</v>
      </c>
      <c r="CD1049">
        <v>0</v>
      </c>
      <c r="CE1049">
        <v>0</v>
      </c>
      <c r="CF1049">
        <v>1</v>
      </c>
      <c r="CG1049">
        <v>1</v>
      </c>
      <c r="CH1049">
        <v>0</v>
      </c>
      <c r="CI1049">
        <v>0</v>
      </c>
      <c r="CJ1049">
        <v>0</v>
      </c>
      <c r="CK1049">
        <v>0</v>
      </c>
      <c r="CL1049">
        <v>0</v>
      </c>
      <c r="CM1049">
        <v>0</v>
      </c>
      <c r="CN1049" s="17">
        <v>0</v>
      </c>
      <c r="CO1049">
        <v>0.21149999999999999</v>
      </c>
      <c r="CP1049">
        <v>15</v>
      </c>
      <c r="CQ1049">
        <v>1</v>
      </c>
      <c r="CR1049">
        <v>0</v>
      </c>
      <c r="CS1049">
        <v>28</v>
      </c>
      <c r="CY1049" s="33" t="s">
        <v>85</v>
      </c>
    </row>
    <row r="1050" spans="1:103" x14ac:dyDescent="0.25">
      <c r="A1050">
        <v>1049</v>
      </c>
      <c r="B1050">
        <v>71</v>
      </c>
      <c r="C1050" s="24" t="s">
        <v>4032</v>
      </c>
      <c r="D1050" s="12">
        <v>8.1</v>
      </c>
      <c r="E1050" s="13">
        <v>0.5</v>
      </c>
      <c r="F1050" s="7">
        <f>D1050/E1050</f>
        <v>16.2</v>
      </c>
      <c r="G1050" s="7">
        <f t="shared" si="249"/>
        <v>7.6</v>
      </c>
      <c r="H1050" s="15">
        <f t="shared" si="250"/>
        <v>8.6</v>
      </c>
      <c r="I1050" s="11">
        <f t="shared" si="251"/>
        <v>0.40659904556362153</v>
      </c>
      <c r="J1050" s="32">
        <f t="shared" si="252"/>
        <v>2.5098706516272936E-2</v>
      </c>
      <c r="K1050" s="32">
        <f t="shared" si="253"/>
        <v>39.842690672192305</v>
      </c>
      <c r="L1050" s="8">
        <v>1</v>
      </c>
      <c r="M1050" s="9">
        <v>0</v>
      </c>
      <c r="N1050" s="8">
        <v>0</v>
      </c>
      <c r="O1050" s="9">
        <v>0</v>
      </c>
      <c r="P1050" s="9">
        <v>0</v>
      </c>
      <c r="Q1050" s="9">
        <v>0</v>
      </c>
      <c r="R1050" s="9">
        <v>1</v>
      </c>
      <c r="S1050" s="8">
        <v>1329</v>
      </c>
      <c r="T1050" s="9">
        <v>3</v>
      </c>
      <c r="U1050" s="9">
        <f t="shared" si="254"/>
        <v>1325</v>
      </c>
      <c r="V1050" s="9">
        <f t="shared" si="255"/>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37.200000000000003</v>
      </c>
      <c r="BM1050">
        <v>1</v>
      </c>
      <c r="BN1050">
        <v>0</v>
      </c>
      <c r="BO1050">
        <v>0</v>
      </c>
      <c r="BP1050">
        <v>0</v>
      </c>
      <c r="BQ1050">
        <v>0</v>
      </c>
      <c r="BR1050">
        <v>0</v>
      </c>
      <c r="BS1050">
        <v>0</v>
      </c>
      <c r="BT1050" s="17">
        <v>0</v>
      </c>
      <c r="BU1050">
        <v>0</v>
      </c>
      <c r="BV1050">
        <v>0</v>
      </c>
      <c r="BW1050">
        <v>1</v>
      </c>
      <c r="BX1050" s="17">
        <v>0</v>
      </c>
      <c r="BY1050">
        <v>0</v>
      </c>
      <c r="BZ1050">
        <v>0</v>
      </c>
      <c r="CA1050">
        <v>0</v>
      </c>
      <c r="CB1050">
        <v>0</v>
      </c>
      <c r="CC1050" s="17">
        <v>0</v>
      </c>
      <c r="CD1050">
        <v>0</v>
      </c>
      <c r="CE1050">
        <v>0</v>
      </c>
      <c r="CF1050">
        <v>1</v>
      </c>
      <c r="CG1050">
        <v>1</v>
      </c>
      <c r="CH1050">
        <v>0</v>
      </c>
      <c r="CI1050">
        <v>0</v>
      </c>
      <c r="CJ1050">
        <v>0</v>
      </c>
      <c r="CK1050">
        <v>0</v>
      </c>
      <c r="CL1050">
        <v>0</v>
      </c>
      <c r="CM1050">
        <v>0</v>
      </c>
      <c r="CN1050" s="17">
        <v>0</v>
      </c>
      <c r="CO1050">
        <v>0.21149999999999999</v>
      </c>
      <c r="CP1050">
        <v>15</v>
      </c>
      <c r="CQ1050">
        <v>1</v>
      </c>
      <c r="CR1050">
        <v>0</v>
      </c>
      <c r="CS1050">
        <v>28</v>
      </c>
      <c r="CY1050" s="33" t="s">
        <v>85</v>
      </c>
    </row>
    <row r="1051" spans="1:103" x14ac:dyDescent="0.25">
      <c r="A1051">
        <v>1050</v>
      </c>
      <c r="B1051">
        <v>71</v>
      </c>
      <c r="C1051" s="24" t="s">
        <v>4032</v>
      </c>
      <c r="D1051" s="12">
        <v>0.6</v>
      </c>
      <c r="E1051" s="13">
        <f t="shared" ref="E1051:E1080" si="256">D1051/F1051</f>
        <v>0.82499999999999996</v>
      </c>
      <c r="F1051" s="7">
        <v>0.72727272727272729</v>
      </c>
      <c r="G1051" s="7">
        <f t="shared" si="249"/>
        <v>-0.22499999999999998</v>
      </c>
      <c r="H1051" s="15">
        <f t="shared" si="250"/>
        <v>1.4249999999999998</v>
      </c>
      <c r="I1051" s="11">
        <f t="shared" si="251"/>
        <v>7.624506022097511E-3</v>
      </c>
      <c r="J1051" s="32">
        <f t="shared" si="252"/>
        <v>1.0483695780384076E-2</v>
      </c>
      <c r="K1051" s="32">
        <f t="shared" si="253"/>
        <v>95.386209305223133</v>
      </c>
      <c r="L1051" s="8">
        <v>1</v>
      </c>
      <c r="M1051" s="9">
        <v>0</v>
      </c>
      <c r="N1051" s="8">
        <v>0</v>
      </c>
      <c r="O1051" s="9">
        <v>0</v>
      </c>
      <c r="P1051" s="9">
        <v>0</v>
      </c>
      <c r="Q1051" s="9">
        <v>0</v>
      </c>
      <c r="R1051" s="9">
        <v>1</v>
      </c>
      <c r="S1051" s="8">
        <v>9106</v>
      </c>
      <c r="T1051" s="9">
        <v>7</v>
      </c>
      <c r="U1051" s="9">
        <f t="shared" si="254"/>
        <v>9098</v>
      </c>
      <c r="V1051" s="9">
        <f t="shared" si="255"/>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35.6</v>
      </c>
      <c r="BM1051">
        <v>1</v>
      </c>
      <c r="BN1051">
        <v>0</v>
      </c>
      <c r="BO1051">
        <v>0</v>
      </c>
      <c r="BP1051">
        <v>0</v>
      </c>
      <c r="BQ1051">
        <v>0</v>
      </c>
      <c r="BR1051">
        <v>0</v>
      </c>
      <c r="BS1051">
        <v>0</v>
      </c>
      <c r="BT1051" s="17">
        <v>0</v>
      </c>
      <c r="BU1051">
        <v>0</v>
      </c>
      <c r="BV1051">
        <v>0</v>
      </c>
      <c r="BW1051">
        <v>1</v>
      </c>
      <c r="BX1051" s="17">
        <v>0</v>
      </c>
      <c r="BY1051">
        <v>0</v>
      </c>
      <c r="BZ1051">
        <v>0</v>
      </c>
      <c r="CA1051">
        <v>0</v>
      </c>
      <c r="CB1051">
        <v>0</v>
      </c>
      <c r="CC1051" s="17">
        <v>0</v>
      </c>
      <c r="CD1051">
        <v>0</v>
      </c>
      <c r="CE1051">
        <v>0</v>
      </c>
      <c r="CF1051">
        <v>1</v>
      </c>
      <c r="CG1051">
        <v>1</v>
      </c>
      <c r="CH1051">
        <v>0</v>
      </c>
      <c r="CI1051">
        <v>0</v>
      </c>
      <c r="CJ1051">
        <v>0</v>
      </c>
      <c r="CK1051">
        <v>0</v>
      </c>
      <c r="CL1051">
        <v>0</v>
      </c>
      <c r="CM1051">
        <v>0</v>
      </c>
      <c r="CN1051" s="17">
        <v>0</v>
      </c>
      <c r="CO1051">
        <v>0.21149999999999999</v>
      </c>
      <c r="CP1051">
        <v>15</v>
      </c>
      <c r="CQ1051">
        <v>1</v>
      </c>
      <c r="CR1051">
        <v>0</v>
      </c>
      <c r="CS1051">
        <v>28</v>
      </c>
      <c r="CY1051" s="33" t="s">
        <v>85</v>
      </c>
    </row>
    <row r="1052" spans="1:103" x14ac:dyDescent="0.25">
      <c r="A1052">
        <v>1051</v>
      </c>
      <c r="B1052">
        <v>71</v>
      </c>
      <c r="C1052" s="24" t="s">
        <v>4032</v>
      </c>
      <c r="D1052" s="12">
        <v>3.1</v>
      </c>
      <c r="E1052" s="13">
        <f t="shared" si="256"/>
        <v>0.71185185185185196</v>
      </c>
      <c r="F1052" s="7">
        <v>4.354838709677419</v>
      </c>
      <c r="G1052" s="7">
        <f t="shared" si="249"/>
        <v>2.3881481481481481</v>
      </c>
      <c r="H1052" s="15">
        <f t="shared" si="250"/>
        <v>3.811851851851852</v>
      </c>
      <c r="I1052" s="11">
        <f t="shared" si="251"/>
        <v>4.5608620854000068E-2</v>
      </c>
      <c r="J1052" s="32">
        <f t="shared" si="252"/>
        <v>1.0473090714622237E-2</v>
      </c>
      <c r="K1052" s="32">
        <f t="shared" si="253"/>
        <v>95.482797509223133</v>
      </c>
      <c r="L1052" s="8">
        <v>1</v>
      </c>
      <c r="M1052" s="9">
        <v>0</v>
      </c>
      <c r="N1052" s="8">
        <v>0</v>
      </c>
      <c r="O1052" s="9">
        <v>0</v>
      </c>
      <c r="P1052" s="9">
        <v>0</v>
      </c>
      <c r="Q1052" s="9">
        <v>0</v>
      </c>
      <c r="R1052" s="9">
        <v>1</v>
      </c>
      <c r="S1052" s="8">
        <v>9106</v>
      </c>
      <c r="T1052" s="9">
        <v>7</v>
      </c>
      <c r="U1052" s="9">
        <f t="shared" si="254"/>
        <v>9098</v>
      </c>
      <c r="V1052" s="9">
        <f t="shared" si="255"/>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35.6</v>
      </c>
      <c r="BM1052">
        <v>1</v>
      </c>
      <c r="BN1052">
        <v>0</v>
      </c>
      <c r="BO1052">
        <v>0</v>
      </c>
      <c r="BP1052">
        <v>0</v>
      </c>
      <c r="BQ1052">
        <v>0</v>
      </c>
      <c r="BR1052">
        <v>0</v>
      </c>
      <c r="BS1052">
        <v>0</v>
      </c>
      <c r="BT1052" s="17">
        <v>0</v>
      </c>
      <c r="BU1052">
        <v>0</v>
      </c>
      <c r="BV1052">
        <v>0</v>
      </c>
      <c r="BW1052">
        <v>1</v>
      </c>
      <c r="BX1052" s="17">
        <v>0</v>
      </c>
      <c r="BY1052">
        <v>0</v>
      </c>
      <c r="BZ1052">
        <v>0</v>
      </c>
      <c r="CA1052">
        <v>0</v>
      </c>
      <c r="CB1052">
        <v>0</v>
      </c>
      <c r="CC1052" s="17">
        <v>0</v>
      </c>
      <c r="CD1052">
        <v>0</v>
      </c>
      <c r="CE1052">
        <v>0</v>
      </c>
      <c r="CF1052">
        <v>1</v>
      </c>
      <c r="CG1052">
        <v>1</v>
      </c>
      <c r="CH1052">
        <v>0</v>
      </c>
      <c r="CI1052">
        <v>0</v>
      </c>
      <c r="CJ1052">
        <v>0</v>
      </c>
      <c r="CK1052">
        <v>0</v>
      </c>
      <c r="CL1052">
        <v>0</v>
      </c>
      <c r="CM1052">
        <v>0</v>
      </c>
      <c r="CN1052" s="17">
        <v>0</v>
      </c>
      <c r="CO1052">
        <v>0.21149999999999999</v>
      </c>
      <c r="CP1052">
        <v>15</v>
      </c>
      <c r="CQ1052">
        <v>1</v>
      </c>
      <c r="CR1052">
        <v>0</v>
      </c>
      <c r="CS1052">
        <v>28</v>
      </c>
      <c r="CY1052" s="33" t="s">
        <v>85</v>
      </c>
    </row>
    <row r="1053" spans="1:103" x14ac:dyDescent="0.25">
      <c r="A1053">
        <v>1052</v>
      </c>
      <c r="B1053">
        <v>71</v>
      </c>
      <c r="C1053" s="24" t="s">
        <v>4032</v>
      </c>
      <c r="D1053" s="12">
        <v>4.0999999999999996</v>
      </c>
      <c r="E1053" s="13">
        <f t="shared" si="256"/>
        <v>0.37639344262295088</v>
      </c>
      <c r="F1053" s="7">
        <v>10.892857142857141</v>
      </c>
      <c r="G1053" s="7">
        <f t="shared" si="249"/>
        <v>3.7236065573770487</v>
      </c>
      <c r="H1053" s="15">
        <f t="shared" si="250"/>
        <v>4.4763934426229506</v>
      </c>
      <c r="I1053" s="11">
        <f t="shared" si="251"/>
        <v>0.11346323402692496</v>
      </c>
      <c r="J1053" s="32">
        <f t="shared" si="252"/>
        <v>1.041629689427508E-2</v>
      </c>
      <c r="K1053" s="32">
        <f t="shared" si="253"/>
        <v>96.003407943336555</v>
      </c>
      <c r="L1053" s="8">
        <v>1</v>
      </c>
      <c r="M1053" s="9">
        <v>0</v>
      </c>
      <c r="N1053" s="8">
        <v>0</v>
      </c>
      <c r="O1053" s="9">
        <v>0</v>
      </c>
      <c r="P1053" s="9">
        <v>0</v>
      </c>
      <c r="Q1053" s="9">
        <v>0</v>
      </c>
      <c r="R1053" s="9">
        <v>1</v>
      </c>
      <c r="S1053" s="8">
        <v>9106</v>
      </c>
      <c r="T1053" s="9">
        <v>7</v>
      </c>
      <c r="U1053" s="9">
        <f t="shared" si="254"/>
        <v>9098</v>
      </c>
      <c r="V1053" s="9">
        <f t="shared" si="255"/>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35.6</v>
      </c>
      <c r="BM1053">
        <v>1</v>
      </c>
      <c r="BN1053">
        <v>0</v>
      </c>
      <c r="BO1053">
        <v>0</v>
      </c>
      <c r="BP1053">
        <v>0</v>
      </c>
      <c r="BQ1053">
        <v>0</v>
      </c>
      <c r="BR1053">
        <v>0</v>
      </c>
      <c r="BS1053">
        <v>0</v>
      </c>
      <c r="BT1053" s="17">
        <v>0</v>
      </c>
      <c r="BU1053">
        <v>0</v>
      </c>
      <c r="BV1053">
        <v>0</v>
      </c>
      <c r="BW1053">
        <v>1</v>
      </c>
      <c r="BX1053" s="17">
        <v>0</v>
      </c>
      <c r="BY1053">
        <v>0</v>
      </c>
      <c r="BZ1053">
        <v>0</v>
      </c>
      <c r="CA1053">
        <v>0</v>
      </c>
      <c r="CB1053">
        <v>0</v>
      </c>
      <c r="CC1053" s="17">
        <v>0</v>
      </c>
      <c r="CD1053">
        <v>0</v>
      </c>
      <c r="CE1053">
        <v>0</v>
      </c>
      <c r="CF1053">
        <v>1</v>
      </c>
      <c r="CG1053">
        <v>1</v>
      </c>
      <c r="CH1053">
        <v>0</v>
      </c>
      <c r="CI1053">
        <v>0</v>
      </c>
      <c r="CJ1053">
        <v>0</v>
      </c>
      <c r="CK1053">
        <v>0</v>
      </c>
      <c r="CL1053">
        <v>0</v>
      </c>
      <c r="CM1053">
        <v>0</v>
      </c>
      <c r="CN1053" s="17">
        <v>0</v>
      </c>
      <c r="CO1053">
        <v>0.21149999999999999</v>
      </c>
      <c r="CP1053">
        <v>15</v>
      </c>
      <c r="CQ1053">
        <v>1</v>
      </c>
      <c r="CR1053">
        <v>0</v>
      </c>
      <c r="CS1053">
        <v>28</v>
      </c>
      <c r="CY1053" s="33" t="s">
        <v>85</v>
      </c>
    </row>
    <row r="1054" spans="1:103" x14ac:dyDescent="0.25">
      <c r="A1054">
        <v>1053</v>
      </c>
      <c r="B1054">
        <v>71</v>
      </c>
      <c r="C1054" s="24" t="s">
        <v>4032</v>
      </c>
      <c r="D1054" s="12">
        <v>6.6</v>
      </c>
      <c r="E1054" s="13">
        <f t="shared" si="256"/>
        <v>0.61971830985915488</v>
      </c>
      <c r="F1054" s="7">
        <v>10.65</v>
      </c>
      <c r="G1054" s="7">
        <f t="shared" si="249"/>
        <v>5.9802816901408447</v>
      </c>
      <c r="H1054" s="15">
        <f t="shared" si="250"/>
        <v>7.2197183098591546</v>
      </c>
      <c r="I1054" s="11">
        <f t="shared" si="251"/>
        <v>0.11096506107070783</v>
      </c>
      <c r="J1054" s="32">
        <f t="shared" si="252"/>
        <v>1.0419254560629842E-2</v>
      </c>
      <c r="K1054" s="32">
        <f t="shared" si="253"/>
        <v>95.976155893013342</v>
      </c>
      <c r="L1054" s="8">
        <v>1</v>
      </c>
      <c r="M1054" s="9">
        <v>0</v>
      </c>
      <c r="N1054" s="8">
        <v>0</v>
      </c>
      <c r="O1054" s="9">
        <v>0</v>
      </c>
      <c r="P1054" s="9">
        <v>0</v>
      </c>
      <c r="Q1054" s="9">
        <v>0</v>
      </c>
      <c r="R1054" s="9">
        <v>1</v>
      </c>
      <c r="S1054" s="8">
        <v>9106</v>
      </c>
      <c r="T1054" s="9">
        <v>7</v>
      </c>
      <c r="U1054" s="9">
        <f t="shared" si="254"/>
        <v>9098</v>
      </c>
      <c r="V1054" s="9">
        <f t="shared" si="255"/>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35.6</v>
      </c>
      <c r="BM1054">
        <v>1</v>
      </c>
      <c r="BN1054">
        <v>0</v>
      </c>
      <c r="BO1054">
        <v>0</v>
      </c>
      <c r="BP1054">
        <v>0</v>
      </c>
      <c r="BQ1054">
        <v>0</v>
      </c>
      <c r="BR1054">
        <v>0</v>
      </c>
      <c r="BS1054">
        <v>0</v>
      </c>
      <c r="BT1054" s="17">
        <v>0</v>
      </c>
      <c r="BU1054">
        <v>0</v>
      </c>
      <c r="BV1054">
        <v>0</v>
      </c>
      <c r="BW1054">
        <v>1</v>
      </c>
      <c r="BX1054" s="17">
        <v>0</v>
      </c>
      <c r="BY1054">
        <v>0</v>
      </c>
      <c r="BZ1054">
        <v>0</v>
      </c>
      <c r="CA1054">
        <v>0</v>
      </c>
      <c r="CB1054">
        <v>0</v>
      </c>
      <c r="CC1054" s="17">
        <v>0</v>
      </c>
      <c r="CD1054">
        <v>0</v>
      </c>
      <c r="CE1054">
        <v>0</v>
      </c>
      <c r="CF1054">
        <v>1</v>
      </c>
      <c r="CG1054">
        <v>1</v>
      </c>
      <c r="CH1054">
        <v>0</v>
      </c>
      <c r="CI1054">
        <v>0</v>
      </c>
      <c r="CJ1054">
        <v>0</v>
      </c>
      <c r="CK1054">
        <v>0</v>
      </c>
      <c r="CL1054">
        <v>0</v>
      </c>
      <c r="CM1054">
        <v>0</v>
      </c>
      <c r="CN1054" s="17">
        <v>0</v>
      </c>
      <c r="CO1054">
        <v>0.21149999999999999</v>
      </c>
      <c r="CP1054">
        <v>15</v>
      </c>
      <c r="CQ1054">
        <v>1</v>
      </c>
      <c r="CR1054">
        <v>0</v>
      </c>
      <c r="CS1054">
        <v>28</v>
      </c>
      <c r="CY1054" s="33" t="s">
        <v>85</v>
      </c>
    </row>
    <row r="1055" spans="1:103" x14ac:dyDescent="0.25">
      <c r="A1055">
        <v>1054</v>
      </c>
      <c r="B1055">
        <v>71</v>
      </c>
      <c r="C1055" s="24" t="s">
        <v>4032</v>
      </c>
      <c r="D1055" s="12">
        <v>9.1999999999999993</v>
      </c>
      <c r="E1055" s="13">
        <f t="shared" si="256"/>
        <v>0.41255605381165916</v>
      </c>
      <c r="F1055" s="7">
        <v>22.3</v>
      </c>
      <c r="G1055" s="7">
        <f t="shared" si="249"/>
        <v>8.7874439461883398</v>
      </c>
      <c r="H1055" s="15">
        <f t="shared" si="250"/>
        <v>9.6125560538116588</v>
      </c>
      <c r="I1055" s="11">
        <f t="shared" si="251"/>
        <v>0.22765427522459039</v>
      </c>
      <c r="J1055" s="32">
        <f t="shared" si="252"/>
        <v>1.0208711893479388E-2</v>
      </c>
      <c r="K1055" s="32">
        <f t="shared" si="253"/>
        <v>97.955551144383861</v>
      </c>
      <c r="L1055" s="8">
        <v>1</v>
      </c>
      <c r="M1055" s="9">
        <v>0</v>
      </c>
      <c r="N1055" s="8">
        <v>0</v>
      </c>
      <c r="O1055" s="9">
        <v>0</v>
      </c>
      <c r="P1055" s="9">
        <v>0</v>
      </c>
      <c r="Q1055" s="9">
        <v>0</v>
      </c>
      <c r="R1055" s="9">
        <v>1</v>
      </c>
      <c r="S1055" s="8">
        <v>9106</v>
      </c>
      <c r="T1055" s="9">
        <v>7</v>
      </c>
      <c r="U1055" s="9">
        <f t="shared" si="254"/>
        <v>9098</v>
      </c>
      <c r="V1055" s="9">
        <f t="shared" si="255"/>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35.6</v>
      </c>
      <c r="BM1055">
        <v>1</v>
      </c>
      <c r="BN1055">
        <v>0</v>
      </c>
      <c r="BO1055">
        <v>0</v>
      </c>
      <c r="BP1055">
        <v>0</v>
      </c>
      <c r="BQ1055">
        <v>0</v>
      </c>
      <c r="BR1055">
        <v>0</v>
      </c>
      <c r="BS1055">
        <v>0</v>
      </c>
      <c r="BT1055" s="17">
        <v>0</v>
      </c>
      <c r="BU1055">
        <v>0</v>
      </c>
      <c r="BV1055">
        <v>0</v>
      </c>
      <c r="BW1055">
        <v>1</v>
      </c>
      <c r="BX1055" s="17">
        <v>0</v>
      </c>
      <c r="BY1055">
        <v>0</v>
      </c>
      <c r="BZ1055">
        <v>0</v>
      </c>
      <c r="CA1055">
        <v>0</v>
      </c>
      <c r="CB1055">
        <v>0</v>
      </c>
      <c r="CC1055" s="17">
        <v>0</v>
      </c>
      <c r="CD1055">
        <v>0</v>
      </c>
      <c r="CE1055">
        <v>0</v>
      </c>
      <c r="CF1055">
        <v>1</v>
      </c>
      <c r="CG1055">
        <v>1</v>
      </c>
      <c r="CH1055">
        <v>0</v>
      </c>
      <c r="CI1055">
        <v>0</v>
      </c>
      <c r="CJ1055">
        <v>0</v>
      </c>
      <c r="CK1055">
        <v>0</v>
      </c>
      <c r="CL1055">
        <v>0</v>
      </c>
      <c r="CM1055">
        <v>0</v>
      </c>
      <c r="CN1055" s="17">
        <v>0</v>
      </c>
      <c r="CO1055">
        <v>0.21149999999999999</v>
      </c>
      <c r="CP1055">
        <v>15</v>
      </c>
      <c r="CQ1055">
        <v>1</v>
      </c>
      <c r="CR1055">
        <v>0</v>
      </c>
      <c r="CS1055">
        <v>28</v>
      </c>
      <c r="CY1055" s="33" t="s">
        <v>85</v>
      </c>
    </row>
    <row r="1056" spans="1:103" x14ac:dyDescent="0.25">
      <c r="A1056">
        <v>1055</v>
      </c>
      <c r="B1056">
        <v>71</v>
      </c>
      <c r="C1056" s="24" t="s">
        <v>4032</v>
      </c>
      <c r="D1056" s="12">
        <v>0.4</v>
      </c>
      <c r="E1056" s="13">
        <f t="shared" si="256"/>
        <v>1.2749999999999999</v>
      </c>
      <c r="F1056" s="7">
        <v>0.31372549019607848</v>
      </c>
      <c r="G1056" s="7">
        <f t="shared" si="249"/>
        <v>-0.87499999999999989</v>
      </c>
      <c r="H1056" s="15">
        <f t="shared" si="250"/>
        <v>1.6749999999999998</v>
      </c>
      <c r="I1056" s="11">
        <f t="shared" si="251"/>
        <v>3.2923388633552871E-3</v>
      </c>
      <c r="J1056" s="32">
        <f t="shared" si="252"/>
        <v>1.0494330126944975E-2</v>
      </c>
      <c r="K1056" s="32">
        <f t="shared" si="253"/>
        <v>95.28955044328417</v>
      </c>
      <c r="L1056" s="8">
        <v>1</v>
      </c>
      <c r="M1056" s="9">
        <v>0</v>
      </c>
      <c r="N1056" s="8">
        <v>0</v>
      </c>
      <c r="O1056" s="9">
        <v>0</v>
      </c>
      <c r="P1056" s="9">
        <v>0</v>
      </c>
      <c r="Q1056" s="9">
        <v>0</v>
      </c>
      <c r="R1056" s="9">
        <v>1</v>
      </c>
      <c r="S1056" s="8">
        <v>9106</v>
      </c>
      <c r="T1056" s="9">
        <v>25</v>
      </c>
      <c r="U1056" s="9">
        <f t="shared" si="254"/>
        <v>9080</v>
      </c>
      <c r="V1056" s="9">
        <f t="shared" si="255"/>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35.6</v>
      </c>
      <c r="BM1056">
        <v>1</v>
      </c>
      <c r="BN1056">
        <v>0</v>
      </c>
      <c r="BO1056">
        <v>0</v>
      </c>
      <c r="BP1056">
        <v>0</v>
      </c>
      <c r="BQ1056">
        <v>0</v>
      </c>
      <c r="BR1056">
        <v>0</v>
      </c>
      <c r="BS1056">
        <v>0</v>
      </c>
      <c r="BT1056" s="17">
        <v>0</v>
      </c>
      <c r="BU1056">
        <v>0</v>
      </c>
      <c r="BV1056">
        <v>0</v>
      </c>
      <c r="BW1056">
        <v>1</v>
      </c>
      <c r="BX1056" s="17">
        <v>0</v>
      </c>
      <c r="BY1056">
        <v>0</v>
      </c>
      <c r="BZ1056">
        <v>0</v>
      </c>
      <c r="CA1056">
        <v>0</v>
      </c>
      <c r="CB1056">
        <v>0</v>
      </c>
      <c r="CC1056" s="17">
        <v>0</v>
      </c>
      <c r="CD1056">
        <v>1</v>
      </c>
      <c r="CE1056">
        <v>0</v>
      </c>
      <c r="CF1056">
        <v>1</v>
      </c>
      <c r="CG1056">
        <v>1</v>
      </c>
      <c r="CH1056">
        <v>0</v>
      </c>
      <c r="CI1056">
        <v>0</v>
      </c>
      <c r="CJ1056">
        <v>1</v>
      </c>
      <c r="CK1056">
        <v>0</v>
      </c>
      <c r="CL1056">
        <v>0</v>
      </c>
      <c r="CM1056">
        <v>0</v>
      </c>
      <c r="CN1056" s="17">
        <v>1</v>
      </c>
      <c r="CO1056">
        <v>0.21149999999999999</v>
      </c>
      <c r="CP1056">
        <v>15</v>
      </c>
      <c r="CQ1056">
        <v>1</v>
      </c>
      <c r="CR1056">
        <v>0</v>
      </c>
      <c r="CS1056">
        <v>28</v>
      </c>
      <c r="CY1056" s="33" t="s">
        <v>85</v>
      </c>
    </row>
    <row r="1057" spans="1:103" x14ac:dyDescent="0.25">
      <c r="A1057">
        <v>1056</v>
      </c>
      <c r="B1057">
        <v>71</v>
      </c>
      <c r="C1057" s="24" t="s">
        <v>4032</v>
      </c>
      <c r="D1057" s="12">
        <v>2.8</v>
      </c>
      <c r="E1057" s="13">
        <f t="shared" si="256"/>
        <v>1.3517241379310341</v>
      </c>
      <c r="F1057" s="7">
        <v>2.0714285714285721</v>
      </c>
      <c r="G1057" s="7">
        <f t="shared" si="249"/>
        <v>1.4482758620689657</v>
      </c>
      <c r="H1057" s="15">
        <f t="shared" si="250"/>
        <v>4.1517241379310335</v>
      </c>
      <c r="I1057" s="11">
        <f t="shared" si="251"/>
        <v>2.1733238590746627E-2</v>
      </c>
      <c r="J1057" s="32">
        <f t="shared" si="252"/>
        <v>1.0491908285188024E-2</v>
      </c>
      <c r="K1057" s="32">
        <f t="shared" si="253"/>
        <v>95.311546080873811</v>
      </c>
      <c r="L1057" s="8">
        <v>1</v>
      </c>
      <c r="M1057" s="9">
        <v>0</v>
      </c>
      <c r="N1057" s="8">
        <v>0</v>
      </c>
      <c r="O1057" s="9">
        <v>0</v>
      </c>
      <c r="P1057" s="9">
        <v>0</v>
      </c>
      <c r="Q1057" s="9">
        <v>0</v>
      </c>
      <c r="R1057" s="9">
        <v>1</v>
      </c>
      <c r="S1057" s="8">
        <v>9106</v>
      </c>
      <c r="T1057" s="9">
        <v>25</v>
      </c>
      <c r="U1057" s="9">
        <f t="shared" si="254"/>
        <v>9080</v>
      </c>
      <c r="V1057" s="9">
        <f t="shared" si="255"/>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35.6</v>
      </c>
      <c r="BM1057">
        <v>1</v>
      </c>
      <c r="BN1057">
        <v>0</v>
      </c>
      <c r="BO1057">
        <v>0</v>
      </c>
      <c r="BP1057">
        <v>0</v>
      </c>
      <c r="BQ1057">
        <v>0</v>
      </c>
      <c r="BR1057">
        <v>0</v>
      </c>
      <c r="BS1057">
        <v>0</v>
      </c>
      <c r="BT1057" s="17">
        <v>0</v>
      </c>
      <c r="BU1057">
        <v>0</v>
      </c>
      <c r="BV1057">
        <v>0</v>
      </c>
      <c r="BW1057">
        <v>1</v>
      </c>
      <c r="BX1057" s="17">
        <v>0</v>
      </c>
      <c r="BY1057">
        <v>0</v>
      </c>
      <c r="BZ1057">
        <v>0</v>
      </c>
      <c r="CA1057">
        <v>0</v>
      </c>
      <c r="CB1057">
        <v>0</v>
      </c>
      <c r="CC1057" s="17">
        <v>0</v>
      </c>
      <c r="CD1057">
        <v>1</v>
      </c>
      <c r="CE1057">
        <v>0</v>
      </c>
      <c r="CF1057">
        <v>1</v>
      </c>
      <c r="CG1057">
        <v>1</v>
      </c>
      <c r="CH1057">
        <v>0</v>
      </c>
      <c r="CI1057">
        <v>0</v>
      </c>
      <c r="CJ1057">
        <v>1</v>
      </c>
      <c r="CK1057">
        <v>0</v>
      </c>
      <c r="CL1057">
        <v>0</v>
      </c>
      <c r="CM1057">
        <v>0</v>
      </c>
      <c r="CN1057" s="17">
        <v>1</v>
      </c>
      <c r="CO1057">
        <v>0.21149999999999999</v>
      </c>
      <c r="CP1057">
        <v>15</v>
      </c>
      <c r="CQ1057">
        <v>1</v>
      </c>
      <c r="CR1057">
        <v>0</v>
      </c>
      <c r="CS1057">
        <v>28</v>
      </c>
      <c r="CY1057" s="33" t="s">
        <v>85</v>
      </c>
    </row>
    <row r="1058" spans="1:103" x14ac:dyDescent="0.25">
      <c r="A1058">
        <v>1057</v>
      </c>
      <c r="B1058">
        <v>71</v>
      </c>
      <c r="C1058" s="24" t="s">
        <v>4032</v>
      </c>
      <c r="D1058" s="12">
        <v>6.5</v>
      </c>
      <c r="E1058" s="13">
        <f t="shared" si="256"/>
        <v>0.85880829015544036</v>
      </c>
      <c r="F1058" s="7">
        <v>7.5686274509803928</v>
      </c>
      <c r="G1058" s="7">
        <f t="shared" si="249"/>
        <v>5.6411917098445592</v>
      </c>
      <c r="H1058" s="15">
        <f t="shared" si="250"/>
        <v>7.3588082901554408</v>
      </c>
      <c r="I1058" s="11">
        <f t="shared" si="251"/>
        <v>7.917873589605838E-2</v>
      </c>
      <c r="J1058" s="32">
        <f t="shared" si="252"/>
        <v>1.0461439198702013E-2</v>
      </c>
      <c r="K1058" s="32">
        <f t="shared" si="253"/>
        <v>95.589142278251117</v>
      </c>
      <c r="L1058" s="8">
        <v>1</v>
      </c>
      <c r="M1058" s="9">
        <v>0</v>
      </c>
      <c r="N1058" s="8">
        <v>0</v>
      </c>
      <c r="O1058" s="9">
        <v>0</v>
      </c>
      <c r="P1058" s="9">
        <v>0</v>
      </c>
      <c r="Q1058" s="9">
        <v>0</v>
      </c>
      <c r="R1058" s="9">
        <v>1</v>
      </c>
      <c r="S1058" s="8">
        <v>9106</v>
      </c>
      <c r="T1058" s="9">
        <v>25</v>
      </c>
      <c r="U1058" s="9">
        <f t="shared" si="254"/>
        <v>9080</v>
      </c>
      <c r="V1058" s="9">
        <f t="shared" si="255"/>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35.6</v>
      </c>
      <c r="BM1058">
        <v>1</v>
      </c>
      <c r="BN1058">
        <v>0</v>
      </c>
      <c r="BO1058">
        <v>0</v>
      </c>
      <c r="BP1058">
        <v>0</v>
      </c>
      <c r="BQ1058">
        <v>0</v>
      </c>
      <c r="BR1058">
        <v>0</v>
      </c>
      <c r="BS1058">
        <v>0</v>
      </c>
      <c r="BT1058" s="17">
        <v>0</v>
      </c>
      <c r="BU1058">
        <v>0</v>
      </c>
      <c r="BV1058">
        <v>0</v>
      </c>
      <c r="BW1058">
        <v>1</v>
      </c>
      <c r="BX1058" s="17">
        <v>0</v>
      </c>
      <c r="BY1058">
        <v>0</v>
      </c>
      <c r="BZ1058">
        <v>0</v>
      </c>
      <c r="CA1058">
        <v>0</v>
      </c>
      <c r="CB1058">
        <v>0</v>
      </c>
      <c r="CC1058" s="17">
        <v>0</v>
      </c>
      <c r="CD1058">
        <v>1</v>
      </c>
      <c r="CE1058">
        <v>0</v>
      </c>
      <c r="CF1058">
        <v>1</v>
      </c>
      <c r="CG1058">
        <v>1</v>
      </c>
      <c r="CH1058">
        <v>0</v>
      </c>
      <c r="CI1058">
        <v>0</v>
      </c>
      <c r="CJ1058">
        <v>1</v>
      </c>
      <c r="CK1058">
        <v>0</v>
      </c>
      <c r="CL1058">
        <v>0</v>
      </c>
      <c r="CM1058">
        <v>0</v>
      </c>
      <c r="CN1058" s="17">
        <v>1</v>
      </c>
      <c r="CO1058">
        <v>0.21149999999999999</v>
      </c>
      <c r="CP1058">
        <v>15</v>
      </c>
      <c r="CQ1058">
        <v>1</v>
      </c>
      <c r="CR1058">
        <v>0</v>
      </c>
      <c r="CS1058">
        <v>28</v>
      </c>
      <c r="CY1058" s="33" t="s">
        <v>85</v>
      </c>
    </row>
    <row r="1059" spans="1:103" x14ac:dyDescent="0.25">
      <c r="A1059">
        <v>1058</v>
      </c>
      <c r="B1059">
        <v>71</v>
      </c>
      <c r="C1059" s="24" t="s">
        <v>4032</v>
      </c>
      <c r="D1059" s="12">
        <v>2.5</v>
      </c>
      <c r="E1059" s="13">
        <f t="shared" si="256"/>
        <v>0.48032407407407407</v>
      </c>
      <c r="F1059" s="7">
        <v>5.2048192771084336</v>
      </c>
      <c r="G1059" s="7">
        <f t="shared" si="249"/>
        <v>2.019675925925926</v>
      </c>
      <c r="H1059" s="15">
        <f t="shared" si="250"/>
        <v>2.980324074074074</v>
      </c>
      <c r="I1059" s="11">
        <f t="shared" si="251"/>
        <v>5.4540088306269344E-2</v>
      </c>
      <c r="J1059" s="32">
        <f t="shared" si="252"/>
        <v>1.0478766966250823E-2</v>
      </c>
      <c r="K1059" s="32">
        <f t="shared" si="253"/>
        <v>95.43107535654913</v>
      </c>
      <c r="L1059" s="8">
        <v>1</v>
      </c>
      <c r="M1059" s="9">
        <v>0</v>
      </c>
      <c r="N1059" s="8">
        <v>0</v>
      </c>
      <c r="O1059" s="9">
        <v>0</v>
      </c>
      <c r="P1059" s="9">
        <v>0</v>
      </c>
      <c r="Q1059" s="9">
        <v>0</v>
      </c>
      <c r="R1059" s="9">
        <v>1</v>
      </c>
      <c r="S1059" s="8">
        <v>9106</v>
      </c>
      <c r="T1059" s="9">
        <v>25</v>
      </c>
      <c r="U1059" s="9">
        <f t="shared" si="254"/>
        <v>9080</v>
      </c>
      <c r="V1059" s="9">
        <f t="shared" si="255"/>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35.6</v>
      </c>
      <c r="BM1059">
        <v>1</v>
      </c>
      <c r="BN1059">
        <v>0</v>
      </c>
      <c r="BO1059">
        <v>0</v>
      </c>
      <c r="BP1059">
        <v>0</v>
      </c>
      <c r="BQ1059">
        <v>0</v>
      </c>
      <c r="BR1059">
        <v>0</v>
      </c>
      <c r="BS1059">
        <v>0</v>
      </c>
      <c r="BT1059" s="17">
        <v>0</v>
      </c>
      <c r="BU1059">
        <v>0</v>
      </c>
      <c r="BV1059">
        <v>0</v>
      </c>
      <c r="BW1059">
        <v>1</v>
      </c>
      <c r="BX1059" s="17">
        <v>0</v>
      </c>
      <c r="BY1059">
        <v>0</v>
      </c>
      <c r="BZ1059">
        <v>0</v>
      </c>
      <c r="CA1059">
        <v>0</v>
      </c>
      <c r="CB1059">
        <v>0</v>
      </c>
      <c r="CC1059" s="17">
        <v>0</v>
      </c>
      <c r="CD1059">
        <v>1</v>
      </c>
      <c r="CE1059">
        <v>0</v>
      </c>
      <c r="CF1059">
        <v>1</v>
      </c>
      <c r="CG1059">
        <v>1</v>
      </c>
      <c r="CH1059">
        <v>0</v>
      </c>
      <c r="CI1059">
        <v>0</v>
      </c>
      <c r="CJ1059">
        <v>1</v>
      </c>
      <c r="CK1059">
        <v>0</v>
      </c>
      <c r="CL1059">
        <v>0</v>
      </c>
      <c r="CM1059">
        <v>0</v>
      </c>
      <c r="CN1059" s="17">
        <v>1</v>
      </c>
      <c r="CO1059">
        <v>0.21149999999999999</v>
      </c>
      <c r="CP1059">
        <v>15</v>
      </c>
      <c r="CQ1059">
        <v>1</v>
      </c>
      <c r="CR1059">
        <v>0</v>
      </c>
      <c r="CS1059">
        <v>28</v>
      </c>
      <c r="CY1059" s="33" t="s">
        <v>85</v>
      </c>
    </row>
    <row r="1060" spans="1:103" x14ac:dyDescent="0.25">
      <c r="A1060">
        <v>1059</v>
      </c>
      <c r="B1060">
        <v>71</v>
      </c>
      <c r="C1060" s="24" t="s">
        <v>4032</v>
      </c>
      <c r="D1060" s="12">
        <v>10.5</v>
      </c>
      <c r="E1060" s="13">
        <f t="shared" si="256"/>
        <v>0.7865168539325843</v>
      </c>
      <c r="F1060" s="7">
        <v>13.35</v>
      </c>
      <c r="G1060" s="7">
        <f t="shared" si="249"/>
        <v>9.713483146067416</v>
      </c>
      <c r="H1060" s="15">
        <f t="shared" si="250"/>
        <v>11.286516853932584</v>
      </c>
      <c r="I1060" s="11">
        <f t="shared" si="251"/>
        <v>0.13874503754464187</v>
      </c>
      <c r="J1060" s="32">
        <f t="shared" si="252"/>
        <v>1.039288670746381E-2</v>
      </c>
      <c r="K1060" s="32">
        <f t="shared" si="253"/>
        <v>96.219657554992366</v>
      </c>
      <c r="L1060" s="8">
        <v>1</v>
      </c>
      <c r="M1060" s="9">
        <v>0</v>
      </c>
      <c r="N1060" s="8">
        <v>0</v>
      </c>
      <c r="O1060" s="9">
        <v>0</v>
      </c>
      <c r="P1060" s="9">
        <v>0</v>
      </c>
      <c r="Q1060" s="9">
        <v>0</v>
      </c>
      <c r="R1060" s="9">
        <v>1</v>
      </c>
      <c r="S1060" s="8">
        <v>9106</v>
      </c>
      <c r="T1060" s="9">
        <v>25</v>
      </c>
      <c r="U1060" s="9">
        <f t="shared" si="254"/>
        <v>9080</v>
      </c>
      <c r="V1060" s="9">
        <f t="shared" si="255"/>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35.6</v>
      </c>
      <c r="BM1060">
        <v>1</v>
      </c>
      <c r="BN1060">
        <v>0</v>
      </c>
      <c r="BO1060">
        <v>0</v>
      </c>
      <c r="BP1060">
        <v>0</v>
      </c>
      <c r="BQ1060">
        <v>0</v>
      </c>
      <c r="BR1060">
        <v>0</v>
      </c>
      <c r="BS1060">
        <v>0</v>
      </c>
      <c r="BT1060" s="17">
        <v>0</v>
      </c>
      <c r="BU1060">
        <v>0</v>
      </c>
      <c r="BV1060">
        <v>0</v>
      </c>
      <c r="BW1060">
        <v>1</v>
      </c>
      <c r="BX1060" s="17">
        <v>0</v>
      </c>
      <c r="BY1060">
        <v>0</v>
      </c>
      <c r="BZ1060">
        <v>0</v>
      </c>
      <c r="CA1060">
        <v>0</v>
      </c>
      <c r="CB1060">
        <v>0</v>
      </c>
      <c r="CC1060" s="17">
        <v>0</v>
      </c>
      <c r="CD1060">
        <v>1</v>
      </c>
      <c r="CE1060">
        <v>0</v>
      </c>
      <c r="CF1060">
        <v>1</v>
      </c>
      <c r="CG1060">
        <v>1</v>
      </c>
      <c r="CH1060">
        <v>0</v>
      </c>
      <c r="CI1060">
        <v>0</v>
      </c>
      <c r="CJ1060">
        <v>1</v>
      </c>
      <c r="CK1060">
        <v>0</v>
      </c>
      <c r="CL1060">
        <v>0</v>
      </c>
      <c r="CM1060">
        <v>0</v>
      </c>
      <c r="CN1060" s="17">
        <v>1</v>
      </c>
      <c r="CO1060">
        <v>0.21149999999999999</v>
      </c>
      <c r="CP1060">
        <v>15</v>
      </c>
      <c r="CQ1060">
        <v>1</v>
      </c>
      <c r="CR1060">
        <v>0</v>
      </c>
      <c r="CS1060">
        <v>28</v>
      </c>
      <c r="CY1060" s="33" t="s">
        <v>85</v>
      </c>
    </row>
    <row r="1061" spans="1:103" x14ac:dyDescent="0.25">
      <c r="A1061">
        <v>1060</v>
      </c>
      <c r="B1061">
        <v>71</v>
      </c>
      <c r="C1061" s="24" t="s">
        <v>4032</v>
      </c>
      <c r="D1061" s="12">
        <v>3</v>
      </c>
      <c r="E1061" s="13">
        <f t="shared" si="256"/>
        <v>1.6046511627906981</v>
      </c>
      <c r="F1061" s="7">
        <v>1.869565217391304</v>
      </c>
      <c r="G1061" s="7">
        <f t="shared" si="249"/>
        <v>1.3953488372093019</v>
      </c>
      <c r="H1061" s="15">
        <f t="shared" si="250"/>
        <v>4.6046511627906979</v>
      </c>
      <c r="I1061" s="11">
        <f t="shared" si="251"/>
        <v>2.7911746509198823E-2</v>
      </c>
      <c r="J1061" s="32">
        <f t="shared" si="252"/>
        <v>1.4929538830501698E-2</v>
      </c>
      <c r="K1061" s="32">
        <f t="shared" si="253"/>
        <v>66.981305407569351</v>
      </c>
      <c r="L1061" s="8">
        <v>1</v>
      </c>
      <c r="M1061" s="9">
        <v>0</v>
      </c>
      <c r="N1061" s="8">
        <v>0</v>
      </c>
      <c r="O1061" s="9">
        <v>0</v>
      </c>
      <c r="P1061" s="9">
        <v>0</v>
      </c>
      <c r="Q1061" s="9">
        <v>0</v>
      </c>
      <c r="R1061" s="9">
        <v>1</v>
      </c>
      <c r="S1061" s="8">
        <v>4491</v>
      </c>
      <c r="T1061" s="9">
        <v>7</v>
      </c>
      <c r="U1061" s="9">
        <f t="shared" si="254"/>
        <v>4483</v>
      </c>
      <c r="V1061" s="9">
        <f t="shared" si="255"/>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37.4</v>
      </c>
      <c r="BM1061">
        <v>1</v>
      </c>
      <c r="BN1061">
        <v>0</v>
      </c>
      <c r="BO1061">
        <v>0</v>
      </c>
      <c r="BP1061">
        <v>0</v>
      </c>
      <c r="BQ1061">
        <v>0</v>
      </c>
      <c r="BR1061">
        <v>0</v>
      </c>
      <c r="BS1061">
        <v>0</v>
      </c>
      <c r="BT1061" s="17">
        <v>0</v>
      </c>
      <c r="BU1061">
        <v>0</v>
      </c>
      <c r="BV1061">
        <v>0</v>
      </c>
      <c r="BW1061">
        <v>1</v>
      </c>
      <c r="BX1061" s="17">
        <v>0</v>
      </c>
      <c r="BY1061">
        <v>0</v>
      </c>
      <c r="BZ1061">
        <v>0</v>
      </c>
      <c r="CA1061">
        <v>0</v>
      </c>
      <c r="CB1061">
        <v>0</v>
      </c>
      <c r="CC1061" s="17">
        <v>0</v>
      </c>
      <c r="CD1061">
        <v>0</v>
      </c>
      <c r="CE1061">
        <v>0</v>
      </c>
      <c r="CF1061">
        <v>1</v>
      </c>
      <c r="CG1061">
        <v>1</v>
      </c>
      <c r="CH1061">
        <v>0</v>
      </c>
      <c r="CI1061">
        <v>0</v>
      </c>
      <c r="CJ1061">
        <v>0</v>
      </c>
      <c r="CK1061">
        <v>0</v>
      </c>
      <c r="CL1061">
        <v>0</v>
      </c>
      <c r="CM1061">
        <v>0</v>
      </c>
      <c r="CN1061" s="17">
        <v>0</v>
      </c>
      <c r="CO1061">
        <v>0.21149999999999999</v>
      </c>
      <c r="CP1061">
        <v>15</v>
      </c>
      <c r="CQ1061">
        <v>1</v>
      </c>
      <c r="CR1061">
        <v>0</v>
      </c>
      <c r="CS1061">
        <v>28</v>
      </c>
      <c r="CY1061" s="33" t="s">
        <v>85</v>
      </c>
    </row>
    <row r="1062" spans="1:103" x14ac:dyDescent="0.25">
      <c r="A1062">
        <v>1061</v>
      </c>
      <c r="B1062">
        <v>71</v>
      </c>
      <c r="C1062" s="24" t="s">
        <v>4032</v>
      </c>
      <c r="D1062" s="12">
        <v>3.7</v>
      </c>
      <c r="E1062" s="13">
        <f t="shared" si="256"/>
        <v>1.0060422960725075</v>
      </c>
      <c r="F1062" s="7">
        <v>3.677777777777778</v>
      </c>
      <c r="G1062" s="7">
        <f t="shared" si="249"/>
        <v>2.6939577039274925</v>
      </c>
      <c r="H1062" s="15">
        <f t="shared" si="250"/>
        <v>4.7060422960725079</v>
      </c>
      <c r="I1062" s="11">
        <f t="shared" si="251"/>
        <v>5.4846248553394351E-2</v>
      </c>
      <c r="J1062" s="32">
        <f t="shared" si="252"/>
        <v>1.4912877250167647E-2</v>
      </c>
      <c r="K1062" s="32">
        <f t="shared" si="253"/>
        <v>67.05614102662571</v>
      </c>
      <c r="L1062" s="8">
        <v>1</v>
      </c>
      <c r="M1062" s="9">
        <v>0</v>
      </c>
      <c r="N1062" s="8">
        <v>0</v>
      </c>
      <c r="O1062" s="9">
        <v>0</v>
      </c>
      <c r="P1062" s="9">
        <v>0</v>
      </c>
      <c r="Q1062" s="9">
        <v>0</v>
      </c>
      <c r="R1062" s="9">
        <v>1</v>
      </c>
      <c r="S1062" s="8">
        <v>4491</v>
      </c>
      <c r="T1062" s="9">
        <v>7</v>
      </c>
      <c r="U1062" s="9">
        <f t="shared" si="254"/>
        <v>4483</v>
      </c>
      <c r="V1062" s="9">
        <f t="shared" si="255"/>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37.4</v>
      </c>
      <c r="BM1062">
        <v>1</v>
      </c>
      <c r="BN1062">
        <v>0</v>
      </c>
      <c r="BO1062">
        <v>0</v>
      </c>
      <c r="BP1062">
        <v>0</v>
      </c>
      <c r="BQ1062">
        <v>0</v>
      </c>
      <c r="BR1062">
        <v>0</v>
      </c>
      <c r="BS1062">
        <v>0</v>
      </c>
      <c r="BT1062" s="17">
        <v>0</v>
      </c>
      <c r="BU1062">
        <v>0</v>
      </c>
      <c r="BV1062">
        <v>0</v>
      </c>
      <c r="BW1062">
        <v>1</v>
      </c>
      <c r="BX1062" s="17">
        <v>0</v>
      </c>
      <c r="BY1062">
        <v>0</v>
      </c>
      <c r="BZ1062">
        <v>0</v>
      </c>
      <c r="CA1062">
        <v>0</v>
      </c>
      <c r="CB1062">
        <v>0</v>
      </c>
      <c r="CC1062" s="17">
        <v>0</v>
      </c>
      <c r="CD1062">
        <v>0</v>
      </c>
      <c r="CE1062">
        <v>0</v>
      </c>
      <c r="CF1062">
        <v>1</v>
      </c>
      <c r="CG1062">
        <v>1</v>
      </c>
      <c r="CH1062">
        <v>0</v>
      </c>
      <c r="CI1062">
        <v>0</v>
      </c>
      <c r="CJ1062">
        <v>0</v>
      </c>
      <c r="CK1062">
        <v>0</v>
      </c>
      <c r="CL1062">
        <v>0</v>
      </c>
      <c r="CM1062">
        <v>0</v>
      </c>
      <c r="CN1062" s="17">
        <v>0</v>
      </c>
      <c r="CO1062">
        <v>0.21149999999999999</v>
      </c>
      <c r="CP1062">
        <v>15</v>
      </c>
      <c r="CQ1062">
        <v>1</v>
      </c>
      <c r="CR1062">
        <v>0</v>
      </c>
      <c r="CS1062">
        <v>28</v>
      </c>
      <c r="CY1062" s="33" t="s">
        <v>85</v>
      </c>
    </row>
    <row r="1063" spans="1:103" x14ac:dyDescent="0.25">
      <c r="A1063">
        <v>1062</v>
      </c>
      <c r="B1063">
        <v>71</v>
      </c>
      <c r="C1063" s="24" t="s">
        <v>4032</v>
      </c>
      <c r="D1063" s="12">
        <v>5.2</v>
      </c>
      <c r="E1063" s="13">
        <f t="shared" si="256"/>
        <v>1.0514285714285714</v>
      </c>
      <c r="F1063" s="7">
        <v>4.9456521739130439</v>
      </c>
      <c r="G1063" s="7">
        <f t="shared" si="249"/>
        <v>4.1485714285714286</v>
      </c>
      <c r="H1063" s="15">
        <f t="shared" si="250"/>
        <v>6.2514285714285718</v>
      </c>
      <c r="I1063" s="11">
        <f t="shared" si="251"/>
        <v>7.3664399665451782E-2</v>
      </c>
      <c r="J1063" s="32">
        <f t="shared" si="252"/>
        <v>1.4894779712574864E-2</v>
      </c>
      <c r="K1063" s="32">
        <f t="shared" si="253"/>
        <v>67.137615949818553</v>
      </c>
      <c r="L1063" s="8">
        <v>1</v>
      </c>
      <c r="M1063" s="9">
        <v>0</v>
      </c>
      <c r="N1063" s="8">
        <v>0</v>
      </c>
      <c r="O1063" s="9">
        <v>0</v>
      </c>
      <c r="P1063" s="9">
        <v>0</v>
      </c>
      <c r="Q1063" s="9">
        <v>0</v>
      </c>
      <c r="R1063" s="9">
        <v>1</v>
      </c>
      <c r="S1063" s="8">
        <v>4491</v>
      </c>
      <c r="T1063" s="9">
        <v>7</v>
      </c>
      <c r="U1063" s="9">
        <f t="shared" si="254"/>
        <v>4483</v>
      </c>
      <c r="V1063" s="9">
        <f t="shared" si="255"/>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37.4</v>
      </c>
      <c r="BM1063">
        <v>1</v>
      </c>
      <c r="BN1063">
        <v>0</v>
      </c>
      <c r="BO1063">
        <v>0</v>
      </c>
      <c r="BP1063">
        <v>0</v>
      </c>
      <c r="BQ1063">
        <v>0</v>
      </c>
      <c r="BR1063">
        <v>0</v>
      </c>
      <c r="BS1063">
        <v>0</v>
      </c>
      <c r="BT1063" s="17">
        <v>0</v>
      </c>
      <c r="BU1063">
        <v>0</v>
      </c>
      <c r="BV1063">
        <v>0</v>
      </c>
      <c r="BW1063">
        <v>1</v>
      </c>
      <c r="BX1063" s="17">
        <v>0</v>
      </c>
      <c r="BY1063">
        <v>0</v>
      </c>
      <c r="BZ1063">
        <v>0</v>
      </c>
      <c r="CA1063">
        <v>0</v>
      </c>
      <c r="CB1063">
        <v>0</v>
      </c>
      <c r="CC1063" s="17">
        <v>0</v>
      </c>
      <c r="CD1063">
        <v>0</v>
      </c>
      <c r="CE1063">
        <v>0</v>
      </c>
      <c r="CF1063">
        <v>1</v>
      </c>
      <c r="CG1063">
        <v>1</v>
      </c>
      <c r="CH1063">
        <v>0</v>
      </c>
      <c r="CI1063">
        <v>0</v>
      </c>
      <c r="CJ1063">
        <v>0</v>
      </c>
      <c r="CK1063">
        <v>0</v>
      </c>
      <c r="CL1063">
        <v>0</v>
      </c>
      <c r="CM1063">
        <v>0</v>
      </c>
      <c r="CN1063" s="17">
        <v>0</v>
      </c>
      <c r="CO1063">
        <v>0.21149999999999999</v>
      </c>
      <c r="CP1063">
        <v>15</v>
      </c>
      <c r="CQ1063">
        <v>1</v>
      </c>
      <c r="CR1063">
        <v>0</v>
      </c>
      <c r="CS1063">
        <v>28</v>
      </c>
      <c r="CY1063" s="33" t="s">
        <v>85</v>
      </c>
    </row>
    <row r="1064" spans="1:103" x14ac:dyDescent="0.25">
      <c r="A1064">
        <v>1063</v>
      </c>
      <c r="B1064">
        <v>71</v>
      </c>
      <c r="C1064" s="24" t="s">
        <v>4032</v>
      </c>
      <c r="D1064" s="12">
        <v>10.199999999999999</v>
      </c>
      <c r="E1064" s="13">
        <f t="shared" si="256"/>
        <v>1.5795716639209225</v>
      </c>
      <c r="F1064" s="7">
        <v>6.457446808510638</v>
      </c>
      <c r="G1064" s="7">
        <f t="shared" si="249"/>
        <v>8.6204283360790761</v>
      </c>
      <c r="H1064" s="15">
        <f t="shared" si="250"/>
        <v>11.779571663920922</v>
      </c>
      <c r="I1064" s="11">
        <f t="shared" si="251"/>
        <v>9.5998845230848909E-2</v>
      </c>
      <c r="J1064" s="32">
        <f t="shared" si="252"/>
        <v>1.4866378009390115E-2</v>
      </c>
      <c r="K1064" s="32">
        <f t="shared" si="253"/>
        <v>67.265880052852523</v>
      </c>
      <c r="L1064" s="8">
        <v>1</v>
      </c>
      <c r="M1064" s="9">
        <v>0</v>
      </c>
      <c r="N1064" s="8">
        <v>0</v>
      </c>
      <c r="O1064" s="9">
        <v>0</v>
      </c>
      <c r="P1064" s="9">
        <v>0</v>
      </c>
      <c r="Q1064" s="9">
        <v>0</v>
      </c>
      <c r="R1064" s="9">
        <v>1</v>
      </c>
      <c r="S1064" s="8">
        <v>4491</v>
      </c>
      <c r="T1064" s="9">
        <v>7</v>
      </c>
      <c r="U1064" s="9">
        <f t="shared" si="254"/>
        <v>4483</v>
      </c>
      <c r="V1064" s="9">
        <f t="shared" si="255"/>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37.4</v>
      </c>
      <c r="BM1064">
        <v>1</v>
      </c>
      <c r="BN1064">
        <v>0</v>
      </c>
      <c r="BO1064">
        <v>0</v>
      </c>
      <c r="BP1064">
        <v>0</v>
      </c>
      <c r="BQ1064">
        <v>0</v>
      </c>
      <c r="BR1064">
        <v>0</v>
      </c>
      <c r="BS1064">
        <v>0</v>
      </c>
      <c r="BT1064" s="17">
        <v>0</v>
      </c>
      <c r="BU1064">
        <v>0</v>
      </c>
      <c r="BV1064">
        <v>0</v>
      </c>
      <c r="BW1064">
        <v>1</v>
      </c>
      <c r="BX1064" s="17">
        <v>0</v>
      </c>
      <c r="BY1064">
        <v>0</v>
      </c>
      <c r="BZ1064">
        <v>0</v>
      </c>
      <c r="CA1064">
        <v>0</v>
      </c>
      <c r="CB1064">
        <v>0</v>
      </c>
      <c r="CC1064" s="17">
        <v>0</v>
      </c>
      <c r="CD1064">
        <v>0</v>
      </c>
      <c r="CE1064">
        <v>0</v>
      </c>
      <c r="CF1064">
        <v>1</v>
      </c>
      <c r="CG1064">
        <v>1</v>
      </c>
      <c r="CH1064">
        <v>0</v>
      </c>
      <c r="CI1064">
        <v>0</v>
      </c>
      <c r="CJ1064">
        <v>0</v>
      </c>
      <c r="CK1064">
        <v>0</v>
      </c>
      <c r="CL1064">
        <v>0</v>
      </c>
      <c r="CM1064">
        <v>0</v>
      </c>
      <c r="CN1064" s="17">
        <v>0</v>
      </c>
      <c r="CO1064">
        <v>0.21149999999999999</v>
      </c>
      <c r="CP1064">
        <v>15</v>
      </c>
      <c r="CQ1064">
        <v>1</v>
      </c>
      <c r="CR1064">
        <v>0</v>
      </c>
      <c r="CS1064">
        <v>28</v>
      </c>
      <c r="CY1064" s="33" t="s">
        <v>85</v>
      </c>
    </row>
    <row r="1065" spans="1:103" x14ac:dyDescent="0.25">
      <c r="A1065">
        <v>1064</v>
      </c>
      <c r="B1065">
        <v>71</v>
      </c>
      <c r="C1065" s="24" t="s">
        <v>4032</v>
      </c>
      <c r="D1065" s="12">
        <v>13.2</v>
      </c>
      <c r="E1065" s="13">
        <f t="shared" si="256"/>
        <v>1.2447668393782387</v>
      </c>
      <c r="F1065" s="7">
        <v>10.6043956043956</v>
      </c>
      <c r="G1065" s="7">
        <f t="shared" si="249"/>
        <v>11.955233160621761</v>
      </c>
      <c r="H1065" s="15">
        <f t="shared" si="250"/>
        <v>14.444766839378238</v>
      </c>
      <c r="I1065" s="11">
        <f t="shared" si="251"/>
        <v>0.15643061291392449</v>
      </c>
      <c r="J1065" s="32">
        <f t="shared" si="252"/>
        <v>1.4751487849914128E-2</v>
      </c>
      <c r="K1065" s="32">
        <f t="shared" si="253"/>
        <v>67.789772135142371</v>
      </c>
      <c r="L1065" s="8">
        <v>1</v>
      </c>
      <c r="M1065" s="9">
        <v>0</v>
      </c>
      <c r="N1065" s="8">
        <v>0</v>
      </c>
      <c r="O1065" s="9">
        <v>0</v>
      </c>
      <c r="P1065" s="9">
        <v>0</v>
      </c>
      <c r="Q1065" s="9">
        <v>0</v>
      </c>
      <c r="R1065" s="9">
        <v>1</v>
      </c>
      <c r="S1065" s="8">
        <v>4491</v>
      </c>
      <c r="T1065" s="9">
        <v>7</v>
      </c>
      <c r="U1065" s="9">
        <f t="shared" si="254"/>
        <v>4483</v>
      </c>
      <c r="V1065" s="9">
        <f t="shared" si="255"/>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37.4</v>
      </c>
      <c r="BM1065">
        <v>1</v>
      </c>
      <c r="BN1065">
        <v>0</v>
      </c>
      <c r="BO1065">
        <v>0</v>
      </c>
      <c r="BP1065">
        <v>0</v>
      </c>
      <c r="BQ1065">
        <v>0</v>
      </c>
      <c r="BR1065">
        <v>0</v>
      </c>
      <c r="BS1065">
        <v>0</v>
      </c>
      <c r="BT1065" s="17">
        <v>0</v>
      </c>
      <c r="BU1065">
        <v>0</v>
      </c>
      <c r="BV1065">
        <v>0</v>
      </c>
      <c r="BW1065">
        <v>1</v>
      </c>
      <c r="BX1065" s="17">
        <v>0</v>
      </c>
      <c r="BY1065">
        <v>0</v>
      </c>
      <c r="BZ1065">
        <v>0</v>
      </c>
      <c r="CA1065">
        <v>0</v>
      </c>
      <c r="CB1065">
        <v>0</v>
      </c>
      <c r="CC1065" s="17">
        <v>0</v>
      </c>
      <c r="CD1065">
        <v>0</v>
      </c>
      <c r="CE1065">
        <v>0</v>
      </c>
      <c r="CF1065">
        <v>1</v>
      </c>
      <c r="CG1065">
        <v>1</v>
      </c>
      <c r="CH1065">
        <v>0</v>
      </c>
      <c r="CI1065">
        <v>0</v>
      </c>
      <c r="CJ1065">
        <v>0</v>
      </c>
      <c r="CK1065">
        <v>0</v>
      </c>
      <c r="CL1065">
        <v>0</v>
      </c>
      <c r="CM1065">
        <v>0</v>
      </c>
      <c r="CN1065" s="17">
        <v>0</v>
      </c>
      <c r="CO1065">
        <v>0.21149999999999999</v>
      </c>
      <c r="CP1065">
        <v>15</v>
      </c>
      <c r="CQ1065">
        <v>1</v>
      </c>
      <c r="CR1065">
        <v>0</v>
      </c>
      <c r="CS1065">
        <v>28</v>
      </c>
      <c r="CY1065" s="33" t="s">
        <v>85</v>
      </c>
    </row>
    <row r="1066" spans="1:103" x14ac:dyDescent="0.25">
      <c r="A1066">
        <v>1065</v>
      </c>
      <c r="B1066">
        <v>71</v>
      </c>
      <c r="C1066" s="24" t="s">
        <v>4032</v>
      </c>
      <c r="D1066" s="12">
        <v>4.4000000000000004</v>
      </c>
      <c r="E1066" s="13">
        <f t="shared" si="256"/>
        <v>2.1223529411764708</v>
      </c>
      <c r="F1066" s="7">
        <v>2.0731707317073171</v>
      </c>
      <c r="G1066" s="7">
        <f t="shared" si="249"/>
        <v>2.2776470588235296</v>
      </c>
      <c r="H1066" s="15">
        <f t="shared" si="250"/>
        <v>6.5223529411764716</v>
      </c>
      <c r="I1066" s="11">
        <f t="shared" si="251"/>
        <v>3.1010974268328165E-2</v>
      </c>
      <c r="J1066" s="32">
        <f t="shared" si="252"/>
        <v>1.4958234647075937E-2</v>
      </c>
      <c r="K1066" s="32">
        <f t="shared" si="253"/>
        <v>66.852808743408886</v>
      </c>
      <c r="L1066" s="8">
        <v>1</v>
      </c>
      <c r="M1066" s="9">
        <v>0</v>
      </c>
      <c r="N1066" s="8">
        <v>0</v>
      </c>
      <c r="O1066" s="9">
        <v>0</v>
      </c>
      <c r="P1066" s="9">
        <v>0</v>
      </c>
      <c r="Q1066" s="9">
        <v>0</v>
      </c>
      <c r="R1066" s="9">
        <v>1</v>
      </c>
      <c r="S1066" s="8">
        <v>4491</v>
      </c>
      <c r="T1066" s="9">
        <v>25</v>
      </c>
      <c r="U1066" s="9">
        <f t="shared" si="254"/>
        <v>4465</v>
      </c>
      <c r="V1066" s="9">
        <f t="shared" si="255"/>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37.4</v>
      </c>
      <c r="BM1066">
        <v>1</v>
      </c>
      <c r="BN1066">
        <v>0</v>
      </c>
      <c r="BO1066">
        <v>0</v>
      </c>
      <c r="BP1066">
        <v>0</v>
      </c>
      <c r="BQ1066">
        <v>0</v>
      </c>
      <c r="BR1066">
        <v>0</v>
      </c>
      <c r="BS1066">
        <v>0</v>
      </c>
      <c r="BT1066" s="17">
        <v>0</v>
      </c>
      <c r="BU1066">
        <v>0</v>
      </c>
      <c r="BV1066">
        <v>0</v>
      </c>
      <c r="BW1066">
        <v>1</v>
      </c>
      <c r="BX1066" s="17">
        <v>0</v>
      </c>
      <c r="BY1066">
        <v>0</v>
      </c>
      <c r="BZ1066">
        <v>0</v>
      </c>
      <c r="CA1066">
        <v>0</v>
      </c>
      <c r="CB1066">
        <v>0</v>
      </c>
      <c r="CC1066" s="17">
        <v>0</v>
      </c>
      <c r="CD1066">
        <v>1</v>
      </c>
      <c r="CE1066">
        <v>0</v>
      </c>
      <c r="CF1066">
        <v>1</v>
      </c>
      <c r="CG1066">
        <v>1</v>
      </c>
      <c r="CH1066">
        <v>0</v>
      </c>
      <c r="CI1066">
        <v>0</v>
      </c>
      <c r="CJ1066">
        <v>1</v>
      </c>
      <c r="CK1066">
        <v>0</v>
      </c>
      <c r="CL1066">
        <v>0</v>
      </c>
      <c r="CM1066">
        <v>0</v>
      </c>
      <c r="CN1066" s="17">
        <v>1</v>
      </c>
      <c r="CO1066">
        <v>0.21149999999999999</v>
      </c>
      <c r="CP1066">
        <v>15</v>
      </c>
      <c r="CQ1066">
        <v>1</v>
      </c>
      <c r="CR1066">
        <v>0</v>
      </c>
      <c r="CS1066">
        <v>28</v>
      </c>
      <c r="CY1066" s="33" t="s">
        <v>85</v>
      </c>
    </row>
    <row r="1067" spans="1:103" x14ac:dyDescent="0.25">
      <c r="A1067">
        <v>1066</v>
      </c>
      <c r="B1067">
        <v>71</v>
      </c>
      <c r="C1067" s="24" t="s">
        <v>4032</v>
      </c>
      <c r="D1067" s="12">
        <v>0.8</v>
      </c>
      <c r="E1067" s="13">
        <f t="shared" si="256"/>
        <v>0.32989690721649489</v>
      </c>
      <c r="F1067" s="7">
        <v>2.4249999999999998</v>
      </c>
      <c r="G1067" s="7">
        <f t="shared" si="249"/>
        <v>0.47010309278350515</v>
      </c>
      <c r="H1067" s="15">
        <f t="shared" si="250"/>
        <v>1.1298969072164948</v>
      </c>
      <c r="I1067" s="11">
        <f t="shared" si="251"/>
        <v>3.6267298423024875E-2</v>
      </c>
      <c r="J1067" s="32">
        <f t="shared" si="252"/>
        <v>1.495558697856696E-2</v>
      </c>
      <c r="K1067" s="32">
        <f t="shared" si="253"/>
        <v>66.864644057977301</v>
      </c>
      <c r="L1067" s="8">
        <v>1</v>
      </c>
      <c r="M1067" s="9">
        <v>0</v>
      </c>
      <c r="N1067" s="8">
        <v>0</v>
      </c>
      <c r="O1067" s="9">
        <v>0</v>
      </c>
      <c r="P1067" s="9">
        <v>0</v>
      </c>
      <c r="Q1067" s="9">
        <v>0</v>
      </c>
      <c r="R1067" s="9">
        <v>1</v>
      </c>
      <c r="S1067" s="8">
        <v>4491</v>
      </c>
      <c r="T1067" s="9">
        <v>25</v>
      </c>
      <c r="U1067" s="9">
        <f t="shared" si="254"/>
        <v>4465</v>
      </c>
      <c r="V1067" s="9">
        <f t="shared" si="255"/>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37.4</v>
      </c>
      <c r="BM1067">
        <v>1</v>
      </c>
      <c r="BN1067">
        <v>0</v>
      </c>
      <c r="BO1067">
        <v>0</v>
      </c>
      <c r="BP1067">
        <v>0</v>
      </c>
      <c r="BQ1067">
        <v>0</v>
      </c>
      <c r="BR1067">
        <v>0</v>
      </c>
      <c r="BS1067">
        <v>0</v>
      </c>
      <c r="BT1067" s="17">
        <v>0</v>
      </c>
      <c r="BU1067">
        <v>0</v>
      </c>
      <c r="BV1067">
        <v>0</v>
      </c>
      <c r="BW1067">
        <v>1</v>
      </c>
      <c r="BX1067" s="17">
        <v>0</v>
      </c>
      <c r="BY1067">
        <v>0</v>
      </c>
      <c r="BZ1067">
        <v>0</v>
      </c>
      <c r="CA1067">
        <v>0</v>
      </c>
      <c r="CB1067">
        <v>0</v>
      </c>
      <c r="CC1067" s="17">
        <v>0</v>
      </c>
      <c r="CD1067">
        <v>1</v>
      </c>
      <c r="CE1067">
        <v>0</v>
      </c>
      <c r="CF1067">
        <v>1</v>
      </c>
      <c r="CG1067">
        <v>1</v>
      </c>
      <c r="CH1067">
        <v>0</v>
      </c>
      <c r="CI1067">
        <v>0</v>
      </c>
      <c r="CJ1067">
        <v>1</v>
      </c>
      <c r="CK1067">
        <v>0</v>
      </c>
      <c r="CL1067">
        <v>0</v>
      </c>
      <c r="CM1067">
        <v>0</v>
      </c>
      <c r="CN1067" s="17">
        <v>1</v>
      </c>
      <c r="CO1067">
        <v>0.21149999999999999</v>
      </c>
      <c r="CP1067">
        <v>15</v>
      </c>
      <c r="CQ1067">
        <v>1</v>
      </c>
      <c r="CR1067">
        <v>0</v>
      </c>
      <c r="CS1067">
        <v>28</v>
      </c>
      <c r="CY1067" s="33" t="s">
        <v>85</v>
      </c>
    </row>
    <row r="1068" spans="1:103" x14ac:dyDescent="0.25">
      <c r="A1068">
        <v>1067</v>
      </c>
      <c r="B1068">
        <v>71</v>
      </c>
      <c r="C1068" s="24" t="s">
        <v>4032</v>
      </c>
      <c r="D1068" s="12">
        <v>4.2</v>
      </c>
      <c r="E1068" s="13">
        <f t="shared" si="256"/>
        <v>1.3607142857142855</v>
      </c>
      <c r="F1068" s="7">
        <v>3.0866141732283472</v>
      </c>
      <c r="G1068" s="7">
        <f t="shared" si="249"/>
        <v>2.8392857142857144</v>
      </c>
      <c r="H1068" s="15">
        <f t="shared" si="250"/>
        <v>5.5607142857142859</v>
      </c>
      <c r="I1068" s="11">
        <f t="shared" si="251"/>
        <v>4.6143312752539134E-2</v>
      </c>
      <c r="J1068" s="32">
        <f t="shared" si="252"/>
        <v>1.4949491631562421E-2</v>
      </c>
      <c r="K1068" s="32">
        <f t="shared" si="253"/>
        <v>66.891906738067902</v>
      </c>
      <c r="L1068" s="8">
        <v>1</v>
      </c>
      <c r="M1068" s="9">
        <v>0</v>
      </c>
      <c r="N1068" s="8">
        <v>0</v>
      </c>
      <c r="O1068" s="9">
        <v>0</v>
      </c>
      <c r="P1068" s="9">
        <v>0</v>
      </c>
      <c r="Q1068" s="9">
        <v>0</v>
      </c>
      <c r="R1068" s="9">
        <v>1</v>
      </c>
      <c r="S1068" s="8">
        <v>4491</v>
      </c>
      <c r="T1068" s="9">
        <v>25</v>
      </c>
      <c r="U1068" s="9">
        <f t="shared" si="254"/>
        <v>4465</v>
      </c>
      <c r="V1068" s="9">
        <f t="shared" si="255"/>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37.4</v>
      </c>
      <c r="BM1068">
        <v>1</v>
      </c>
      <c r="BN1068">
        <v>0</v>
      </c>
      <c r="BO1068">
        <v>0</v>
      </c>
      <c r="BP1068">
        <v>0</v>
      </c>
      <c r="BQ1068">
        <v>0</v>
      </c>
      <c r="BR1068">
        <v>0</v>
      </c>
      <c r="BS1068">
        <v>0</v>
      </c>
      <c r="BT1068" s="17">
        <v>0</v>
      </c>
      <c r="BU1068">
        <v>0</v>
      </c>
      <c r="BV1068">
        <v>0</v>
      </c>
      <c r="BW1068">
        <v>1</v>
      </c>
      <c r="BX1068" s="17">
        <v>0</v>
      </c>
      <c r="BY1068">
        <v>0</v>
      </c>
      <c r="BZ1068">
        <v>0</v>
      </c>
      <c r="CA1068">
        <v>0</v>
      </c>
      <c r="CB1068">
        <v>0</v>
      </c>
      <c r="CC1068" s="17">
        <v>0</v>
      </c>
      <c r="CD1068">
        <v>1</v>
      </c>
      <c r="CE1068">
        <v>0</v>
      </c>
      <c r="CF1068">
        <v>1</v>
      </c>
      <c r="CG1068">
        <v>1</v>
      </c>
      <c r="CH1068">
        <v>0</v>
      </c>
      <c r="CI1068">
        <v>0</v>
      </c>
      <c r="CJ1068">
        <v>1</v>
      </c>
      <c r="CK1068">
        <v>0</v>
      </c>
      <c r="CL1068">
        <v>0</v>
      </c>
      <c r="CM1068">
        <v>0</v>
      </c>
      <c r="CN1068" s="17">
        <v>1</v>
      </c>
      <c r="CO1068">
        <v>0.21149999999999999</v>
      </c>
      <c r="CP1068">
        <v>15</v>
      </c>
      <c r="CQ1068">
        <v>1</v>
      </c>
      <c r="CR1068">
        <v>0</v>
      </c>
      <c r="CS1068">
        <v>28</v>
      </c>
      <c r="CY1068" s="33" t="s">
        <v>85</v>
      </c>
    </row>
    <row r="1069" spans="1:103" x14ac:dyDescent="0.25">
      <c r="A1069">
        <v>1068</v>
      </c>
      <c r="B1069">
        <v>71</v>
      </c>
      <c r="C1069" s="24" t="s">
        <v>4032</v>
      </c>
      <c r="D1069" s="12">
        <v>17.899999999999999</v>
      </c>
      <c r="E1069" s="13">
        <f t="shared" si="256"/>
        <v>3.8027314112291348</v>
      </c>
      <c r="F1069" s="7">
        <v>4.7071428571428573</v>
      </c>
      <c r="G1069" s="7">
        <f t="shared" si="249"/>
        <v>14.097268588770863</v>
      </c>
      <c r="H1069" s="15">
        <f t="shared" si="250"/>
        <v>21.702731411229134</v>
      </c>
      <c r="I1069" s="11">
        <f t="shared" si="251"/>
        <v>7.0270288557333763E-2</v>
      </c>
      <c r="J1069" s="32">
        <f t="shared" si="252"/>
        <v>1.4928437629782592E-2</v>
      </c>
      <c r="K1069" s="32">
        <f t="shared" si="253"/>
        <v>66.98624630383128</v>
      </c>
      <c r="L1069" s="8">
        <v>1</v>
      </c>
      <c r="M1069" s="9">
        <v>0</v>
      </c>
      <c r="N1069" s="8">
        <v>0</v>
      </c>
      <c r="O1069" s="9">
        <v>0</v>
      </c>
      <c r="P1069" s="9">
        <v>0</v>
      </c>
      <c r="Q1069" s="9">
        <v>0</v>
      </c>
      <c r="R1069" s="9">
        <v>1</v>
      </c>
      <c r="S1069" s="8">
        <v>4491</v>
      </c>
      <c r="T1069" s="9">
        <v>25</v>
      </c>
      <c r="U1069" s="9">
        <f t="shared" si="254"/>
        <v>4465</v>
      </c>
      <c r="V1069" s="9">
        <f t="shared" si="255"/>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37.4</v>
      </c>
      <c r="BM1069">
        <v>1</v>
      </c>
      <c r="BN1069">
        <v>0</v>
      </c>
      <c r="BO1069">
        <v>0</v>
      </c>
      <c r="BP1069">
        <v>0</v>
      </c>
      <c r="BQ1069">
        <v>0</v>
      </c>
      <c r="BR1069">
        <v>0</v>
      </c>
      <c r="BS1069">
        <v>0</v>
      </c>
      <c r="BT1069" s="17">
        <v>0</v>
      </c>
      <c r="BU1069">
        <v>0</v>
      </c>
      <c r="BV1069">
        <v>0</v>
      </c>
      <c r="BW1069">
        <v>1</v>
      </c>
      <c r="BX1069" s="17">
        <v>0</v>
      </c>
      <c r="BY1069">
        <v>0</v>
      </c>
      <c r="BZ1069">
        <v>0</v>
      </c>
      <c r="CA1069">
        <v>0</v>
      </c>
      <c r="CB1069">
        <v>0</v>
      </c>
      <c r="CC1069" s="17">
        <v>0</v>
      </c>
      <c r="CD1069">
        <v>1</v>
      </c>
      <c r="CE1069">
        <v>0</v>
      </c>
      <c r="CF1069">
        <v>1</v>
      </c>
      <c r="CG1069">
        <v>1</v>
      </c>
      <c r="CH1069">
        <v>0</v>
      </c>
      <c r="CI1069">
        <v>0</v>
      </c>
      <c r="CJ1069">
        <v>1</v>
      </c>
      <c r="CK1069">
        <v>0</v>
      </c>
      <c r="CL1069">
        <v>0</v>
      </c>
      <c r="CM1069">
        <v>0</v>
      </c>
      <c r="CN1069" s="17">
        <v>1</v>
      </c>
      <c r="CO1069">
        <v>0.21149999999999999</v>
      </c>
      <c r="CP1069">
        <v>15</v>
      </c>
      <c r="CQ1069">
        <v>1</v>
      </c>
      <c r="CR1069">
        <v>0</v>
      </c>
      <c r="CS1069">
        <v>28</v>
      </c>
      <c r="CY1069" s="33" t="s">
        <v>85</v>
      </c>
    </row>
    <row r="1070" spans="1:103" x14ac:dyDescent="0.25">
      <c r="A1070">
        <v>1069</v>
      </c>
      <c r="B1070">
        <v>71</v>
      </c>
      <c r="C1070" s="24" t="s">
        <v>4032</v>
      </c>
      <c r="D1070" s="12">
        <v>19.600000000000001</v>
      </c>
      <c r="E1070" s="13">
        <f t="shared" si="256"/>
        <v>2.2043591979075852</v>
      </c>
      <c r="F1070" s="7">
        <v>8.8914728682170541</v>
      </c>
      <c r="G1070" s="7">
        <f t="shared" si="249"/>
        <v>17.395640802092416</v>
      </c>
      <c r="H1070" s="15">
        <f t="shared" si="250"/>
        <v>21.804359197907587</v>
      </c>
      <c r="I1070" s="11">
        <f t="shared" si="251"/>
        <v>0.13190211542131122</v>
      </c>
      <c r="J1070" s="32">
        <f t="shared" si="252"/>
        <v>1.4834675579205881E-2</v>
      </c>
      <c r="K1070" s="32">
        <f t="shared" si="253"/>
        <v>67.409630541683285</v>
      </c>
      <c r="L1070" s="8">
        <v>1</v>
      </c>
      <c r="M1070" s="9">
        <v>0</v>
      </c>
      <c r="N1070" s="8">
        <v>0</v>
      </c>
      <c r="O1070" s="9">
        <v>0</v>
      </c>
      <c r="P1070" s="9">
        <v>0</v>
      </c>
      <c r="Q1070" s="9">
        <v>0</v>
      </c>
      <c r="R1070" s="9">
        <v>1</v>
      </c>
      <c r="S1070" s="8">
        <v>4491</v>
      </c>
      <c r="T1070" s="9">
        <v>25</v>
      </c>
      <c r="U1070" s="9">
        <f t="shared" si="254"/>
        <v>4465</v>
      </c>
      <c r="V1070" s="9">
        <f t="shared" si="255"/>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37.4</v>
      </c>
      <c r="BM1070">
        <v>1</v>
      </c>
      <c r="BN1070">
        <v>0</v>
      </c>
      <c r="BO1070">
        <v>0</v>
      </c>
      <c r="BP1070">
        <v>0</v>
      </c>
      <c r="BQ1070">
        <v>0</v>
      </c>
      <c r="BR1070">
        <v>0</v>
      </c>
      <c r="BS1070">
        <v>0</v>
      </c>
      <c r="BT1070" s="17">
        <v>0</v>
      </c>
      <c r="BU1070">
        <v>0</v>
      </c>
      <c r="BV1070">
        <v>0</v>
      </c>
      <c r="BW1070">
        <v>1</v>
      </c>
      <c r="BX1070" s="17">
        <v>0</v>
      </c>
      <c r="BY1070">
        <v>0</v>
      </c>
      <c r="BZ1070">
        <v>0</v>
      </c>
      <c r="CA1070">
        <v>0</v>
      </c>
      <c r="CB1070">
        <v>0</v>
      </c>
      <c r="CC1070" s="17">
        <v>0</v>
      </c>
      <c r="CD1070">
        <v>1</v>
      </c>
      <c r="CE1070">
        <v>0</v>
      </c>
      <c r="CF1070">
        <v>1</v>
      </c>
      <c r="CG1070">
        <v>1</v>
      </c>
      <c r="CH1070">
        <v>0</v>
      </c>
      <c r="CI1070">
        <v>0</v>
      </c>
      <c r="CJ1070">
        <v>1</v>
      </c>
      <c r="CK1070">
        <v>0</v>
      </c>
      <c r="CL1070">
        <v>0</v>
      </c>
      <c r="CM1070">
        <v>0</v>
      </c>
      <c r="CN1070" s="17">
        <v>1</v>
      </c>
      <c r="CO1070">
        <v>0.21149999999999999</v>
      </c>
      <c r="CP1070">
        <v>15</v>
      </c>
      <c r="CQ1070">
        <v>1</v>
      </c>
      <c r="CR1070">
        <v>0</v>
      </c>
      <c r="CS1070">
        <v>28</v>
      </c>
      <c r="CY1070" s="33" t="s">
        <v>85</v>
      </c>
    </row>
    <row r="1071" spans="1:103" x14ac:dyDescent="0.25">
      <c r="A1071">
        <v>1070</v>
      </c>
      <c r="B1071">
        <v>71</v>
      </c>
      <c r="C1071" s="24" t="s">
        <v>4032</v>
      </c>
      <c r="D1071" s="12">
        <v>1.3</v>
      </c>
      <c r="E1071" s="13">
        <f t="shared" si="256"/>
        <v>1.3661016949152542</v>
      </c>
      <c r="F1071" s="7">
        <v>0.95161290322580649</v>
      </c>
      <c r="G1071" s="7">
        <f t="shared" si="249"/>
        <v>-6.6101694915254194E-2</v>
      </c>
      <c r="H1071" s="15">
        <f t="shared" si="250"/>
        <v>2.6661016949152545</v>
      </c>
      <c r="I1071" s="11">
        <f t="shared" si="251"/>
        <v>2.6272961816008172E-2</v>
      </c>
      <c r="J1071" s="32">
        <f t="shared" si="252"/>
        <v>2.7608875128686552E-2</v>
      </c>
      <c r="K1071" s="32">
        <f t="shared" si="253"/>
        <v>36.220236983178147</v>
      </c>
      <c r="L1071" s="8">
        <v>1</v>
      </c>
      <c r="M1071" s="9">
        <v>0</v>
      </c>
      <c r="N1071" s="8">
        <v>0</v>
      </c>
      <c r="O1071" s="9">
        <v>0</v>
      </c>
      <c r="P1071" s="9">
        <v>0</v>
      </c>
      <c r="Q1071" s="9">
        <v>0</v>
      </c>
      <c r="R1071" s="9">
        <v>1</v>
      </c>
      <c r="S1071" s="8">
        <v>1319</v>
      </c>
      <c r="T1071" s="9">
        <v>7</v>
      </c>
      <c r="U1071" s="9">
        <f t="shared" si="254"/>
        <v>1311</v>
      </c>
      <c r="V1071" s="9">
        <f t="shared" si="255"/>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37.200000000000003</v>
      </c>
      <c r="BM1071">
        <v>1</v>
      </c>
      <c r="BN1071">
        <v>0</v>
      </c>
      <c r="BO1071">
        <v>0</v>
      </c>
      <c r="BP1071">
        <v>0</v>
      </c>
      <c r="BQ1071">
        <v>0</v>
      </c>
      <c r="BR1071">
        <v>0</v>
      </c>
      <c r="BS1071">
        <v>0</v>
      </c>
      <c r="BT1071" s="17">
        <v>0</v>
      </c>
      <c r="BU1071">
        <v>0</v>
      </c>
      <c r="BV1071">
        <v>0</v>
      </c>
      <c r="BW1071">
        <v>1</v>
      </c>
      <c r="BX1071" s="17">
        <v>0</v>
      </c>
      <c r="BY1071">
        <v>0</v>
      </c>
      <c r="BZ1071">
        <v>0</v>
      </c>
      <c r="CA1071">
        <v>0</v>
      </c>
      <c r="CB1071">
        <v>0</v>
      </c>
      <c r="CC1071" s="17">
        <v>0</v>
      </c>
      <c r="CD1071">
        <v>0</v>
      </c>
      <c r="CE1071">
        <v>0</v>
      </c>
      <c r="CF1071">
        <v>1</v>
      </c>
      <c r="CG1071">
        <v>1</v>
      </c>
      <c r="CH1071">
        <v>0</v>
      </c>
      <c r="CI1071">
        <v>0</v>
      </c>
      <c r="CJ1071">
        <v>0</v>
      </c>
      <c r="CK1071">
        <v>0</v>
      </c>
      <c r="CL1071">
        <v>0</v>
      </c>
      <c r="CM1071">
        <v>0</v>
      </c>
      <c r="CN1071" s="17">
        <v>0</v>
      </c>
      <c r="CO1071">
        <v>0.21149999999999999</v>
      </c>
      <c r="CP1071">
        <v>15</v>
      </c>
      <c r="CQ1071">
        <v>1</v>
      </c>
      <c r="CR1071">
        <v>0</v>
      </c>
      <c r="CS1071">
        <v>28</v>
      </c>
      <c r="CY1071" s="33" t="s">
        <v>85</v>
      </c>
    </row>
    <row r="1072" spans="1:103" x14ac:dyDescent="0.25">
      <c r="A1072">
        <v>1071</v>
      </c>
      <c r="B1072">
        <v>71</v>
      </c>
      <c r="C1072" s="24" t="s">
        <v>4032</v>
      </c>
      <c r="D1072" s="12">
        <v>5.4</v>
      </c>
      <c r="E1072" s="13">
        <f t="shared" si="256"/>
        <v>1.7270270270270269</v>
      </c>
      <c r="F1072" s="7">
        <v>3.126760563380282</v>
      </c>
      <c r="G1072" s="7">
        <f t="shared" si="249"/>
        <v>3.6729729729729734</v>
      </c>
      <c r="H1072" s="15">
        <f t="shared" si="250"/>
        <v>7.1270270270270277</v>
      </c>
      <c r="I1072" s="11">
        <f t="shared" si="251"/>
        <v>8.6035945846518913E-2</v>
      </c>
      <c r="J1072" s="32">
        <f t="shared" si="252"/>
        <v>2.751600069866145E-2</v>
      </c>
      <c r="K1072" s="32">
        <f t="shared" si="253"/>
        <v>36.342490718451181</v>
      </c>
      <c r="L1072" s="8">
        <v>1</v>
      </c>
      <c r="M1072" s="9">
        <v>0</v>
      </c>
      <c r="N1072" s="8">
        <v>0</v>
      </c>
      <c r="O1072" s="9">
        <v>0</v>
      </c>
      <c r="P1072" s="9">
        <v>0</v>
      </c>
      <c r="Q1072" s="9">
        <v>0</v>
      </c>
      <c r="R1072" s="9">
        <v>1</v>
      </c>
      <c r="S1072" s="8">
        <v>1319</v>
      </c>
      <c r="T1072" s="9">
        <v>7</v>
      </c>
      <c r="U1072" s="9">
        <f t="shared" si="254"/>
        <v>1311</v>
      </c>
      <c r="V1072" s="9">
        <f t="shared" si="255"/>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37.200000000000003</v>
      </c>
      <c r="BM1072">
        <v>1</v>
      </c>
      <c r="BN1072">
        <v>0</v>
      </c>
      <c r="BO1072">
        <v>0</v>
      </c>
      <c r="BP1072">
        <v>0</v>
      </c>
      <c r="BQ1072">
        <v>0</v>
      </c>
      <c r="BR1072">
        <v>0</v>
      </c>
      <c r="BS1072">
        <v>0</v>
      </c>
      <c r="BT1072" s="17">
        <v>0</v>
      </c>
      <c r="BU1072">
        <v>0</v>
      </c>
      <c r="BV1072">
        <v>0</v>
      </c>
      <c r="BW1072">
        <v>1</v>
      </c>
      <c r="BX1072" s="17">
        <v>0</v>
      </c>
      <c r="BY1072">
        <v>0</v>
      </c>
      <c r="BZ1072">
        <v>0</v>
      </c>
      <c r="CA1072">
        <v>0</v>
      </c>
      <c r="CB1072">
        <v>0</v>
      </c>
      <c r="CC1072" s="17">
        <v>0</v>
      </c>
      <c r="CD1072">
        <v>0</v>
      </c>
      <c r="CE1072">
        <v>0</v>
      </c>
      <c r="CF1072">
        <v>1</v>
      </c>
      <c r="CG1072">
        <v>1</v>
      </c>
      <c r="CH1072">
        <v>0</v>
      </c>
      <c r="CI1072">
        <v>0</v>
      </c>
      <c r="CJ1072">
        <v>0</v>
      </c>
      <c r="CK1072">
        <v>0</v>
      </c>
      <c r="CL1072">
        <v>0</v>
      </c>
      <c r="CM1072">
        <v>0</v>
      </c>
      <c r="CN1072" s="17">
        <v>0</v>
      </c>
      <c r="CO1072">
        <v>0.21149999999999999</v>
      </c>
      <c r="CP1072">
        <v>15</v>
      </c>
      <c r="CQ1072">
        <v>1</v>
      </c>
      <c r="CR1072">
        <v>0</v>
      </c>
      <c r="CS1072">
        <v>28</v>
      </c>
      <c r="CY1072" s="33" t="s">
        <v>85</v>
      </c>
    </row>
    <row r="1073" spans="1:103" x14ac:dyDescent="0.25">
      <c r="A1073">
        <v>1072</v>
      </c>
      <c r="B1073">
        <v>71</v>
      </c>
      <c r="C1073" s="24" t="s">
        <v>4032</v>
      </c>
      <c r="D1073" s="12">
        <v>8</v>
      </c>
      <c r="E1073" s="13">
        <f t="shared" si="256"/>
        <v>1.0849673202614381</v>
      </c>
      <c r="F1073" s="7">
        <v>7.3734939759036138</v>
      </c>
      <c r="G1073" s="7">
        <f t="shared" si="249"/>
        <v>6.9150326797385624</v>
      </c>
      <c r="H1073" s="15">
        <f t="shared" si="250"/>
        <v>9.0849673202614376</v>
      </c>
      <c r="I1073" s="11">
        <f t="shared" si="251"/>
        <v>0.19954847078113283</v>
      </c>
      <c r="J1073" s="32">
        <f t="shared" si="252"/>
        <v>2.706294620070919E-2</v>
      </c>
      <c r="K1073" s="32">
        <f t="shared" si="253"/>
        <v>36.950891916335216</v>
      </c>
      <c r="L1073" s="8">
        <v>1</v>
      </c>
      <c r="M1073" s="9">
        <v>0</v>
      </c>
      <c r="N1073" s="8">
        <v>0</v>
      </c>
      <c r="O1073" s="9">
        <v>0</v>
      </c>
      <c r="P1073" s="9">
        <v>0</v>
      </c>
      <c r="Q1073" s="9">
        <v>0</v>
      </c>
      <c r="R1073" s="9">
        <v>1</v>
      </c>
      <c r="S1073" s="8">
        <v>1319</v>
      </c>
      <c r="T1073" s="9">
        <v>7</v>
      </c>
      <c r="U1073" s="9">
        <f t="shared" si="254"/>
        <v>1311</v>
      </c>
      <c r="V1073" s="9">
        <f t="shared" si="255"/>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37.200000000000003</v>
      </c>
      <c r="BM1073">
        <v>1</v>
      </c>
      <c r="BN1073">
        <v>0</v>
      </c>
      <c r="BO1073">
        <v>0</v>
      </c>
      <c r="BP1073">
        <v>0</v>
      </c>
      <c r="BQ1073">
        <v>0</v>
      </c>
      <c r="BR1073">
        <v>0</v>
      </c>
      <c r="BS1073">
        <v>0</v>
      </c>
      <c r="BT1073" s="17">
        <v>0</v>
      </c>
      <c r="BU1073">
        <v>0</v>
      </c>
      <c r="BV1073">
        <v>0</v>
      </c>
      <c r="BW1073">
        <v>1</v>
      </c>
      <c r="BX1073" s="17">
        <v>0</v>
      </c>
      <c r="BY1073">
        <v>0</v>
      </c>
      <c r="BZ1073">
        <v>0</v>
      </c>
      <c r="CA1073">
        <v>0</v>
      </c>
      <c r="CB1073">
        <v>0</v>
      </c>
      <c r="CC1073" s="17">
        <v>0</v>
      </c>
      <c r="CD1073">
        <v>0</v>
      </c>
      <c r="CE1073">
        <v>0</v>
      </c>
      <c r="CF1073">
        <v>1</v>
      </c>
      <c r="CG1073">
        <v>1</v>
      </c>
      <c r="CH1073">
        <v>0</v>
      </c>
      <c r="CI1073">
        <v>0</v>
      </c>
      <c r="CJ1073">
        <v>0</v>
      </c>
      <c r="CK1073">
        <v>0</v>
      </c>
      <c r="CL1073">
        <v>0</v>
      </c>
      <c r="CM1073">
        <v>0</v>
      </c>
      <c r="CN1073" s="17">
        <v>0</v>
      </c>
      <c r="CO1073">
        <v>0.21149999999999999</v>
      </c>
      <c r="CP1073">
        <v>15</v>
      </c>
      <c r="CQ1073">
        <v>1</v>
      </c>
      <c r="CR1073">
        <v>0</v>
      </c>
      <c r="CS1073">
        <v>28</v>
      </c>
      <c r="CY1073" s="33" t="s">
        <v>85</v>
      </c>
    </row>
    <row r="1074" spans="1:103" x14ac:dyDescent="0.25">
      <c r="A1074">
        <v>1073</v>
      </c>
      <c r="B1074">
        <v>71</v>
      </c>
      <c r="C1074" s="24" t="s">
        <v>4032</v>
      </c>
      <c r="D1074" s="12">
        <v>16.5</v>
      </c>
      <c r="E1074" s="13">
        <f t="shared" si="256"/>
        <v>1.4134078212290504</v>
      </c>
      <c r="F1074" s="7">
        <v>11.67391304347826</v>
      </c>
      <c r="G1074" s="7">
        <f t="shared" si="249"/>
        <v>15.08659217877095</v>
      </c>
      <c r="H1074" s="15">
        <f t="shared" si="250"/>
        <v>17.91340782122905</v>
      </c>
      <c r="I1074" s="11">
        <f t="shared" si="251"/>
        <v>0.30685989834615268</v>
      </c>
      <c r="J1074" s="32">
        <f t="shared" si="252"/>
        <v>2.6285950323879002E-2</v>
      </c>
      <c r="K1074" s="32">
        <f t="shared" si="253"/>
        <v>38.043136644428941</v>
      </c>
      <c r="L1074" s="8">
        <v>1</v>
      </c>
      <c r="M1074" s="9">
        <v>0</v>
      </c>
      <c r="N1074" s="8">
        <v>0</v>
      </c>
      <c r="O1074" s="9">
        <v>0</v>
      </c>
      <c r="P1074" s="9">
        <v>0</v>
      </c>
      <c r="Q1074" s="9">
        <v>0</v>
      </c>
      <c r="R1074" s="9">
        <v>1</v>
      </c>
      <c r="S1074" s="8">
        <v>1319</v>
      </c>
      <c r="T1074" s="9">
        <v>7</v>
      </c>
      <c r="U1074" s="9">
        <f t="shared" si="254"/>
        <v>1311</v>
      </c>
      <c r="V1074" s="9">
        <f t="shared" si="255"/>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37.200000000000003</v>
      </c>
      <c r="BM1074">
        <v>1</v>
      </c>
      <c r="BN1074">
        <v>0</v>
      </c>
      <c r="BO1074">
        <v>0</v>
      </c>
      <c r="BP1074">
        <v>0</v>
      </c>
      <c r="BQ1074">
        <v>0</v>
      </c>
      <c r="BR1074">
        <v>0</v>
      </c>
      <c r="BS1074">
        <v>0</v>
      </c>
      <c r="BT1074" s="17">
        <v>0</v>
      </c>
      <c r="BU1074">
        <v>0</v>
      </c>
      <c r="BV1074">
        <v>0</v>
      </c>
      <c r="BW1074">
        <v>1</v>
      </c>
      <c r="BX1074" s="17">
        <v>0</v>
      </c>
      <c r="BY1074">
        <v>0</v>
      </c>
      <c r="BZ1074">
        <v>0</v>
      </c>
      <c r="CA1074">
        <v>0</v>
      </c>
      <c r="CB1074">
        <v>0</v>
      </c>
      <c r="CC1074" s="17">
        <v>0</v>
      </c>
      <c r="CD1074">
        <v>0</v>
      </c>
      <c r="CE1074">
        <v>0</v>
      </c>
      <c r="CF1074">
        <v>1</v>
      </c>
      <c r="CG1074">
        <v>1</v>
      </c>
      <c r="CH1074">
        <v>0</v>
      </c>
      <c r="CI1074">
        <v>0</v>
      </c>
      <c r="CJ1074">
        <v>0</v>
      </c>
      <c r="CK1074">
        <v>0</v>
      </c>
      <c r="CL1074">
        <v>0</v>
      </c>
      <c r="CM1074">
        <v>0</v>
      </c>
      <c r="CN1074" s="17">
        <v>0</v>
      </c>
      <c r="CO1074">
        <v>0.21149999999999999</v>
      </c>
      <c r="CP1074">
        <v>15</v>
      </c>
      <c r="CQ1074">
        <v>1</v>
      </c>
      <c r="CR1074">
        <v>0</v>
      </c>
      <c r="CS1074">
        <v>28</v>
      </c>
      <c r="CY1074" s="33" t="s">
        <v>85</v>
      </c>
    </row>
    <row r="1075" spans="1:103" x14ac:dyDescent="0.25">
      <c r="A1075">
        <v>1074</v>
      </c>
      <c r="B1075">
        <v>71</v>
      </c>
      <c r="C1075" s="24" t="s">
        <v>4032</v>
      </c>
      <c r="D1075" s="12">
        <v>17.8</v>
      </c>
      <c r="E1075" s="13">
        <f t="shared" si="256"/>
        <v>1.2201612903225805</v>
      </c>
      <c r="F1075" s="7">
        <v>14.58823529411765</v>
      </c>
      <c r="G1075" s="7">
        <f t="shared" si="249"/>
        <v>16.579838709677421</v>
      </c>
      <c r="H1075" s="15">
        <f t="shared" si="250"/>
        <v>19.02016129032258</v>
      </c>
      <c r="I1075" s="11">
        <f t="shared" si="251"/>
        <v>0.37371145323918131</v>
      </c>
      <c r="J1075" s="32">
        <f t="shared" si="252"/>
        <v>2.5617317359137425E-2</v>
      </c>
      <c r="K1075" s="32">
        <f t="shared" si="253"/>
        <v>39.03609366978899</v>
      </c>
      <c r="L1075" s="8">
        <v>1</v>
      </c>
      <c r="M1075" s="9">
        <v>0</v>
      </c>
      <c r="N1075" s="8">
        <v>0</v>
      </c>
      <c r="O1075" s="9">
        <v>0</v>
      </c>
      <c r="P1075" s="9">
        <v>0</v>
      </c>
      <c r="Q1075" s="9">
        <v>0</v>
      </c>
      <c r="R1075" s="9">
        <v>1</v>
      </c>
      <c r="S1075" s="8">
        <v>1319</v>
      </c>
      <c r="T1075" s="9">
        <v>7</v>
      </c>
      <c r="U1075" s="9">
        <f t="shared" si="254"/>
        <v>1311</v>
      </c>
      <c r="V1075" s="9">
        <f t="shared" si="255"/>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37.200000000000003</v>
      </c>
      <c r="BM1075">
        <v>1</v>
      </c>
      <c r="BN1075">
        <v>0</v>
      </c>
      <c r="BO1075">
        <v>0</v>
      </c>
      <c r="BP1075">
        <v>0</v>
      </c>
      <c r="BQ1075">
        <v>0</v>
      </c>
      <c r="BR1075">
        <v>0</v>
      </c>
      <c r="BS1075">
        <v>0</v>
      </c>
      <c r="BT1075" s="17">
        <v>0</v>
      </c>
      <c r="BU1075">
        <v>0</v>
      </c>
      <c r="BV1075">
        <v>0</v>
      </c>
      <c r="BW1075">
        <v>1</v>
      </c>
      <c r="BX1075" s="17">
        <v>0</v>
      </c>
      <c r="BY1075">
        <v>0</v>
      </c>
      <c r="BZ1075">
        <v>0</v>
      </c>
      <c r="CA1075">
        <v>0</v>
      </c>
      <c r="CB1075">
        <v>0</v>
      </c>
      <c r="CC1075" s="17">
        <v>0</v>
      </c>
      <c r="CD1075">
        <v>0</v>
      </c>
      <c r="CE1075">
        <v>0</v>
      </c>
      <c r="CF1075">
        <v>1</v>
      </c>
      <c r="CG1075">
        <v>1</v>
      </c>
      <c r="CH1075">
        <v>0</v>
      </c>
      <c r="CI1075">
        <v>0</v>
      </c>
      <c r="CJ1075">
        <v>0</v>
      </c>
      <c r="CK1075">
        <v>0</v>
      </c>
      <c r="CL1075">
        <v>0</v>
      </c>
      <c r="CM1075">
        <v>0</v>
      </c>
      <c r="CN1075" s="17">
        <v>0</v>
      </c>
      <c r="CO1075">
        <v>0.21149999999999999</v>
      </c>
      <c r="CP1075">
        <v>15</v>
      </c>
      <c r="CQ1075">
        <v>1</v>
      </c>
      <c r="CR1075">
        <v>0</v>
      </c>
      <c r="CS1075">
        <v>28</v>
      </c>
      <c r="CY1075" s="33" t="s">
        <v>85</v>
      </c>
    </row>
    <row r="1076" spans="1:103" x14ac:dyDescent="0.25">
      <c r="A1076">
        <v>1075</v>
      </c>
      <c r="B1076">
        <v>71</v>
      </c>
      <c r="C1076" s="24" t="s">
        <v>4032</v>
      </c>
      <c r="D1076" s="12">
        <v>1.4</v>
      </c>
      <c r="E1076" s="13">
        <f t="shared" si="256"/>
        <v>1.8307692307692307</v>
      </c>
      <c r="F1076" s="7">
        <v>0.76470588235294112</v>
      </c>
      <c r="G1076" s="7">
        <f t="shared" si="249"/>
        <v>-0.43076923076923079</v>
      </c>
      <c r="H1076" s="15">
        <f t="shared" si="250"/>
        <v>3.2307692307692308</v>
      </c>
      <c r="I1076" s="11">
        <f t="shared" si="251"/>
        <v>2.1555256442034192E-2</v>
      </c>
      <c r="J1076" s="32">
        <f t="shared" si="252"/>
        <v>2.8187643039583175E-2</v>
      </c>
      <c r="K1076" s="32">
        <f t="shared" si="253"/>
        <v>35.47653837519249</v>
      </c>
      <c r="L1076" s="8">
        <v>1</v>
      </c>
      <c r="M1076" s="9">
        <v>0</v>
      </c>
      <c r="N1076" s="8">
        <v>0</v>
      </c>
      <c r="O1076" s="9">
        <v>0</v>
      </c>
      <c r="P1076" s="9">
        <v>0</v>
      </c>
      <c r="Q1076" s="9">
        <v>0</v>
      </c>
      <c r="R1076" s="9">
        <v>1</v>
      </c>
      <c r="S1076" s="8">
        <v>1284</v>
      </c>
      <c r="T1076" s="9">
        <v>25</v>
      </c>
      <c r="U1076" s="9">
        <f t="shared" si="254"/>
        <v>1258</v>
      </c>
      <c r="V1076" s="9">
        <f t="shared" si="255"/>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37.200000000000003</v>
      </c>
      <c r="BM1076">
        <v>1</v>
      </c>
      <c r="BN1076">
        <v>0</v>
      </c>
      <c r="BO1076">
        <v>0</v>
      </c>
      <c r="BP1076">
        <v>0</v>
      </c>
      <c r="BQ1076">
        <v>0</v>
      </c>
      <c r="BR1076">
        <v>0</v>
      </c>
      <c r="BS1076">
        <v>0</v>
      </c>
      <c r="BT1076" s="17">
        <v>0</v>
      </c>
      <c r="BU1076">
        <v>0</v>
      </c>
      <c r="BV1076">
        <v>0</v>
      </c>
      <c r="BW1076">
        <v>1</v>
      </c>
      <c r="BX1076" s="17">
        <v>0</v>
      </c>
      <c r="BY1076">
        <v>0</v>
      </c>
      <c r="BZ1076">
        <v>0</v>
      </c>
      <c r="CA1076">
        <v>0</v>
      </c>
      <c r="CB1076">
        <v>0</v>
      </c>
      <c r="CC1076" s="17">
        <v>0</v>
      </c>
      <c r="CD1076">
        <v>1</v>
      </c>
      <c r="CE1076">
        <v>0</v>
      </c>
      <c r="CF1076">
        <v>1</v>
      </c>
      <c r="CG1076">
        <v>1</v>
      </c>
      <c r="CH1076">
        <v>0</v>
      </c>
      <c r="CI1076">
        <v>0</v>
      </c>
      <c r="CJ1076">
        <v>1</v>
      </c>
      <c r="CK1076">
        <v>0</v>
      </c>
      <c r="CL1076">
        <v>0</v>
      </c>
      <c r="CM1076">
        <v>0</v>
      </c>
      <c r="CN1076" s="17">
        <v>1</v>
      </c>
      <c r="CO1076">
        <v>0.21149999999999999</v>
      </c>
      <c r="CP1076">
        <v>15</v>
      </c>
      <c r="CQ1076">
        <v>1</v>
      </c>
      <c r="CR1076">
        <v>0</v>
      </c>
      <c r="CS1076">
        <v>28</v>
      </c>
      <c r="CY1076" s="33" t="s">
        <v>85</v>
      </c>
    </row>
    <row r="1077" spans="1:103" x14ac:dyDescent="0.25">
      <c r="A1077">
        <v>1076</v>
      </c>
      <c r="B1077">
        <v>71</v>
      </c>
      <c r="C1077" s="24" t="s">
        <v>4032</v>
      </c>
      <c r="D1077" s="12">
        <v>4.9000000000000004</v>
      </c>
      <c r="E1077" s="13">
        <f t="shared" si="256"/>
        <v>2.0801886792452828</v>
      </c>
      <c r="F1077" s="7">
        <v>2.3555555555555561</v>
      </c>
      <c r="G1077" s="7">
        <f t="shared" si="249"/>
        <v>2.8198113207547175</v>
      </c>
      <c r="H1077" s="15">
        <f t="shared" si="250"/>
        <v>6.9801886792452832</v>
      </c>
      <c r="I1077" s="11">
        <f t="shared" si="251"/>
        <v>6.6267008989482942E-2</v>
      </c>
      <c r="J1077" s="32">
        <f t="shared" si="252"/>
        <v>2.8132220797421999E-2</v>
      </c>
      <c r="K1077" s="32">
        <f t="shared" si="253"/>
        <v>35.5464293843321</v>
      </c>
      <c r="L1077" s="8">
        <v>1</v>
      </c>
      <c r="M1077" s="9">
        <v>0</v>
      </c>
      <c r="N1077" s="8">
        <v>0</v>
      </c>
      <c r="O1077" s="9">
        <v>0</v>
      </c>
      <c r="P1077" s="9">
        <v>0</v>
      </c>
      <c r="Q1077" s="9">
        <v>0</v>
      </c>
      <c r="R1077" s="9">
        <v>1</v>
      </c>
      <c r="S1077" s="8">
        <v>1284</v>
      </c>
      <c r="T1077" s="9">
        <v>25</v>
      </c>
      <c r="U1077" s="9">
        <f t="shared" si="254"/>
        <v>1258</v>
      </c>
      <c r="V1077" s="9">
        <f t="shared" si="255"/>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37.200000000000003</v>
      </c>
      <c r="BM1077">
        <v>1</v>
      </c>
      <c r="BN1077">
        <v>0</v>
      </c>
      <c r="BO1077">
        <v>0</v>
      </c>
      <c r="BP1077">
        <v>0</v>
      </c>
      <c r="BQ1077">
        <v>0</v>
      </c>
      <c r="BR1077">
        <v>0</v>
      </c>
      <c r="BS1077">
        <v>0</v>
      </c>
      <c r="BT1077" s="17">
        <v>0</v>
      </c>
      <c r="BU1077">
        <v>0</v>
      </c>
      <c r="BV1077">
        <v>0</v>
      </c>
      <c r="BW1077">
        <v>1</v>
      </c>
      <c r="BX1077" s="17">
        <v>0</v>
      </c>
      <c r="BY1077">
        <v>0</v>
      </c>
      <c r="BZ1077">
        <v>0</v>
      </c>
      <c r="CA1077">
        <v>0</v>
      </c>
      <c r="CB1077">
        <v>0</v>
      </c>
      <c r="CC1077" s="17">
        <v>0</v>
      </c>
      <c r="CD1077">
        <v>1</v>
      </c>
      <c r="CE1077">
        <v>0</v>
      </c>
      <c r="CF1077">
        <v>1</v>
      </c>
      <c r="CG1077">
        <v>1</v>
      </c>
      <c r="CH1077">
        <v>0</v>
      </c>
      <c r="CI1077">
        <v>0</v>
      </c>
      <c r="CJ1077">
        <v>1</v>
      </c>
      <c r="CK1077">
        <v>0</v>
      </c>
      <c r="CL1077">
        <v>0</v>
      </c>
      <c r="CM1077">
        <v>0</v>
      </c>
      <c r="CN1077" s="17">
        <v>1</v>
      </c>
      <c r="CO1077">
        <v>0.21149999999999999</v>
      </c>
      <c r="CP1077">
        <v>15</v>
      </c>
      <c r="CQ1077">
        <v>1</v>
      </c>
      <c r="CR1077">
        <v>0</v>
      </c>
      <c r="CS1077">
        <v>28</v>
      </c>
      <c r="CY1077" s="33" t="s">
        <v>85</v>
      </c>
    </row>
    <row r="1078" spans="1:103" x14ac:dyDescent="0.25">
      <c r="A1078">
        <v>1077</v>
      </c>
      <c r="B1078">
        <v>71</v>
      </c>
      <c r="C1078" s="24" t="s">
        <v>4032</v>
      </c>
      <c r="D1078" s="12">
        <v>3.8</v>
      </c>
      <c r="E1078" s="13">
        <f t="shared" si="256"/>
        <v>1.5777215189873417</v>
      </c>
      <c r="F1078" s="7">
        <v>2.4085365853658538</v>
      </c>
      <c r="G1078" s="7">
        <f t="shared" si="249"/>
        <v>2.2222784810126583</v>
      </c>
      <c r="H1078" s="15">
        <f t="shared" si="250"/>
        <v>5.3777215189873413</v>
      </c>
      <c r="I1078" s="11">
        <f t="shared" si="251"/>
        <v>6.7750716413701506E-2</v>
      </c>
      <c r="J1078" s="32">
        <f t="shared" si="252"/>
        <v>2.8129411371764671E-2</v>
      </c>
      <c r="K1078" s="32">
        <f t="shared" si="253"/>
        <v>35.549979584847101</v>
      </c>
      <c r="L1078" s="8">
        <v>1</v>
      </c>
      <c r="M1078" s="9">
        <v>0</v>
      </c>
      <c r="N1078" s="8">
        <v>0</v>
      </c>
      <c r="O1078" s="9">
        <v>0</v>
      </c>
      <c r="P1078" s="9">
        <v>0</v>
      </c>
      <c r="Q1078" s="9">
        <v>0</v>
      </c>
      <c r="R1078" s="9">
        <v>1</v>
      </c>
      <c r="S1078" s="8">
        <v>1284</v>
      </c>
      <c r="T1078" s="9">
        <v>25</v>
      </c>
      <c r="U1078" s="9">
        <f t="shared" si="254"/>
        <v>1258</v>
      </c>
      <c r="V1078" s="9">
        <f t="shared" si="255"/>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37.200000000000003</v>
      </c>
      <c r="BM1078">
        <v>1</v>
      </c>
      <c r="BN1078">
        <v>0</v>
      </c>
      <c r="BO1078">
        <v>0</v>
      </c>
      <c r="BP1078">
        <v>0</v>
      </c>
      <c r="BQ1078">
        <v>0</v>
      </c>
      <c r="BR1078">
        <v>0</v>
      </c>
      <c r="BS1078">
        <v>0</v>
      </c>
      <c r="BT1078" s="17">
        <v>0</v>
      </c>
      <c r="BU1078">
        <v>0</v>
      </c>
      <c r="BV1078">
        <v>0</v>
      </c>
      <c r="BW1078">
        <v>1</v>
      </c>
      <c r="BX1078" s="17">
        <v>0</v>
      </c>
      <c r="BY1078">
        <v>0</v>
      </c>
      <c r="BZ1078">
        <v>0</v>
      </c>
      <c r="CA1078">
        <v>0</v>
      </c>
      <c r="CB1078">
        <v>0</v>
      </c>
      <c r="CC1078" s="17">
        <v>0</v>
      </c>
      <c r="CD1078">
        <v>1</v>
      </c>
      <c r="CE1078">
        <v>0</v>
      </c>
      <c r="CF1078">
        <v>1</v>
      </c>
      <c r="CG1078">
        <v>1</v>
      </c>
      <c r="CH1078">
        <v>0</v>
      </c>
      <c r="CI1078">
        <v>0</v>
      </c>
      <c r="CJ1078">
        <v>1</v>
      </c>
      <c r="CK1078">
        <v>0</v>
      </c>
      <c r="CL1078">
        <v>0</v>
      </c>
      <c r="CM1078">
        <v>0</v>
      </c>
      <c r="CN1078" s="17">
        <v>1</v>
      </c>
      <c r="CO1078">
        <v>0.21149999999999999</v>
      </c>
      <c r="CP1078">
        <v>15</v>
      </c>
      <c r="CQ1078">
        <v>1</v>
      </c>
      <c r="CR1078">
        <v>0</v>
      </c>
      <c r="CS1078">
        <v>28</v>
      </c>
      <c r="CY1078" s="33" t="s">
        <v>85</v>
      </c>
    </row>
    <row r="1079" spans="1:103" x14ac:dyDescent="0.25">
      <c r="A1079">
        <v>1078</v>
      </c>
      <c r="B1079">
        <v>71</v>
      </c>
      <c r="C1079" s="24" t="s">
        <v>4032</v>
      </c>
      <c r="D1079" s="12">
        <v>22.9</v>
      </c>
      <c r="E1079" s="13">
        <f t="shared" si="256"/>
        <v>3.6321083172146991</v>
      </c>
      <c r="F1079" s="7">
        <v>6.3048780487804894</v>
      </c>
      <c r="G1079" s="7">
        <f t="shared" si="249"/>
        <v>19.267891682785301</v>
      </c>
      <c r="H1079" s="15">
        <f t="shared" si="250"/>
        <v>26.532108317214696</v>
      </c>
      <c r="I1079" s="11">
        <f t="shared" si="251"/>
        <v>0.17501727719473617</v>
      </c>
      <c r="J1079" s="32">
        <f t="shared" si="252"/>
        <v>2.7759026556998769E-2</v>
      </c>
      <c r="K1079" s="32">
        <f t="shared" si="253"/>
        <v>36.024317997846872</v>
      </c>
      <c r="L1079" s="8">
        <v>1</v>
      </c>
      <c r="M1079" s="9">
        <v>0</v>
      </c>
      <c r="N1079" s="8">
        <v>0</v>
      </c>
      <c r="O1079" s="9">
        <v>0</v>
      </c>
      <c r="P1079" s="9">
        <v>0</v>
      </c>
      <c r="Q1079" s="9">
        <v>0</v>
      </c>
      <c r="R1079" s="9">
        <v>1</v>
      </c>
      <c r="S1079" s="8">
        <v>1284</v>
      </c>
      <c r="T1079" s="9">
        <v>25</v>
      </c>
      <c r="U1079" s="9">
        <f t="shared" si="254"/>
        <v>1258</v>
      </c>
      <c r="V1079" s="9">
        <f t="shared" si="255"/>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37.200000000000003</v>
      </c>
      <c r="BM1079">
        <v>1</v>
      </c>
      <c r="BN1079">
        <v>0</v>
      </c>
      <c r="BO1079">
        <v>0</v>
      </c>
      <c r="BP1079">
        <v>0</v>
      </c>
      <c r="BQ1079">
        <v>0</v>
      </c>
      <c r="BR1079">
        <v>0</v>
      </c>
      <c r="BS1079">
        <v>0</v>
      </c>
      <c r="BT1079" s="17">
        <v>0</v>
      </c>
      <c r="BU1079">
        <v>0</v>
      </c>
      <c r="BV1079">
        <v>0</v>
      </c>
      <c r="BW1079">
        <v>1</v>
      </c>
      <c r="BX1079" s="17">
        <v>0</v>
      </c>
      <c r="BY1079">
        <v>0</v>
      </c>
      <c r="BZ1079">
        <v>0</v>
      </c>
      <c r="CA1079">
        <v>0</v>
      </c>
      <c r="CB1079">
        <v>0</v>
      </c>
      <c r="CC1079" s="17">
        <v>0</v>
      </c>
      <c r="CD1079">
        <v>1</v>
      </c>
      <c r="CE1079">
        <v>0</v>
      </c>
      <c r="CF1079">
        <v>1</v>
      </c>
      <c r="CG1079">
        <v>1</v>
      </c>
      <c r="CH1079">
        <v>0</v>
      </c>
      <c r="CI1079">
        <v>0</v>
      </c>
      <c r="CJ1079">
        <v>1</v>
      </c>
      <c r="CK1079">
        <v>0</v>
      </c>
      <c r="CL1079">
        <v>0</v>
      </c>
      <c r="CM1079">
        <v>0</v>
      </c>
      <c r="CN1079" s="17">
        <v>1</v>
      </c>
      <c r="CO1079">
        <v>0.21149999999999999</v>
      </c>
      <c r="CP1079">
        <v>15</v>
      </c>
      <c r="CQ1079">
        <v>1</v>
      </c>
      <c r="CR1079">
        <v>0</v>
      </c>
      <c r="CS1079">
        <v>28</v>
      </c>
      <c r="CY1079" s="33" t="s">
        <v>85</v>
      </c>
    </row>
    <row r="1080" spans="1:103" x14ac:dyDescent="0.25">
      <c r="A1080">
        <v>1079</v>
      </c>
      <c r="B1080">
        <v>71</v>
      </c>
      <c r="C1080" s="24" t="s">
        <v>4032</v>
      </c>
      <c r="D1080" s="12">
        <v>13.6</v>
      </c>
      <c r="E1080" s="13">
        <f t="shared" si="256"/>
        <v>2.349671361502347</v>
      </c>
      <c r="F1080" s="7">
        <v>5.7880434782608701</v>
      </c>
      <c r="G1080" s="7">
        <f t="shared" si="249"/>
        <v>11.250328638497653</v>
      </c>
      <c r="H1080" s="15">
        <f t="shared" si="250"/>
        <v>15.949671361502347</v>
      </c>
      <c r="I1080" s="11">
        <f t="shared" si="251"/>
        <v>0.1610587544572547</v>
      </c>
      <c r="J1080" s="32">
        <f t="shared" si="252"/>
        <v>2.782611344613602E-2</v>
      </c>
      <c r="K1080" s="32">
        <f t="shared" si="253"/>
        <v>35.937465788592249</v>
      </c>
      <c r="L1080" s="8">
        <v>1</v>
      </c>
      <c r="M1080" s="9">
        <v>0</v>
      </c>
      <c r="N1080" s="8">
        <v>0</v>
      </c>
      <c r="O1080" s="9">
        <v>0</v>
      </c>
      <c r="P1080" s="9">
        <v>0</v>
      </c>
      <c r="Q1080" s="9">
        <v>0</v>
      </c>
      <c r="R1080" s="9">
        <v>1</v>
      </c>
      <c r="S1080" s="8">
        <v>1284</v>
      </c>
      <c r="T1080" s="9">
        <v>25</v>
      </c>
      <c r="U1080" s="9">
        <f t="shared" si="254"/>
        <v>1258</v>
      </c>
      <c r="V1080" s="9">
        <f t="shared" si="255"/>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37.200000000000003</v>
      </c>
      <c r="BM1080">
        <v>1</v>
      </c>
      <c r="BN1080">
        <v>0</v>
      </c>
      <c r="BO1080">
        <v>0</v>
      </c>
      <c r="BP1080">
        <v>0</v>
      </c>
      <c r="BQ1080">
        <v>0</v>
      </c>
      <c r="BR1080">
        <v>0</v>
      </c>
      <c r="BS1080">
        <v>0</v>
      </c>
      <c r="BT1080" s="17">
        <v>0</v>
      </c>
      <c r="BU1080">
        <v>0</v>
      </c>
      <c r="BV1080">
        <v>0</v>
      </c>
      <c r="BW1080">
        <v>1</v>
      </c>
      <c r="BX1080" s="17">
        <v>0</v>
      </c>
      <c r="BY1080">
        <v>0</v>
      </c>
      <c r="BZ1080">
        <v>0</v>
      </c>
      <c r="CA1080">
        <v>0</v>
      </c>
      <c r="CB1080">
        <v>0</v>
      </c>
      <c r="CC1080" s="17">
        <v>0</v>
      </c>
      <c r="CD1080">
        <v>1</v>
      </c>
      <c r="CE1080">
        <v>0</v>
      </c>
      <c r="CF1080">
        <v>1</v>
      </c>
      <c r="CG1080">
        <v>1</v>
      </c>
      <c r="CH1080">
        <v>0</v>
      </c>
      <c r="CI1080">
        <v>0</v>
      </c>
      <c r="CJ1080">
        <v>1</v>
      </c>
      <c r="CK1080">
        <v>0</v>
      </c>
      <c r="CL1080">
        <v>0</v>
      </c>
      <c r="CM1080">
        <v>0</v>
      </c>
      <c r="CN1080" s="17">
        <v>1</v>
      </c>
      <c r="CO1080">
        <v>0.21149999999999999</v>
      </c>
      <c r="CP1080">
        <v>15</v>
      </c>
      <c r="CQ1080">
        <v>1</v>
      </c>
      <c r="CR1080">
        <v>0</v>
      </c>
      <c r="CS1080">
        <v>28</v>
      </c>
      <c r="CY1080" s="33" t="s">
        <v>85</v>
      </c>
    </row>
    <row r="1081" spans="1:103" x14ac:dyDescent="0.25">
      <c r="A1081">
        <v>1080</v>
      </c>
      <c r="B1081">
        <v>72</v>
      </c>
      <c r="C1081" s="24" t="s">
        <v>4042</v>
      </c>
      <c r="D1081" s="12">
        <v>5.87</v>
      </c>
      <c r="E1081" s="13">
        <v>0.09</v>
      </c>
      <c r="F1081" s="7">
        <f t="shared" ref="F1081:F1090" si="257">D1081/E1081</f>
        <v>65.222222222222229</v>
      </c>
      <c r="G1081" s="7">
        <f t="shared" si="249"/>
        <v>5.78</v>
      </c>
      <c r="H1081" s="15">
        <f t="shared" si="250"/>
        <v>5.96</v>
      </c>
      <c r="I1081" s="11">
        <f t="shared" si="251"/>
        <v>0.50900618174403367</v>
      </c>
      <c r="J1081" s="32">
        <f t="shared" si="252"/>
        <v>7.8041833657517936E-3</v>
      </c>
      <c r="K1081" s="32">
        <f t="shared" si="253"/>
        <v>128.13640494256478</v>
      </c>
      <c r="L1081" s="8">
        <v>1</v>
      </c>
      <c r="M1081" s="9">
        <v>0</v>
      </c>
      <c r="N1081" s="8">
        <v>0</v>
      </c>
      <c r="O1081" s="9">
        <v>0</v>
      </c>
      <c r="P1081" s="9">
        <v>0</v>
      </c>
      <c r="Q1081" s="9">
        <v>1</v>
      </c>
      <c r="R1081" s="9">
        <v>0</v>
      </c>
      <c r="S1081" s="8">
        <v>12169</v>
      </c>
      <c r="T1081" s="9">
        <v>3</v>
      </c>
      <c r="U1081" s="9">
        <f t="shared" si="254"/>
        <v>12165</v>
      </c>
      <c r="V1081" s="9">
        <f t="shared" si="255"/>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12548</v>
      </c>
      <c r="BL1081" s="24">
        <v>37.5</v>
      </c>
      <c r="BM1081">
        <v>1</v>
      </c>
      <c r="BN1081">
        <v>0</v>
      </c>
      <c r="BO1081">
        <v>0</v>
      </c>
      <c r="BP1081">
        <v>0</v>
      </c>
      <c r="BQ1081">
        <v>0</v>
      </c>
      <c r="BR1081">
        <v>0</v>
      </c>
      <c r="BS1081">
        <v>0</v>
      </c>
      <c r="BT1081" s="17">
        <v>0</v>
      </c>
      <c r="BU1081">
        <v>0</v>
      </c>
      <c r="BV1081">
        <v>0</v>
      </c>
      <c r="BW1081">
        <v>1</v>
      </c>
      <c r="BX1081" s="17">
        <v>0</v>
      </c>
      <c r="BY1081">
        <v>0</v>
      </c>
      <c r="BZ1081">
        <v>0</v>
      </c>
      <c r="CA1081">
        <v>0</v>
      </c>
      <c r="CB1081">
        <v>0</v>
      </c>
      <c r="CC1081" s="17">
        <v>0</v>
      </c>
      <c r="CD1081">
        <v>0</v>
      </c>
      <c r="CE1081">
        <v>0</v>
      </c>
      <c r="CF1081">
        <v>1</v>
      </c>
      <c r="CG1081">
        <v>1</v>
      </c>
      <c r="CH1081">
        <v>0</v>
      </c>
      <c r="CI1081">
        <v>0</v>
      </c>
      <c r="CJ1081">
        <v>0</v>
      </c>
      <c r="CK1081">
        <v>0</v>
      </c>
      <c r="CL1081">
        <v>0</v>
      </c>
      <c r="CM1081">
        <v>0</v>
      </c>
      <c r="CN1081" s="17">
        <v>0</v>
      </c>
      <c r="CO1081">
        <v>0</v>
      </c>
      <c r="CP1081">
        <v>0</v>
      </c>
      <c r="CQ1081">
        <v>0</v>
      </c>
      <c r="CR1081">
        <v>1</v>
      </c>
      <c r="CS1081">
        <v>14</v>
      </c>
      <c r="CY1081" s="33" t="s">
        <v>85</v>
      </c>
    </row>
    <row r="1082" spans="1:103" x14ac:dyDescent="0.25">
      <c r="A1082">
        <v>1081</v>
      </c>
      <c r="B1082">
        <v>72</v>
      </c>
      <c r="C1082" s="24" t="s">
        <v>4042</v>
      </c>
      <c r="D1082" s="12">
        <v>7.51</v>
      </c>
      <c r="E1082" s="13">
        <v>0.22</v>
      </c>
      <c r="F1082" s="7">
        <f t="shared" si="257"/>
        <v>34.136363636363633</v>
      </c>
      <c r="G1082" s="7">
        <f t="shared" si="249"/>
        <v>7.29</v>
      </c>
      <c r="H1082" s="15">
        <f t="shared" si="250"/>
        <v>7.7299999999999995</v>
      </c>
      <c r="I1082" s="11">
        <f t="shared" si="251"/>
        <v>0.30006246354127525</v>
      </c>
      <c r="J1082" s="32">
        <f t="shared" si="252"/>
        <v>8.7901121143915528E-3</v>
      </c>
      <c r="K1082" s="32">
        <f t="shared" si="253"/>
        <v>113.7641917402574</v>
      </c>
      <c r="L1082" s="8">
        <v>1</v>
      </c>
      <c r="M1082" s="9">
        <v>0</v>
      </c>
      <c r="N1082" s="8">
        <v>0</v>
      </c>
      <c r="O1082" s="9">
        <v>0</v>
      </c>
      <c r="P1082" s="9">
        <v>0</v>
      </c>
      <c r="Q1082" s="9">
        <v>1</v>
      </c>
      <c r="R1082" s="9">
        <v>0</v>
      </c>
      <c r="S1082" s="8">
        <v>11781</v>
      </c>
      <c r="T1082" s="9">
        <v>3</v>
      </c>
      <c r="U1082" s="9">
        <f t="shared" si="254"/>
        <v>11777</v>
      </c>
      <c r="V1082" s="9">
        <f t="shared" si="255"/>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12548</v>
      </c>
      <c r="BL1082" s="24">
        <v>37.5</v>
      </c>
      <c r="BM1082">
        <v>0</v>
      </c>
      <c r="BN1082">
        <v>0</v>
      </c>
      <c r="BO1082">
        <v>0</v>
      </c>
      <c r="BP1082">
        <v>0</v>
      </c>
      <c r="BQ1082">
        <v>0</v>
      </c>
      <c r="BR1082">
        <v>0</v>
      </c>
      <c r="BS1082">
        <v>0</v>
      </c>
      <c r="BT1082" s="17">
        <v>1</v>
      </c>
      <c r="BU1082">
        <v>0</v>
      </c>
      <c r="BV1082">
        <v>1</v>
      </c>
      <c r="BW1082">
        <v>0</v>
      </c>
      <c r="BX1082" s="17">
        <v>0</v>
      </c>
      <c r="BY1082">
        <v>1</v>
      </c>
      <c r="BZ1082">
        <v>0</v>
      </c>
      <c r="CA1082">
        <v>0</v>
      </c>
      <c r="CB1082">
        <v>0</v>
      </c>
      <c r="CC1082" s="17">
        <v>0</v>
      </c>
      <c r="CD1082">
        <v>0</v>
      </c>
      <c r="CE1082">
        <v>0</v>
      </c>
      <c r="CF1082">
        <v>1</v>
      </c>
      <c r="CG1082">
        <v>1</v>
      </c>
      <c r="CH1082">
        <v>0</v>
      </c>
      <c r="CI1082">
        <v>0</v>
      </c>
      <c r="CJ1082">
        <v>0</v>
      </c>
      <c r="CK1082">
        <v>0</v>
      </c>
      <c r="CL1082">
        <v>0</v>
      </c>
      <c r="CM1082">
        <v>0</v>
      </c>
      <c r="CN1082" s="17">
        <v>0</v>
      </c>
      <c r="CO1082">
        <v>0</v>
      </c>
      <c r="CP1082">
        <v>0</v>
      </c>
      <c r="CQ1082">
        <v>0</v>
      </c>
      <c r="CR1082">
        <v>1</v>
      </c>
      <c r="CS1082">
        <v>14</v>
      </c>
      <c r="CY1082" s="33" t="s">
        <v>85</v>
      </c>
    </row>
    <row r="1083" spans="1:103" x14ac:dyDescent="0.25">
      <c r="A1083">
        <v>1082</v>
      </c>
      <c r="B1083">
        <v>72</v>
      </c>
      <c r="C1083" s="24" t="s">
        <v>4042</v>
      </c>
      <c r="D1083" s="12">
        <v>5.68</v>
      </c>
      <c r="E1083" s="13">
        <v>0.1</v>
      </c>
      <c r="F1083" s="7">
        <f t="shared" si="257"/>
        <v>56.8</v>
      </c>
      <c r="G1083" s="7">
        <f t="shared" si="249"/>
        <v>5.58</v>
      </c>
      <c r="H1083" s="15">
        <f t="shared" si="250"/>
        <v>5.7799999999999994</v>
      </c>
      <c r="I1083" s="11">
        <f t="shared" si="251"/>
        <v>0.46651124536232574</v>
      </c>
      <c r="J1083" s="32">
        <f t="shared" si="252"/>
        <v>8.2132261507451721E-3</v>
      </c>
      <c r="K1083" s="32">
        <f t="shared" si="253"/>
        <v>121.75483563292259</v>
      </c>
      <c r="L1083" s="8">
        <v>1</v>
      </c>
      <c r="M1083" s="9">
        <v>0</v>
      </c>
      <c r="N1083" s="8">
        <v>0</v>
      </c>
      <c r="O1083" s="9">
        <v>0</v>
      </c>
      <c r="P1083" s="9">
        <v>0</v>
      </c>
      <c r="Q1083" s="9">
        <v>1</v>
      </c>
      <c r="R1083" s="9">
        <v>0</v>
      </c>
      <c r="S1083" s="8">
        <v>11603</v>
      </c>
      <c r="T1083" s="9">
        <v>4</v>
      </c>
      <c r="U1083" s="9">
        <f t="shared" si="254"/>
        <v>11598</v>
      </c>
      <c r="V1083" s="9">
        <f t="shared" si="255"/>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12548</v>
      </c>
      <c r="BL1083" s="24">
        <v>37.5</v>
      </c>
      <c r="BM1083">
        <v>1</v>
      </c>
      <c r="BN1083">
        <v>0</v>
      </c>
      <c r="BO1083">
        <v>0</v>
      </c>
      <c r="BP1083">
        <v>0</v>
      </c>
      <c r="BQ1083">
        <v>0</v>
      </c>
      <c r="BR1083">
        <v>0</v>
      </c>
      <c r="BS1083">
        <v>0</v>
      </c>
      <c r="BT1083" s="17">
        <v>0</v>
      </c>
      <c r="BU1083">
        <v>0</v>
      </c>
      <c r="BV1083">
        <v>0</v>
      </c>
      <c r="BW1083">
        <v>1</v>
      </c>
      <c r="BX1083" s="17">
        <v>0</v>
      </c>
      <c r="BY1083">
        <v>0</v>
      </c>
      <c r="BZ1083">
        <v>0</v>
      </c>
      <c r="CA1083">
        <v>0</v>
      </c>
      <c r="CB1083">
        <v>0</v>
      </c>
      <c r="CC1083" s="17">
        <v>0</v>
      </c>
      <c r="CD1083">
        <v>0</v>
      </c>
      <c r="CE1083">
        <v>0</v>
      </c>
      <c r="CF1083">
        <v>1</v>
      </c>
      <c r="CG1083">
        <v>1</v>
      </c>
      <c r="CH1083">
        <v>0</v>
      </c>
      <c r="CI1083">
        <v>0</v>
      </c>
      <c r="CJ1083">
        <v>0</v>
      </c>
      <c r="CK1083">
        <v>0</v>
      </c>
      <c r="CL1083">
        <v>0</v>
      </c>
      <c r="CM1083">
        <v>0</v>
      </c>
      <c r="CN1083" s="17">
        <v>0</v>
      </c>
      <c r="CO1083">
        <v>0</v>
      </c>
      <c r="CP1083">
        <v>0</v>
      </c>
      <c r="CQ1083">
        <v>0</v>
      </c>
      <c r="CR1083">
        <v>1</v>
      </c>
      <c r="CS1083">
        <v>14</v>
      </c>
      <c r="CY1083" s="33" t="s">
        <v>85</v>
      </c>
    </row>
    <row r="1084" spans="1:103" x14ac:dyDescent="0.25">
      <c r="A1084">
        <v>1083</v>
      </c>
      <c r="B1084">
        <v>72</v>
      </c>
      <c r="C1084" s="24" t="s">
        <v>4042</v>
      </c>
      <c r="D1084" s="12">
        <v>7.37</v>
      </c>
      <c r="E1084" s="13">
        <v>0.23</v>
      </c>
      <c r="F1084" s="7">
        <f t="shared" si="257"/>
        <v>32.043478260869563</v>
      </c>
      <c r="G1084" s="7">
        <f t="shared" si="249"/>
        <v>7.14</v>
      </c>
      <c r="H1084" s="15">
        <f t="shared" si="250"/>
        <v>7.6000000000000005</v>
      </c>
      <c r="I1084" s="11">
        <f t="shared" si="251"/>
        <v>0.28938800261361008</v>
      </c>
      <c r="J1084" s="32">
        <f t="shared" si="252"/>
        <v>9.0311045591764342E-3</v>
      </c>
      <c r="K1084" s="32">
        <f t="shared" si="253"/>
        <v>110.72842678849376</v>
      </c>
      <c r="L1084" s="8">
        <v>1</v>
      </c>
      <c r="M1084" s="9">
        <v>0</v>
      </c>
      <c r="N1084" s="8">
        <v>0</v>
      </c>
      <c r="O1084" s="9">
        <v>0</v>
      </c>
      <c r="P1084" s="9">
        <v>0</v>
      </c>
      <c r="Q1084" s="9">
        <v>1</v>
      </c>
      <c r="R1084" s="9">
        <v>0</v>
      </c>
      <c r="S1084" s="8">
        <v>11239</v>
      </c>
      <c r="T1084" s="9">
        <v>4</v>
      </c>
      <c r="U1084" s="9">
        <f t="shared" si="254"/>
        <v>11234</v>
      </c>
      <c r="V1084" s="9">
        <f t="shared" si="255"/>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12548</v>
      </c>
      <c r="BL1084" s="24">
        <v>37.5</v>
      </c>
      <c r="BM1084">
        <v>0</v>
      </c>
      <c r="BN1084">
        <v>0</v>
      </c>
      <c r="BO1084">
        <v>0</v>
      </c>
      <c r="BP1084">
        <v>0</v>
      </c>
      <c r="BQ1084">
        <v>0</v>
      </c>
      <c r="BR1084">
        <v>0</v>
      </c>
      <c r="BS1084">
        <v>0</v>
      </c>
      <c r="BT1084" s="17">
        <v>1</v>
      </c>
      <c r="BU1084">
        <v>0</v>
      </c>
      <c r="BV1084">
        <v>1</v>
      </c>
      <c r="BW1084">
        <v>0</v>
      </c>
      <c r="BX1084" s="17">
        <v>0</v>
      </c>
      <c r="BY1084">
        <v>1</v>
      </c>
      <c r="BZ1084">
        <v>0</v>
      </c>
      <c r="CA1084">
        <v>0</v>
      </c>
      <c r="CB1084">
        <v>0</v>
      </c>
      <c r="CC1084" s="17">
        <v>0</v>
      </c>
      <c r="CD1084">
        <v>0</v>
      </c>
      <c r="CE1084">
        <v>0</v>
      </c>
      <c r="CF1084">
        <v>1</v>
      </c>
      <c r="CG1084">
        <v>1</v>
      </c>
      <c r="CH1084">
        <v>0</v>
      </c>
      <c r="CI1084">
        <v>0</v>
      </c>
      <c r="CJ1084">
        <v>0</v>
      </c>
      <c r="CK1084">
        <v>0</v>
      </c>
      <c r="CL1084">
        <v>0</v>
      </c>
      <c r="CM1084">
        <v>0</v>
      </c>
      <c r="CN1084" s="17">
        <v>0</v>
      </c>
      <c r="CO1084">
        <v>0</v>
      </c>
      <c r="CP1084">
        <v>0</v>
      </c>
      <c r="CQ1084">
        <v>0</v>
      </c>
      <c r="CR1084">
        <v>1</v>
      </c>
      <c r="CS1084">
        <v>14</v>
      </c>
      <c r="CY1084" s="33" t="s">
        <v>85</v>
      </c>
    </row>
    <row r="1085" spans="1:103" x14ac:dyDescent="0.25">
      <c r="A1085">
        <v>1084</v>
      </c>
      <c r="B1085">
        <v>72</v>
      </c>
      <c r="C1085" s="24" t="s">
        <v>4042</v>
      </c>
      <c r="D1085" s="12">
        <v>4.84</v>
      </c>
      <c r="E1085" s="13">
        <v>0.19</v>
      </c>
      <c r="F1085" s="7">
        <f t="shared" si="257"/>
        <v>25.473684210526315</v>
      </c>
      <c r="G1085" s="7">
        <f t="shared" si="249"/>
        <v>4.6499999999999995</v>
      </c>
      <c r="H1085" s="15">
        <f t="shared" si="250"/>
        <v>5.03</v>
      </c>
      <c r="I1085" s="11">
        <f t="shared" si="251"/>
        <v>0.22504423749718469</v>
      </c>
      <c r="J1085" s="32">
        <f t="shared" si="252"/>
        <v>8.834381224063036E-3</v>
      </c>
      <c r="K1085" s="32">
        <f t="shared" si="253"/>
        <v>113.19411904890472</v>
      </c>
      <c r="L1085" s="8">
        <v>1</v>
      </c>
      <c r="M1085" s="9">
        <v>0</v>
      </c>
      <c r="N1085" s="8">
        <v>0</v>
      </c>
      <c r="O1085" s="9">
        <v>0</v>
      </c>
      <c r="P1085" s="9">
        <v>0</v>
      </c>
      <c r="Q1085" s="9">
        <v>1</v>
      </c>
      <c r="R1085" s="9">
        <v>0</v>
      </c>
      <c r="S1085" s="8">
        <v>12169</v>
      </c>
      <c r="T1085" s="9">
        <v>4</v>
      </c>
      <c r="U1085" s="9">
        <f t="shared" si="254"/>
        <v>12164</v>
      </c>
      <c r="V1085" s="9">
        <f t="shared" si="255"/>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12548</v>
      </c>
      <c r="BL1085" s="24">
        <v>37.5</v>
      </c>
      <c r="BM1085">
        <v>1</v>
      </c>
      <c r="BN1085">
        <v>0</v>
      </c>
      <c r="BO1085">
        <v>0</v>
      </c>
      <c r="BP1085">
        <v>0</v>
      </c>
      <c r="BQ1085">
        <v>0</v>
      </c>
      <c r="BR1085">
        <v>0</v>
      </c>
      <c r="BS1085">
        <v>0</v>
      </c>
      <c r="BT1085" s="17">
        <v>0</v>
      </c>
      <c r="BU1085">
        <v>0</v>
      </c>
      <c r="BV1085">
        <v>0</v>
      </c>
      <c r="BW1085">
        <v>1</v>
      </c>
      <c r="BX1085" s="17">
        <v>0</v>
      </c>
      <c r="BY1085">
        <v>0</v>
      </c>
      <c r="BZ1085">
        <v>0</v>
      </c>
      <c r="CA1085">
        <v>0</v>
      </c>
      <c r="CB1085">
        <v>0</v>
      </c>
      <c r="CC1085" s="17">
        <v>0</v>
      </c>
      <c r="CD1085">
        <v>0</v>
      </c>
      <c r="CE1085">
        <v>0</v>
      </c>
      <c r="CF1085">
        <v>1</v>
      </c>
      <c r="CG1085">
        <v>1</v>
      </c>
      <c r="CH1085">
        <v>0</v>
      </c>
      <c r="CI1085">
        <v>0</v>
      </c>
      <c r="CJ1085">
        <v>0</v>
      </c>
      <c r="CK1085">
        <v>0</v>
      </c>
      <c r="CL1085">
        <v>0</v>
      </c>
      <c r="CM1085">
        <v>0</v>
      </c>
      <c r="CN1085" s="17">
        <v>0</v>
      </c>
      <c r="CO1085">
        <v>0</v>
      </c>
      <c r="CP1085">
        <v>0</v>
      </c>
      <c r="CQ1085">
        <v>0</v>
      </c>
      <c r="CR1085">
        <v>1</v>
      </c>
      <c r="CS1085">
        <v>14</v>
      </c>
      <c r="CY1085" s="33" t="s">
        <v>85</v>
      </c>
    </row>
    <row r="1086" spans="1:103" x14ac:dyDescent="0.25">
      <c r="A1086">
        <v>1085</v>
      </c>
      <c r="B1086">
        <v>72</v>
      </c>
      <c r="C1086" s="24" t="s">
        <v>4042</v>
      </c>
      <c r="D1086" s="12">
        <v>3.74</v>
      </c>
      <c r="E1086" s="13">
        <v>0.27</v>
      </c>
      <c r="F1086" s="7">
        <f t="shared" si="257"/>
        <v>13.851851851851851</v>
      </c>
      <c r="G1086" s="7">
        <f t="shared" si="249"/>
        <v>3.47</v>
      </c>
      <c r="H1086" s="15">
        <f t="shared" si="250"/>
        <v>4.01</v>
      </c>
      <c r="I1086" s="11">
        <f t="shared" si="251"/>
        <v>0.12463035605517775</v>
      </c>
      <c r="J1086" s="32">
        <f t="shared" si="252"/>
        <v>8.9973786456946508E-3</v>
      </c>
      <c r="K1086" s="32">
        <f t="shared" si="253"/>
        <v>111.14348293861252</v>
      </c>
      <c r="L1086" s="8">
        <v>1</v>
      </c>
      <c r="M1086" s="9">
        <v>0</v>
      </c>
      <c r="N1086" s="8">
        <v>0</v>
      </c>
      <c r="O1086" s="9">
        <v>0</v>
      </c>
      <c r="P1086" s="9">
        <v>0</v>
      </c>
      <c r="Q1086" s="9">
        <v>1</v>
      </c>
      <c r="R1086" s="9">
        <v>0</v>
      </c>
      <c r="S1086" s="8">
        <v>12169</v>
      </c>
      <c r="T1086" s="9">
        <v>7</v>
      </c>
      <c r="U1086" s="9">
        <f t="shared" si="254"/>
        <v>12161</v>
      </c>
      <c r="V1086" s="9">
        <f t="shared" si="255"/>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12548</v>
      </c>
      <c r="BL1086" s="24">
        <v>37.5</v>
      </c>
      <c r="BM1086">
        <v>1</v>
      </c>
      <c r="BN1086">
        <v>0</v>
      </c>
      <c r="BO1086">
        <v>0</v>
      </c>
      <c r="BP1086">
        <v>0</v>
      </c>
      <c r="BQ1086">
        <v>0</v>
      </c>
      <c r="BR1086">
        <v>0</v>
      </c>
      <c r="BS1086">
        <v>0</v>
      </c>
      <c r="BT1086" s="17">
        <v>0</v>
      </c>
      <c r="BU1086">
        <v>0</v>
      </c>
      <c r="BV1086">
        <v>0</v>
      </c>
      <c r="BW1086">
        <v>1</v>
      </c>
      <c r="BX1086" s="17">
        <v>0</v>
      </c>
      <c r="BY1086">
        <v>0</v>
      </c>
      <c r="BZ1086">
        <v>0</v>
      </c>
      <c r="CA1086">
        <v>0</v>
      </c>
      <c r="CB1086">
        <v>0</v>
      </c>
      <c r="CC1086" s="17">
        <v>0</v>
      </c>
      <c r="CD1086">
        <v>0</v>
      </c>
      <c r="CE1086">
        <v>0</v>
      </c>
      <c r="CF1086">
        <v>1</v>
      </c>
      <c r="CG1086">
        <v>1</v>
      </c>
      <c r="CH1086">
        <v>0</v>
      </c>
      <c r="CI1086">
        <v>0</v>
      </c>
      <c r="CJ1086">
        <v>0</v>
      </c>
      <c r="CK1086">
        <v>0</v>
      </c>
      <c r="CL1086">
        <v>0</v>
      </c>
      <c r="CM1086">
        <v>0</v>
      </c>
      <c r="CN1086" s="17">
        <v>0</v>
      </c>
      <c r="CO1086">
        <v>0</v>
      </c>
      <c r="CP1086">
        <v>0</v>
      </c>
      <c r="CQ1086">
        <v>0</v>
      </c>
      <c r="CR1086">
        <v>1</v>
      </c>
      <c r="CS1086">
        <v>14</v>
      </c>
      <c r="CY1086" s="33" t="s">
        <v>85</v>
      </c>
    </row>
    <row r="1087" spans="1:103" x14ac:dyDescent="0.25">
      <c r="A1087">
        <v>1086</v>
      </c>
      <c r="B1087">
        <v>72</v>
      </c>
      <c r="C1087" s="24" t="s">
        <v>4042</v>
      </c>
      <c r="D1087" s="12">
        <v>3.95</v>
      </c>
      <c r="E1087" s="13">
        <v>0.21</v>
      </c>
      <c r="F1087" s="7">
        <f t="shared" si="257"/>
        <v>18.80952380952381</v>
      </c>
      <c r="G1087" s="7">
        <f t="shared" si="249"/>
        <v>3.74</v>
      </c>
      <c r="H1087" s="15">
        <f t="shared" si="250"/>
        <v>4.16</v>
      </c>
      <c r="I1087" s="11">
        <f t="shared" si="251"/>
        <v>0.18609797544868056</v>
      </c>
      <c r="J1087" s="32">
        <f t="shared" si="252"/>
        <v>9.8938164162589663E-3</v>
      </c>
      <c r="K1087" s="32">
        <f t="shared" si="253"/>
        <v>101.07323179725205</v>
      </c>
      <c r="L1087" s="8">
        <v>1</v>
      </c>
      <c r="M1087" s="9">
        <v>0</v>
      </c>
      <c r="N1087" s="8">
        <v>0</v>
      </c>
      <c r="O1087" s="9">
        <v>0</v>
      </c>
      <c r="P1087" s="9">
        <v>0</v>
      </c>
      <c r="Q1087" s="9">
        <v>1</v>
      </c>
      <c r="R1087" s="9">
        <v>0</v>
      </c>
      <c r="S1087" s="8">
        <v>9867</v>
      </c>
      <c r="T1087" s="9">
        <v>4</v>
      </c>
      <c r="U1087" s="9">
        <f t="shared" si="254"/>
        <v>9862</v>
      </c>
      <c r="V1087" s="9">
        <f t="shared" si="255"/>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12548</v>
      </c>
      <c r="BL1087" s="24">
        <v>37.5</v>
      </c>
      <c r="BM1087">
        <v>1</v>
      </c>
      <c r="BN1087">
        <v>0</v>
      </c>
      <c r="BO1087">
        <v>0</v>
      </c>
      <c r="BP1087">
        <v>0</v>
      </c>
      <c r="BQ1087">
        <v>0</v>
      </c>
      <c r="BR1087">
        <v>0</v>
      </c>
      <c r="BS1087">
        <v>0</v>
      </c>
      <c r="BT1087" s="17">
        <v>0</v>
      </c>
      <c r="BU1087">
        <v>0</v>
      </c>
      <c r="BV1087">
        <v>0</v>
      </c>
      <c r="BW1087">
        <v>1</v>
      </c>
      <c r="BX1087" s="17">
        <v>0</v>
      </c>
      <c r="BY1087">
        <v>0</v>
      </c>
      <c r="BZ1087">
        <v>0</v>
      </c>
      <c r="CA1087">
        <v>0</v>
      </c>
      <c r="CB1087">
        <v>0</v>
      </c>
      <c r="CC1087" s="17">
        <v>0</v>
      </c>
      <c r="CD1087">
        <v>0</v>
      </c>
      <c r="CE1087">
        <v>0</v>
      </c>
      <c r="CF1087">
        <v>1</v>
      </c>
      <c r="CG1087">
        <v>1</v>
      </c>
      <c r="CH1087">
        <v>0</v>
      </c>
      <c r="CI1087">
        <v>0</v>
      </c>
      <c r="CJ1087">
        <v>0</v>
      </c>
      <c r="CK1087">
        <v>0</v>
      </c>
      <c r="CL1087">
        <v>0</v>
      </c>
      <c r="CM1087">
        <v>0</v>
      </c>
      <c r="CN1087" s="17">
        <v>0</v>
      </c>
      <c r="CO1087">
        <v>0</v>
      </c>
      <c r="CP1087">
        <v>0</v>
      </c>
      <c r="CQ1087">
        <v>0</v>
      </c>
      <c r="CR1087">
        <v>1</v>
      </c>
      <c r="CS1087">
        <v>14</v>
      </c>
      <c r="CY1087" s="33" t="s">
        <v>85</v>
      </c>
    </row>
    <row r="1088" spans="1:103" x14ac:dyDescent="0.25">
      <c r="A1088">
        <v>1087</v>
      </c>
      <c r="B1088">
        <v>72</v>
      </c>
      <c r="C1088" s="24" t="s">
        <v>4042</v>
      </c>
      <c r="D1088" s="12">
        <v>3.04</v>
      </c>
      <c r="E1088" s="13">
        <v>0.3</v>
      </c>
      <c r="F1088" s="7">
        <f t="shared" si="257"/>
        <v>10.133333333333335</v>
      </c>
      <c r="G1088" s="7">
        <f t="shared" si="249"/>
        <v>2.74</v>
      </c>
      <c r="H1088" s="15">
        <f t="shared" si="250"/>
        <v>3.34</v>
      </c>
      <c r="I1088" s="11">
        <f t="shared" si="251"/>
        <v>0.1015280251398188</v>
      </c>
      <c r="J1088" s="32">
        <f t="shared" si="252"/>
        <v>1.0019213007218961E-2</v>
      </c>
      <c r="K1088" s="32">
        <f t="shared" si="253"/>
        <v>99.808238359588543</v>
      </c>
      <c r="L1088" s="8">
        <v>1</v>
      </c>
      <c r="M1088" s="9">
        <v>0</v>
      </c>
      <c r="N1088" s="8">
        <v>0</v>
      </c>
      <c r="O1088" s="9">
        <v>0</v>
      </c>
      <c r="P1088" s="9">
        <v>0</v>
      </c>
      <c r="Q1088" s="9">
        <v>1</v>
      </c>
      <c r="R1088" s="9">
        <v>0</v>
      </c>
      <c r="S1088" s="8">
        <v>9867</v>
      </c>
      <c r="T1088" s="9">
        <v>7</v>
      </c>
      <c r="U1088" s="9">
        <f t="shared" si="254"/>
        <v>9859</v>
      </c>
      <c r="V1088" s="9">
        <f t="shared" si="255"/>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12548</v>
      </c>
      <c r="BL1088" s="24">
        <v>37.5</v>
      </c>
      <c r="BM1088">
        <v>1</v>
      </c>
      <c r="BN1088">
        <v>0</v>
      </c>
      <c r="BO1088">
        <v>0</v>
      </c>
      <c r="BP1088">
        <v>0</v>
      </c>
      <c r="BQ1088">
        <v>0</v>
      </c>
      <c r="BR1088">
        <v>0</v>
      </c>
      <c r="BS1088">
        <v>0</v>
      </c>
      <c r="BT1088" s="17">
        <v>0</v>
      </c>
      <c r="BU1088">
        <v>0</v>
      </c>
      <c r="BV1088">
        <v>0</v>
      </c>
      <c r="BW1088">
        <v>1</v>
      </c>
      <c r="BX1088" s="17">
        <v>0</v>
      </c>
      <c r="BY1088">
        <v>0</v>
      </c>
      <c r="BZ1088">
        <v>0</v>
      </c>
      <c r="CA1088">
        <v>0</v>
      </c>
      <c r="CB1088">
        <v>0</v>
      </c>
      <c r="CC1088" s="17">
        <v>0</v>
      </c>
      <c r="CD1088">
        <v>0</v>
      </c>
      <c r="CE1088">
        <v>0</v>
      </c>
      <c r="CF1088">
        <v>1</v>
      </c>
      <c r="CG1088">
        <v>1</v>
      </c>
      <c r="CH1088">
        <v>0</v>
      </c>
      <c r="CI1088">
        <v>0</v>
      </c>
      <c r="CJ1088">
        <v>0</v>
      </c>
      <c r="CK1088">
        <v>0</v>
      </c>
      <c r="CL1088">
        <v>0</v>
      </c>
      <c r="CM1088">
        <v>0</v>
      </c>
      <c r="CN1088" s="17">
        <v>0</v>
      </c>
      <c r="CO1088">
        <v>0</v>
      </c>
      <c r="CP1088">
        <v>0</v>
      </c>
      <c r="CQ1088">
        <v>0</v>
      </c>
      <c r="CR1088">
        <v>1</v>
      </c>
      <c r="CS1088">
        <v>14</v>
      </c>
      <c r="CY1088" s="33" t="s">
        <v>85</v>
      </c>
    </row>
    <row r="1089" spans="1:103" x14ac:dyDescent="0.25">
      <c r="A1089">
        <v>1088</v>
      </c>
      <c r="B1089">
        <v>72</v>
      </c>
      <c r="C1089" s="24" t="s">
        <v>4042</v>
      </c>
      <c r="D1089" s="12">
        <v>6.26</v>
      </c>
      <c r="E1089" s="13">
        <v>0.44</v>
      </c>
      <c r="F1089" s="7">
        <f t="shared" si="257"/>
        <v>14.227272727272727</v>
      </c>
      <c r="G1089" s="7">
        <f t="shared" si="249"/>
        <v>5.8199999999999994</v>
      </c>
      <c r="H1089" s="15">
        <f t="shared" si="250"/>
        <v>6.7</v>
      </c>
      <c r="I1089" s="11">
        <f t="shared" si="251"/>
        <v>0.28457873574040454</v>
      </c>
      <c r="J1089" s="32">
        <f t="shared" si="252"/>
        <v>2.0002339253319169E-2</v>
      </c>
      <c r="K1089" s="32">
        <f t="shared" si="253"/>
        <v>49.994152550635349</v>
      </c>
      <c r="L1089" s="8">
        <v>1</v>
      </c>
      <c r="M1089" s="9">
        <v>0</v>
      </c>
      <c r="N1089" s="8">
        <v>0</v>
      </c>
      <c r="O1089" s="9">
        <v>0</v>
      </c>
      <c r="P1089" s="9">
        <v>0</v>
      </c>
      <c r="Q1089" s="9">
        <v>1</v>
      </c>
      <c r="R1089" s="9">
        <v>0</v>
      </c>
      <c r="S1089" s="8">
        <v>2302</v>
      </c>
      <c r="T1089" s="9">
        <v>4</v>
      </c>
      <c r="U1089" s="9">
        <f t="shared" si="254"/>
        <v>2297</v>
      </c>
      <c r="V1089" s="9">
        <f t="shared" si="255"/>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12548</v>
      </c>
      <c r="BL1089" s="24">
        <v>37.5</v>
      </c>
      <c r="BM1089">
        <v>1</v>
      </c>
      <c r="BN1089">
        <v>0</v>
      </c>
      <c r="BO1089">
        <v>0</v>
      </c>
      <c r="BP1089">
        <v>0</v>
      </c>
      <c r="BQ1089">
        <v>0</v>
      </c>
      <c r="BR1089">
        <v>0</v>
      </c>
      <c r="BS1089">
        <v>0</v>
      </c>
      <c r="BT1089" s="17">
        <v>0</v>
      </c>
      <c r="BU1089">
        <v>0</v>
      </c>
      <c r="BV1089">
        <v>0</v>
      </c>
      <c r="BW1089">
        <v>1</v>
      </c>
      <c r="BX1089" s="17">
        <v>0</v>
      </c>
      <c r="BY1089">
        <v>0</v>
      </c>
      <c r="BZ1089">
        <v>0</v>
      </c>
      <c r="CA1089">
        <v>0</v>
      </c>
      <c r="CB1089">
        <v>0</v>
      </c>
      <c r="CC1089" s="17">
        <v>0</v>
      </c>
      <c r="CD1089">
        <v>0</v>
      </c>
      <c r="CE1089">
        <v>0</v>
      </c>
      <c r="CF1089">
        <v>1</v>
      </c>
      <c r="CG1089">
        <v>1</v>
      </c>
      <c r="CH1089">
        <v>0</v>
      </c>
      <c r="CI1089">
        <v>0</v>
      </c>
      <c r="CJ1089">
        <v>0</v>
      </c>
      <c r="CK1089">
        <v>0</v>
      </c>
      <c r="CL1089">
        <v>0</v>
      </c>
      <c r="CM1089">
        <v>0</v>
      </c>
      <c r="CN1089" s="17">
        <v>0</v>
      </c>
      <c r="CO1089">
        <v>0</v>
      </c>
      <c r="CP1089">
        <v>0</v>
      </c>
      <c r="CQ1089">
        <v>0</v>
      </c>
      <c r="CR1089">
        <v>1</v>
      </c>
      <c r="CS1089">
        <v>14</v>
      </c>
      <c r="CY1089" s="33" t="s">
        <v>85</v>
      </c>
    </row>
    <row r="1090" spans="1:103" x14ac:dyDescent="0.25">
      <c r="A1090">
        <v>1089</v>
      </c>
      <c r="B1090">
        <v>72</v>
      </c>
      <c r="C1090" s="24" t="s">
        <v>4042</v>
      </c>
      <c r="D1090" s="12">
        <v>6.24</v>
      </c>
      <c r="E1090" s="13">
        <v>0.73</v>
      </c>
      <c r="F1090" s="7">
        <f t="shared" si="257"/>
        <v>8.5479452054794525</v>
      </c>
      <c r="G1090" s="7">
        <f t="shared" ref="G1090:G1153" si="258">D1090-E1090</f>
        <v>5.51</v>
      </c>
      <c r="H1090" s="15">
        <f t="shared" ref="H1090:H1153" si="259">D1090+E1090</f>
        <v>6.9700000000000006</v>
      </c>
      <c r="I1090" s="11">
        <f t="shared" ref="I1090:I1153" si="260">IFERROR(F1090/SQRT(F1090^2+U1090), "X")</f>
        <v>0.17569379367320767</v>
      </c>
      <c r="J1090" s="32">
        <f t="shared" ref="J1090:J1153" si="261">IFERROR(SQRT((1-I1090^2)/U1090), "X")</f>
        <v>2.0553921375231026E-2</v>
      </c>
      <c r="K1090" s="32">
        <f t="shared" ref="K1090:K1153" si="262">IFERROR(1/J1090, "X")</f>
        <v>48.652516556041363</v>
      </c>
      <c r="L1090" s="8">
        <v>1</v>
      </c>
      <c r="M1090" s="9">
        <v>0</v>
      </c>
      <c r="N1090" s="8">
        <v>0</v>
      </c>
      <c r="O1090" s="9">
        <v>0</v>
      </c>
      <c r="P1090" s="9">
        <v>0</v>
      </c>
      <c r="Q1090" s="9">
        <v>1</v>
      </c>
      <c r="R1090" s="9">
        <v>0</v>
      </c>
      <c r="S1090" s="8">
        <v>2302</v>
      </c>
      <c r="T1090" s="9">
        <v>7</v>
      </c>
      <c r="U1090" s="9">
        <f t="shared" ref="U1090:U1153" si="263">S1090-T1090-1</f>
        <v>2294</v>
      </c>
      <c r="V1090" s="9">
        <f t="shared" ref="V1090:V1153" si="264">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12548</v>
      </c>
      <c r="BL1090" s="24">
        <v>37.5</v>
      </c>
      <c r="BM1090">
        <v>1</v>
      </c>
      <c r="BN1090">
        <v>0</v>
      </c>
      <c r="BO1090">
        <v>0</v>
      </c>
      <c r="BP1090">
        <v>0</v>
      </c>
      <c r="BQ1090">
        <v>0</v>
      </c>
      <c r="BR1090">
        <v>0</v>
      </c>
      <c r="BS1090">
        <v>0</v>
      </c>
      <c r="BT1090" s="17">
        <v>0</v>
      </c>
      <c r="BU1090">
        <v>0</v>
      </c>
      <c r="BV1090">
        <v>0</v>
      </c>
      <c r="BW1090">
        <v>1</v>
      </c>
      <c r="BX1090" s="17">
        <v>0</v>
      </c>
      <c r="BY1090">
        <v>0</v>
      </c>
      <c r="BZ1090">
        <v>0</v>
      </c>
      <c r="CA1090">
        <v>0</v>
      </c>
      <c r="CB1090">
        <v>0</v>
      </c>
      <c r="CC1090" s="17">
        <v>0</v>
      </c>
      <c r="CD1090">
        <v>0</v>
      </c>
      <c r="CE1090">
        <v>0</v>
      </c>
      <c r="CF1090">
        <v>1</v>
      </c>
      <c r="CG1090">
        <v>1</v>
      </c>
      <c r="CH1090">
        <v>0</v>
      </c>
      <c r="CI1090">
        <v>0</v>
      </c>
      <c r="CJ1090">
        <v>0</v>
      </c>
      <c r="CK1090">
        <v>0</v>
      </c>
      <c r="CL1090">
        <v>0</v>
      </c>
      <c r="CM1090">
        <v>0</v>
      </c>
      <c r="CN1090" s="17">
        <v>0</v>
      </c>
      <c r="CO1090">
        <v>0</v>
      </c>
      <c r="CP1090">
        <v>0</v>
      </c>
      <c r="CQ1090">
        <v>0</v>
      </c>
      <c r="CR1090">
        <v>1</v>
      </c>
      <c r="CS1090">
        <v>14</v>
      </c>
      <c r="CY1090" s="33" t="s">
        <v>85</v>
      </c>
    </row>
    <row r="1091" spans="1:103" x14ac:dyDescent="0.25">
      <c r="A1091">
        <v>1090</v>
      </c>
      <c r="B1091">
        <v>73</v>
      </c>
      <c r="C1091" s="24" t="s">
        <v>4050</v>
      </c>
      <c r="D1091" s="12">
        <v>6.51</v>
      </c>
      <c r="E1091" s="13">
        <f t="shared" ref="E1091:E1102" si="265">D1091/F1091</f>
        <v>0.1207120341183015</v>
      </c>
      <c r="F1091" s="7">
        <v>53.93</v>
      </c>
      <c r="G1091" s="7">
        <f t="shared" si="258"/>
        <v>6.3892879658816986</v>
      </c>
      <c r="H1091" s="15">
        <f t="shared" si="259"/>
        <v>6.630712034118301</v>
      </c>
      <c r="I1091" s="11">
        <f t="shared" si="260"/>
        <v>0.15010208877533671</v>
      </c>
      <c r="J1091" s="32">
        <f t="shared" si="261"/>
        <v>2.7832762613635583E-3</v>
      </c>
      <c r="K1091" s="32">
        <f t="shared" si="262"/>
        <v>359.28880430650776</v>
      </c>
      <c r="L1091" s="8">
        <v>0</v>
      </c>
      <c r="M1091" s="9">
        <v>1</v>
      </c>
      <c r="N1091" s="8">
        <v>0</v>
      </c>
      <c r="O1091" s="9">
        <v>0</v>
      </c>
      <c r="P1091" s="9">
        <v>0</v>
      </c>
      <c r="Q1091" s="9">
        <v>1</v>
      </c>
      <c r="R1091" s="9">
        <v>0</v>
      </c>
      <c r="S1091" s="8">
        <v>126199</v>
      </c>
      <c r="T1091" s="9">
        <v>18</v>
      </c>
      <c r="U1091" s="9">
        <f t="shared" si="263"/>
        <v>126180</v>
      </c>
      <c r="V1091" s="9">
        <f t="shared" si="264"/>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66">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22902</v>
      </c>
      <c r="BL1091" s="24">
        <v>42.22</v>
      </c>
      <c r="BM1091">
        <v>1</v>
      </c>
      <c r="BN1091">
        <v>0</v>
      </c>
      <c r="BO1091">
        <v>0</v>
      </c>
      <c r="BP1091">
        <v>0</v>
      </c>
      <c r="BQ1091">
        <v>0</v>
      </c>
      <c r="BR1091">
        <v>0</v>
      </c>
      <c r="BS1091">
        <v>0</v>
      </c>
      <c r="BT1091" s="17">
        <v>0</v>
      </c>
      <c r="BU1091">
        <v>0</v>
      </c>
      <c r="BV1091">
        <v>0</v>
      </c>
      <c r="BW1091">
        <v>1</v>
      </c>
      <c r="BX1091" s="17">
        <v>0</v>
      </c>
      <c r="BY1091">
        <v>0</v>
      </c>
      <c r="BZ1091">
        <v>0</v>
      </c>
      <c r="CA1091">
        <v>0</v>
      </c>
      <c r="CB1091">
        <v>0</v>
      </c>
      <c r="CC1091" s="17">
        <v>0</v>
      </c>
      <c r="CD1091">
        <v>1</v>
      </c>
      <c r="CE1091">
        <v>1</v>
      </c>
      <c r="CF1091">
        <v>1</v>
      </c>
      <c r="CG1091">
        <v>1</v>
      </c>
      <c r="CH1091">
        <v>1</v>
      </c>
      <c r="CI1091">
        <v>1</v>
      </c>
      <c r="CJ1091">
        <v>1</v>
      </c>
      <c r="CK1091">
        <v>1</v>
      </c>
      <c r="CL1091">
        <v>0</v>
      </c>
      <c r="CM1091">
        <v>0</v>
      </c>
      <c r="CN1091" s="17">
        <v>1</v>
      </c>
      <c r="CO1091">
        <v>2.9000000000000001E-2</v>
      </c>
      <c r="CP1091">
        <v>0</v>
      </c>
      <c r="CQ1091">
        <v>1</v>
      </c>
      <c r="CR1091">
        <v>0</v>
      </c>
      <c r="CS1091">
        <v>31</v>
      </c>
      <c r="CY1091" s="33" t="s">
        <v>85</v>
      </c>
    </row>
    <row r="1092" spans="1:103" x14ac:dyDescent="0.25">
      <c r="A1092">
        <v>1091</v>
      </c>
      <c r="B1092">
        <v>73</v>
      </c>
      <c r="C1092" s="24" t="s">
        <v>4050</v>
      </c>
      <c r="D1092" s="12">
        <v>5.52</v>
      </c>
      <c r="E1092" s="13">
        <f t="shared" si="265"/>
        <v>0.1047637122793699</v>
      </c>
      <c r="F1092" s="7">
        <v>52.69</v>
      </c>
      <c r="G1092" s="7">
        <f t="shared" si="258"/>
        <v>5.4152362877206297</v>
      </c>
      <c r="H1092" s="15">
        <f t="shared" si="259"/>
        <v>5.6247637122793694</v>
      </c>
      <c r="I1092" s="11">
        <f t="shared" si="260"/>
        <v>0.14672598179695628</v>
      </c>
      <c r="J1092" s="32">
        <f t="shared" si="261"/>
        <v>2.7847026342181871E-3</v>
      </c>
      <c r="K1092" s="32">
        <f t="shared" si="262"/>
        <v>359.10477036653242</v>
      </c>
      <c r="L1092" s="8">
        <v>0</v>
      </c>
      <c r="M1092" s="9">
        <v>1</v>
      </c>
      <c r="N1092" s="8">
        <v>0</v>
      </c>
      <c r="O1092" s="9">
        <v>0</v>
      </c>
      <c r="P1092" s="9">
        <v>0</v>
      </c>
      <c r="Q1092" s="9">
        <v>1</v>
      </c>
      <c r="R1092" s="9">
        <v>0</v>
      </c>
      <c r="S1092" s="8">
        <v>126199</v>
      </c>
      <c r="T1092" s="9">
        <v>18</v>
      </c>
      <c r="U1092" s="9">
        <f t="shared" si="263"/>
        <v>126180</v>
      </c>
      <c r="V1092" s="9">
        <f t="shared" si="264"/>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66"/>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22902</v>
      </c>
      <c r="BL1092" s="24">
        <v>42.22</v>
      </c>
      <c r="BM1092">
        <v>1</v>
      </c>
      <c r="BN1092">
        <v>0</v>
      </c>
      <c r="BO1092">
        <v>0</v>
      </c>
      <c r="BP1092">
        <v>0</v>
      </c>
      <c r="BQ1092">
        <v>0</v>
      </c>
      <c r="BR1092">
        <v>0</v>
      </c>
      <c r="BS1092">
        <v>0</v>
      </c>
      <c r="BT1092" s="17">
        <v>0</v>
      </c>
      <c r="BU1092">
        <v>0</v>
      </c>
      <c r="BV1092">
        <v>0</v>
      </c>
      <c r="BW1092">
        <v>1</v>
      </c>
      <c r="BX1092" s="17">
        <v>0</v>
      </c>
      <c r="BY1092">
        <v>0</v>
      </c>
      <c r="BZ1092">
        <v>0</v>
      </c>
      <c r="CA1092">
        <v>0</v>
      </c>
      <c r="CB1092">
        <v>0</v>
      </c>
      <c r="CC1092" s="17">
        <v>0</v>
      </c>
      <c r="CD1092">
        <v>1</v>
      </c>
      <c r="CE1092">
        <v>1</v>
      </c>
      <c r="CF1092">
        <v>1</v>
      </c>
      <c r="CG1092">
        <v>1</v>
      </c>
      <c r="CH1092">
        <v>1</v>
      </c>
      <c r="CI1092">
        <v>1</v>
      </c>
      <c r="CJ1092">
        <v>1</v>
      </c>
      <c r="CK1092">
        <v>1</v>
      </c>
      <c r="CL1092">
        <v>0</v>
      </c>
      <c r="CM1092">
        <v>0</v>
      </c>
      <c r="CN1092" s="17">
        <v>1</v>
      </c>
      <c r="CO1092">
        <v>2.9000000000000001E-2</v>
      </c>
      <c r="CP1092">
        <v>0</v>
      </c>
      <c r="CQ1092">
        <v>1</v>
      </c>
      <c r="CR1092">
        <v>0</v>
      </c>
      <c r="CS1092">
        <v>31</v>
      </c>
      <c r="CY1092" s="33" t="s">
        <v>85</v>
      </c>
    </row>
    <row r="1093" spans="1:103" x14ac:dyDescent="0.25">
      <c r="A1093">
        <v>1092</v>
      </c>
      <c r="B1093">
        <v>73</v>
      </c>
      <c r="C1093" s="24" t="s">
        <v>4050</v>
      </c>
      <c r="D1093" s="12">
        <v>6.47</v>
      </c>
      <c r="E1093" s="13">
        <f t="shared" si="265"/>
        <v>0.11959334565619223</v>
      </c>
      <c r="F1093" s="7">
        <v>54.1</v>
      </c>
      <c r="G1093" s="7">
        <f t="shared" si="258"/>
        <v>6.3504066543438071</v>
      </c>
      <c r="H1093" s="15">
        <f t="shared" si="259"/>
        <v>6.5895933456561924</v>
      </c>
      <c r="I1093" s="11">
        <f t="shared" si="260"/>
        <v>0.15056453589497909</v>
      </c>
      <c r="J1093" s="32">
        <f t="shared" si="261"/>
        <v>2.7830782975042344E-3</v>
      </c>
      <c r="K1093" s="32">
        <f t="shared" si="262"/>
        <v>359.31436097100266</v>
      </c>
      <c r="L1093" s="8">
        <v>0</v>
      </c>
      <c r="M1093" s="9">
        <v>1</v>
      </c>
      <c r="N1093" s="8">
        <v>0</v>
      </c>
      <c r="O1093" s="9">
        <v>0</v>
      </c>
      <c r="P1093" s="9">
        <v>0</v>
      </c>
      <c r="Q1093" s="9">
        <v>1</v>
      </c>
      <c r="R1093" s="9">
        <v>0</v>
      </c>
      <c r="S1093" s="8">
        <v>126199</v>
      </c>
      <c r="T1093" s="9">
        <v>18</v>
      </c>
      <c r="U1093" s="9">
        <f t="shared" si="263"/>
        <v>126180</v>
      </c>
      <c r="V1093" s="9">
        <f t="shared" si="264"/>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66"/>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22902</v>
      </c>
      <c r="BL1093" s="24">
        <v>42.22</v>
      </c>
      <c r="BM1093">
        <v>1</v>
      </c>
      <c r="BN1093">
        <v>0</v>
      </c>
      <c r="BO1093">
        <v>0</v>
      </c>
      <c r="BP1093">
        <v>0</v>
      </c>
      <c r="BQ1093">
        <v>0</v>
      </c>
      <c r="BR1093">
        <v>0</v>
      </c>
      <c r="BS1093">
        <v>0</v>
      </c>
      <c r="BT1093" s="17">
        <v>0</v>
      </c>
      <c r="BU1093">
        <v>0</v>
      </c>
      <c r="BV1093">
        <v>0</v>
      </c>
      <c r="BW1093">
        <v>1</v>
      </c>
      <c r="BX1093" s="17">
        <v>0</v>
      </c>
      <c r="BY1093">
        <v>0</v>
      </c>
      <c r="BZ1093">
        <v>0</v>
      </c>
      <c r="CA1093">
        <v>0</v>
      </c>
      <c r="CB1093">
        <v>0</v>
      </c>
      <c r="CC1093" s="17">
        <v>0</v>
      </c>
      <c r="CD1093">
        <v>1</v>
      </c>
      <c r="CE1093">
        <v>1</v>
      </c>
      <c r="CF1093">
        <v>1</v>
      </c>
      <c r="CG1093">
        <v>1</v>
      </c>
      <c r="CH1093">
        <v>1</v>
      </c>
      <c r="CI1093">
        <v>1</v>
      </c>
      <c r="CJ1093">
        <v>1</v>
      </c>
      <c r="CK1093">
        <v>1</v>
      </c>
      <c r="CL1093">
        <v>0</v>
      </c>
      <c r="CM1093">
        <v>0</v>
      </c>
      <c r="CN1093" s="17">
        <v>1</v>
      </c>
      <c r="CO1093">
        <v>2.9000000000000001E-2</v>
      </c>
      <c r="CP1093">
        <v>0</v>
      </c>
      <c r="CQ1093">
        <v>1</v>
      </c>
      <c r="CR1093">
        <v>0</v>
      </c>
      <c r="CS1093">
        <v>31</v>
      </c>
      <c r="CY1093" s="33" t="s">
        <v>85</v>
      </c>
    </row>
    <row r="1094" spans="1:103" x14ac:dyDescent="0.25">
      <c r="A1094">
        <v>1093</v>
      </c>
      <c r="B1094">
        <v>73</v>
      </c>
      <c r="C1094" s="24" t="s">
        <v>4050</v>
      </c>
      <c r="D1094" s="12">
        <v>5.53</v>
      </c>
      <c r="E1094" s="13">
        <f t="shared" si="265"/>
        <v>0.10533333333333333</v>
      </c>
      <c r="F1094" s="7">
        <v>52.5</v>
      </c>
      <c r="G1094" s="7">
        <f t="shared" si="258"/>
        <v>5.424666666666667</v>
      </c>
      <c r="H1094" s="15">
        <f t="shared" si="259"/>
        <v>5.6353333333333335</v>
      </c>
      <c r="I1094" s="11">
        <f t="shared" si="260"/>
        <v>0.14620821867254594</v>
      </c>
      <c r="J1094" s="32">
        <f t="shared" si="261"/>
        <v>2.7849184509056366E-3</v>
      </c>
      <c r="K1094" s="32">
        <f t="shared" si="262"/>
        <v>359.07694161558186</v>
      </c>
      <c r="L1094" s="8">
        <v>0</v>
      </c>
      <c r="M1094" s="9">
        <v>1</v>
      </c>
      <c r="N1094" s="8">
        <v>0</v>
      </c>
      <c r="O1094" s="9">
        <v>0</v>
      </c>
      <c r="P1094" s="9">
        <v>0</v>
      </c>
      <c r="Q1094" s="9">
        <v>1</v>
      </c>
      <c r="R1094" s="9">
        <v>0</v>
      </c>
      <c r="S1094" s="8">
        <v>126199</v>
      </c>
      <c r="T1094" s="9">
        <v>18</v>
      </c>
      <c r="U1094" s="9">
        <f t="shared" si="263"/>
        <v>126180</v>
      </c>
      <c r="V1094" s="9">
        <f t="shared" si="264"/>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66"/>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22902</v>
      </c>
      <c r="BL1094" s="24">
        <v>42.22</v>
      </c>
      <c r="BM1094">
        <v>1</v>
      </c>
      <c r="BN1094">
        <v>0</v>
      </c>
      <c r="BO1094">
        <v>0</v>
      </c>
      <c r="BP1094">
        <v>0</v>
      </c>
      <c r="BQ1094">
        <v>0</v>
      </c>
      <c r="BR1094">
        <v>0</v>
      </c>
      <c r="BS1094">
        <v>0</v>
      </c>
      <c r="BT1094" s="17">
        <v>0</v>
      </c>
      <c r="BU1094">
        <v>0</v>
      </c>
      <c r="BV1094">
        <v>0</v>
      </c>
      <c r="BW1094">
        <v>1</v>
      </c>
      <c r="BX1094" s="17">
        <v>0</v>
      </c>
      <c r="BY1094">
        <v>0</v>
      </c>
      <c r="BZ1094">
        <v>0</v>
      </c>
      <c r="CA1094">
        <v>0</v>
      </c>
      <c r="CB1094">
        <v>0</v>
      </c>
      <c r="CC1094" s="17">
        <v>0</v>
      </c>
      <c r="CD1094">
        <v>1</v>
      </c>
      <c r="CE1094">
        <v>1</v>
      </c>
      <c r="CF1094">
        <v>1</v>
      </c>
      <c r="CG1094">
        <v>1</v>
      </c>
      <c r="CH1094">
        <v>1</v>
      </c>
      <c r="CI1094">
        <v>1</v>
      </c>
      <c r="CJ1094">
        <v>1</v>
      </c>
      <c r="CK1094">
        <v>1</v>
      </c>
      <c r="CL1094">
        <v>0</v>
      </c>
      <c r="CM1094">
        <v>0</v>
      </c>
      <c r="CN1094" s="17">
        <v>1</v>
      </c>
      <c r="CO1094">
        <v>2.9000000000000001E-2</v>
      </c>
      <c r="CP1094">
        <v>0</v>
      </c>
      <c r="CQ1094">
        <v>1</v>
      </c>
      <c r="CR1094">
        <v>0</v>
      </c>
      <c r="CS1094">
        <v>31</v>
      </c>
      <c r="CY1094" s="33" t="s">
        <v>85</v>
      </c>
    </row>
    <row r="1095" spans="1:103" x14ac:dyDescent="0.25">
      <c r="A1095">
        <v>1094</v>
      </c>
      <c r="B1095">
        <v>73</v>
      </c>
      <c r="C1095" s="24" t="s">
        <v>4050</v>
      </c>
      <c r="D1095" s="12">
        <v>6.47</v>
      </c>
      <c r="E1095" s="13">
        <f t="shared" si="265"/>
        <v>0.18683222639330058</v>
      </c>
      <c r="F1095" s="7">
        <v>34.630000000000003</v>
      </c>
      <c r="G1095" s="7">
        <f t="shared" si="258"/>
        <v>6.2831677736066993</v>
      </c>
      <c r="H1095" s="15">
        <f t="shared" si="259"/>
        <v>6.6568322263933002</v>
      </c>
      <c r="I1095" s="11">
        <f t="shared" si="260"/>
        <v>0.13532895810771067</v>
      </c>
      <c r="J1095" s="32">
        <f t="shared" si="261"/>
        <v>3.9078532517386848E-3</v>
      </c>
      <c r="K1095" s="32">
        <f t="shared" si="262"/>
        <v>255.89497240078791</v>
      </c>
      <c r="L1095" s="8">
        <v>0</v>
      </c>
      <c r="M1095" s="9">
        <v>1</v>
      </c>
      <c r="N1095" s="8">
        <v>0</v>
      </c>
      <c r="O1095" s="9">
        <v>0</v>
      </c>
      <c r="P1095" s="9">
        <v>0</v>
      </c>
      <c r="Q1095" s="9">
        <v>1</v>
      </c>
      <c r="R1095" s="9">
        <v>0</v>
      </c>
      <c r="S1095" s="8">
        <v>64302</v>
      </c>
      <c r="T1095" s="9">
        <v>18</v>
      </c>
      <c r="U1095" s="9">
        <f t="shared" si="263"/>
        <v>64283</v>
      </c>
      <c r="V1095" s="9">
        <f t="shared" si="264"/>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66"/>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22902</v>
      </c>
      <c r="BL1095" s="24">
        <v>42.22</v>
      </c>
      <c r="BM1095">
        <v>1</v>
      </c>
      <c r="BN1095">
        <v>0</v>
      </c>
      <c r="BO1095">
        <v>0</v>
      </c>
      <c r="BP1095">
        <v>0</v>
      </c>
      <c r="BQ1095">
        <v>0</v>
      </c>
      <c r="BR1095">
        <v>0</v>
      </c>
      <c r="BS1095">
        <v>0</v>
      </c>
      <c r="BT1095" s="17">
        <v>0</v>
      </c>
      <c r="BU1095">
        <v>0</v>
      </c>
      <c r="BV1095">
        <v>0</v>
      </c>
      <c r="BW1095">
        <v>1</v>
      </c>
      <c r="BX1095" s="17">
        <v>0</v>
      </c>
      <c r="BY1095">
        <v>0</v>
      </c>
      <c r="BZ1095">
        <v>0</v>
      </c>
      <c r="CA1095">
        <v>0</v>
      </c>
      <c r="CB1095">
        <v>0</v>
      </c>
      <c r="CC1095" s="17">
        <v>0</v>
      </c>
      <c r="CD1095">
        <v>1</v>
      </c>
      <c r="CE1095">
        <v>1</v>
      </c>
      <c r="CF1095">
        <v>1</v>
      </c>
      <c r="CG1095">
        <v>1</v>
      </c>
      <c r="CH1095">
        <v>1</v>
      </c>
      <c r="CI1095">
        <v>1</v>
      </c>
      <c r="CJ1095">
        <v>1</v>
      </c>
      <c r="CK1095">
        <v>1</v>
      </c>
      <c r="CL1095">
        <v>0</v>
      </c>
      <c r="CM1095">
        <v>0</v>
      </c>
      <c r="CN1095" s="17">
        <v>1</v>
      </c>
      <c r="CO1095">
        <v>2.9000000000000001E-2</v>
      </c>
      <c r="CP1095">
        <v>0</v>
      </c>
      <c r="CQ1095">
        <v>1</v>
      </c>
      <c r="CR1095">
        <v>0</v>
      </c>
      <c r="CS1095">
        <v>31</v>
      </c>
      <c r="CY1095" s="33" t="s">
        <v>85</v>
      </c>
    </row>
    <row r="1096" spans="1:103" x14ac:dyDescent="0.25">
      <c r="A1096">
        <v>1095</v>
      </c>
      <c r="B1096">
        <v>73</v>
      </c>
      <c r="C1096" s="24" t="s">
        <v>4050</v>
      </c>
      <c r="D1096" s="12">
        <v>5.39</v>
      </c>
      <c r="E1096" s="13">
        <f t="shared" si="265"/>
        <v>0.16181326928850193</v>
      </c>
      <c r="F1096" s="7">
        <v>33.31</v>
      </c>
      <c r="G1096" s="7">
        <f t="shared" si="258"/>
        <v>5.2281867307114975</v>
      </c>
      <c r="H1096" s="15">
        <f t="shared" si="259"/>
        <v>5.5518132692885018</v>
      </c>
      <c r="I1096" s="11">
        <f t="shared" si="260"/>
        <v>0.13025982064986313</v>
      </c>
      <c r="J1096" s="32">
        <f t="shared" si="261"/>
        <v>3.9105319918902167E-3</v>
      </c>
      <c r="K1096" s="32">
        <f t="shared" si="262"/>
        <v>255.71968266052579</v>
      </c>
      <c r="L1096" s="8">
        <v>0</v>
      </c>
      <c r="M1096" s="9">
        <v>1</v>
      </c>
      <c r="N1096" s="8">
        <v>0</v>
      </c>
      <c r="O1096" s="9">
        <v>0</v>
      </c>
      <c r="P1096" s="9">
        <v>0</v>
      </c>
      <c r="Q1096" s="9">
        <v>1</v>
      </c>
      <c r="R1096" s="9">
        <v>0</v>
      </c>
      <c r="S1096" s="8">
        <v>64302</v>
      </c>
      <c r="T1096" s="9">
        <v>18</v>
      </c>
      <c r="U1096" s="9">
        <f t="shared" si="263"/>
        <v>64283</v>
      </c>
      <c r="V1096" s="9">
        <f t="shared" si="264"/>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66"/>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22902</v>
      </c>
      <c r="BL1096" s="24">
        <v>42.22</v>
      </c>
      <c r="BM1096">
        <v>1</v>
      </c>
      <c r="BN1096">
        <v>0</v>
      </c>
      <c r="BO1096">
        <v>0</v>
      </c>
      <c r="BP1096">
        <v>0</v>
      </c>
      <c r="BQ1096">
        <v>0</v>
      </c>
      <c r="BR1096">
        <v>0</v>
      </c>
      <c r="BS1096">
        <v>0</v>
      </c>
      <c r="BT1096" s="17">
        <v>0</v>
      </c>
      <c r="BU1096">
        <v>0</v>
      </c>
      <c r="BV1096">
        <v>0</v>
      </c>
      <c r="BW1096">
        <v>1</v>
      </c>
      <c r="BX1096" s="17">
        <v>0</v>
      </c>
      <c r="BY1096">
        <v>0</v>
      </c>
      <c r="BZ1096">
        <v>0</v>
      </c>
      <c r="CA1096">
        <v>0</v>
      </c>
      <c r="CB1096">
        <v>0</v>
      </c>
      <c r="CC1096" s="17">
        <v>0</v>
      </c>
      <c r="CD1096">
        <v>1</v>
      </c>
      <c r="CE1096">
        <v>1</v>
      </c>
      <c r="CF1096">
        <v>1</v>
      </c>
      <c r="CG1096">
        <v>1</v>
      </c>
      <c r="CH1096">
        <v>1</v>
      </c>
      <c r="CI1096">
        <v>1</v>
      </c>
      <c r="CJ1096">
        <v>1</v>
      </c>
      <c r="CK1096">
        <v>1</v>
      </c>
      <c r="CL1096">
        <v>0</v>
      </c>
      <c r="CM1096">
        <v>0</v>
      </c>
      <c r="CN1096" s="17">
        <v>1</v>
      </c>
      <c r="CO1096">
        <v>2.9000000000000001E-2</v>
      </c>
      <c r="CP1096">
        <v>0</v>
      </c>
      <c r="CQ1096">
        <v>1</v>
      </c>
      <c r="CR1096">
        <v>0</v>
      </c>
      <c r="CS1096">
        <v>31</v>
      </c>
      <c r="CY1096" s="33" t="s">
        <v>85</v>
      </c>
    </row>
    <row r="1097" spans="1:103" x14ac:dyDescent="0.25">
      <c r="A1097">
        <v>1096</v>
      </c>
      <c r="B1097">
        <v>73</v>
      </c>
      <c r="C1097" s="24" t="s">
        <v>4050</v>
      </c>
      <c r="D1097" s="12">
        <v>6.51</v>
      </c>
      <c r="E1097" s="13">
        <f t="shared" si="265"/>
        <v>0.16303531179564237</v>
      </c>
      <c r="F1097" s="7">
        <v>39.93</v>
      </c>
      <c r="G1097" s="7">
        <f t="shared" si="258"/>
        <v>6.3469646882043573</v>
      </c>
      <c r="H1097" s="15">
        <f t="shared" si="259"/>
        <v>6.6730353117956422</v>
      </c>
      <c r="I1097" s="11">
        <f t="shared" si="260"/>
        <v>0.15849181301720344</v>
      </c>
      <c r="J1097" s="32">
        <f t="shared" si="261"/>
        <v>3.9692414980516764E-3</v>
      </c>
      <c r="K1097" s="32">
        <f t="shared" si="262"/>
        <v>251.93730351021861</v>
      </c>
      <c r="L1097" s="8">
        <v>0</v>
      </c>
      <c r="M1097" s="9">
        <v>1</v>
      </c>
      <c r="N1097" s="8">
        <v>0</v>
      </c>
      <c r="O1097" s="9">
        <v>0</v>
      </c>
      <c r="P1097" s="9">
        <v>0</v>
      </c>
      <c r="Q1097" s="9">
        <v>1</v>
      </c>
      <c r="R1097" s="9">
        <v>0</v>
      </c>
      <c r="S1097" s="8">
        <v>61897</v>
      </c>
      <c r="T1097" s="9">
        <v>18</v>
      </c>
      <c r="U1097" s="9">
        <f t="shared" si="263"/>
        <v>61878</v>
      </c>
      <c r="V1097" s="9">
        <f t="shared" si="264"/>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66"/>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22902</v>
      </c>
      <c r="BL1097" s="24">
        <v>42.22</v>
      </c>
      <c r="BM1097">
        <v>1</v>
      </c>
      <c r="BN1097">
        <v>0</v>
      </c>
      <c r="BO1097">
        <v>0</v>
      </c>
      <c r="BP1097">
        <v>0</v>
      </c>
      <c r="BQ1097">
        <v>0</v>
      </c>
      <c r="BR1097">
        <v>0</v>
      </c>
      <c r="BS1097">
        <v>0</v>
      </c>
      <c r="BT1097" s="17">
        <v>0</v>
      </c>
      <c r="BU1097">
        <v>0</v>
      </c>
      <c r="BV1097">
        <v>0</v>
      </c>
      <c r="BW1097">
        <v>1</v>
      </c>
      <c r="BX1097" s="17">
        <v>0</v>
      </c>
      <c r="BY1097">
        <v>0</v>
      </c>
      <c r="BZ1097">
        <v>0</v>
      </c>
      <c r="CA1097">
        <v>0</v>
      </c>
      <c r="CB1097">
        <v>0</v>
      </c>
      <c r="CC1097" s="17">
        <v>0</v>
      </c>
      <c r="CD1097">
        <v>1</v>
      </c>
      <c r="CE1097">
        <v>1</v>
      </c>
      <c r="CF1097">
        <v>1</v>
      </c>
      <c r="CG1097">
        <v>1</v>
      </c>
      <c r="CH1097">
        <v>1</v>
      </c>
      <c r="CI1097">
        <v>1</v>
      </c>
      <c r="CJ1097">
        <v>1</v>
      </c>
      <c r="CK1097">
        <v>1</v>
      </c>
      <c r="CL1097">
        <v>0</v>
      </c>
      <c r="CM1097">
        <v>0</v>
      </c>
      <c r="CN1097" s="17">
        <v>1</v>
      </c>
      <c r="CO1097">
        <v>2.9000000000000001E-2</v>
      </c>
      <c r="CP1097">
        <v>0</v>
      </c>
      <c r="CQ1097">
        <v>1</v>
      </c>
      <c r="CR1097">
        <v>0</v>
      </c>
      <c r="CS1097">
        <v>31</v>
      </c>
      <c r="CY1097" s="33" t="s">
        <v>85</v>
      </c>
    </row>
    <row r="1098" spans="1:103" x14ac:dyDescent="0.25">
      <c r="A1098">
        <v>1097</v>
      </c>
      <c r="B1098">
        <v>73</v>
      </c>
      <c r="C1098" s="24" t="s">
        <v>4050</v>
      </c>
      <c r="D1098" s="12">
        <v>5.55</v>
      </c>
      <c r="E1098" s="13">
        <f t="shared" si="265"/>
        <v>0.1410060975609756</v>
      </c>
      <c r="F1098" s="7">
        <v>39.36</v>
      </c>
      <c r="G1098" s="7">
        <f t="shared" si="258"/>
        <v>5.4089939024390246</v>
      </c>
      <c r="H1098" s="15">
        <f t="shared" si="259"/>
        <v>5.6910060975609751</v>
      </c>
      <c r="I1098" s="11">
        <f t="shared" si="260"/>
        <v>0.15628499635930793</v>
      </c>
      <c r="J1098" s="32">
        <f t="shared" si="261"/>
        <v>3.97065539530762E-3</v>
      </c>
      <c r="K1098" s="32">
        <f t="shared" si="262"/>
        <v>251.84759200754732</v>
      </c>
      <c r="L1098" s="8">
        <v>0</v>
      </c>
      <c r="M1098" s="9">
        <v>1</v>
      </c>
      <c r="N1098" s="8">
        <v>0</v>
      </c>
      <c r="O1098" s="9">
        <v>0</v>
      </c>
      <c r="P1098" s="9">
        <v>0</v>
      </c>
      <c r="Q1098" s="9">
        <v>1</v>
      </c>
      <c r="R1098" s="9">
        <v>0</v>
      </c>
      <c r="S1098" s="8">
        <v>61897</v>
      </c>
      <c r="T1098" s="9">
        <v>18</v>
      </c>
      <c r="U1098" s="9">
        <f t="shared" si="263"/>
        <v>61878</v>
      </c>
      <c r="V1098" s="9">
        <f t="shared" si="264"/>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66"/>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22902</v>
      </c>
      <c r="BL1098" s="24">
        <v>42.22</v>
      </c>
      <c r="BM1098">
        <v>1</v>
      </c>
      <c r="BN1098">
        <v>0</v>
      </c>
      <c r="BO1098">
        <v>0</v>
      </c>
      <c r="BP1098">
        <v>0</v>
      </c>
      <c r="BQ1098">
        <v>0</v>
      </c>
      <c r="BR1098">
        <v>0</v>
      </c>
      <c r="BS1098">
        <v>0</v>
      </c>
      <c r="BT1098" s="17">
        <v>0</v>
      </c>
      <c r="BU1098">
        <v>0</v>
      </c>
      <c r="BV1098">
        <v>0</v>
      </c>
      <c r="BW1098">
        <v>1</v>
      </c>
      <c r="BX1098" s="17">
        <v>0</v>
      </c>
      <c r="BY1098">
        <v>0</v>
      </c>
      <c r="BZ1098">
        <v>0</v>
      </c>
      <c r="CA1098">
        <v>0</v>
      </c>
      <c r="CB1098">
        <v>0</v>
      </c>
      <c r="CC1098" s="17">
        <v>0</v>
      </c>
      <c r="CD1098">
        <v>1</v>
      </c>
      <c r="CE1098">
        <v>1</v>
      </c>
      <c r="CF1098">
        <v>1</v>
      </c>
      <c r="CG1098">
        <v>1</v>
      </c>
      <c r="CH1098">
        <v>1</v>
      </c>
      <c r="CI1098">
        <v>1</v>
      </c>
      <c r="CJ1098">
        <v>1</v>
      </c>
      <c r="CK1098">
        <v>1</v>
      </c>
      <c r="CL1098">
        <v>0</v>
      </c>
      <c r="CM1098">
        <v>0</v>
      </c>
      <c r="CN1098" s="17">
        <v>1</v>
      </c>
      <c r="CO1098">
        <v>2.9000000000000001E-2</v>
      </c>
      <c r="CP1098">
        <v>0</v>
      </c>
      <c r="CQ1098">
        <v>1</v>
      </c>
      <c r="CR1098">
        <v>0</v>
      </c>
      <c r="CS1098">
        <v>31</v>
      </c>
      <c r="CY1098" s="33" t="s">
        <v>85</v>
      </c>
    </row>
    <row r="1099" spans="1:103" x14ac:dyDescent="0.25">
      <c r="A1099">
        <v>1098</v>
      </c>
      <c r="B1099">
        <v>73</v>
      </c>
      <c r="C1099" s="24" t="s">
        <v>4050</v>
      </c>
      <c r="D1099" s="12">
        <v>6.55</v>
      </c>
      <c r="E1099" s="13">
        <f t="shared" si="265"/>
        <v>0.14070891514500539</v>
      </c>
      <c r="F1099" s="7">
        <v>46.55</v>
      </c>
      <c r="G1099" s="7">
        <f t="shared" si="258"/>
        <v>6.4092910848549947</v>
      </c>
      <c r="H1099" s="15">
        <f t="shared" si="259"/>
        <v>6.690708915145005</v>
      </c>
      <c r="I1099" s="11">
        <f t="shared" si="260"/>
        <v>0.16672821915906277</v>
      </c>
      <c r="J1099" s="32">
        <f t="shared" si="261"/>
        <v>3.581701807928309E-3</v>
      </c>
      <c r="K1099" s="32">
        <f t="shared" si="262"/>
        <v>279.1968884138933</v>
      </c>
      <c r="L1099" s="8">
        <v>0</v>
      </c>
      <c r="M1099" s="9">
        <v>1</v>
      </c>
      <c r="N1099" s="8">
        <v>0</v>
      </c>
      <c r="O1099" s="9">
        <v>0</v>
      </c>
      <c r="P1099" s="9">
        <v>0</v>
      </c>
      <c r="Q1099" s="9">
        <v>1</v>
      </c>
      <c r="R1099" s="9">
        <v>0</v>
      </c>
      <c r="S1099" s="8">
        <v>75803</v>
      </c>
      <c r="T1099" s="9">
        <v>18</v>
      </c>
      <c r="U1099" s="9">
        <f t="shared" si="263"/>
        <v>75784</v>
      </c>
      <c r="V1099" s="9">
        <f t="shared" si="264"/>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66"/>
        <v>0.65700000000000003</v>
      </c>
      <c r="AN1099" s="42">
        <v>0.25</v>
      </c>
      <c r="AO1099" s="41" t="s">
        <v>98</v>
      </c>
      <c r="AP1099" s="17" t="s">
        <v>98</v>
      </c>
      <c r="AQ1099" s="32">
        <v>0.50949999999999995</v>
      </c>
      <c r="AR1099" s="39">
        <f t="shared" ref="AR1099:AR1116" si="267">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22902</v>
      </c>
      <c r="BL1099" s="24">
        <v>42.22</v>
      </c>
      <c r="BM1099">
        <v>1</v>
      </c>
      <c r="BN1099">
        <v>0</v>
      </c>
      <c r="BO1099">
        <v>0</v>
      </c>
      <c r="BP1099">
        <v>0</v>
      </c>
      <c r="BQ1099">
        <v>0</v>
      </c>
      <c r="BR1099">
        <v>0</v>
      </c>
      <c r="BS1099">
        <v>0</v>
      </c>
      <c r="BT1099" s="17">
        <v>0</v>
      </c>
      <c r="BU1099">
        <v>0</v>
      </c>
      <c r="BV1099">
        <v>0</v>
      </c>
      <c r="BW1099">
        <v>1</v>
      </c>
      <c r="BX1099" s="17">
        <v>0</v>
      </c>
      <c r="BY1099">
        <v>0</v>
      </c>
      <c r="BZ1099">
        <v>0</v>
      </c>
      <c r="CA1099">
        <v>0</v>
      </c>
      <c r="CB1099">
        <v>0</v>
      </c>
      <c r="CC1099" s="17">
        <v>0</v>
      </c>
      <c r="CD1099">
        <v>1</v>
      </c>
      <c r="CE1099">
        <v>1</v>
      </c>
      <c r="CF1099">
        <v>1</v>
      </c>
      <c r="CG1099">
        <v>1</v>
      </c>
      <c r="CH1099">
        <v>1</v>
      </c>
      <c r="CI1099">
        <v>1</v>
      </c>
      <c r="CJ1099">
        <v>1</v>
      </c>
      <c r="CK1099">
        <v>1</v>
      </c>
      <c r="CL1099">
        <v>0</v>
      </c>
      <c r="CM1099">
        <v>0</v>
      </c>
      <c r="CN1099" s="17">
        <v>1</v>
      </c>
      <c r="CO1099">
        <v>2.9000000000000001E-2</v>
      </c>
      <c r="CP1099">
        <v>0</v>
      </c>
      <c r="CQ1099">
        <v>1</v>
      </c>
      <c r="CR1099">
        <v>0</v>
      </c>
      <c r="CS1099">
        <v>31</v>
      </c>
      <c r="CY1099" s="33" t="s">
        <v>85</v>
      </c>
    </row>
    <row r="1100" spans="1:103" x14ac:dyDescent="0.25">
      <c r="A1100">
        <v>1099</v>
      </c>
      <c r="B1100">
        <v>73</v>
      </c>
      <c r="C1100" s="24" t="s">
        <v>4050</v>
      </c>
      <c r="D1100" s="12">
        <v>5.61</v>
      </c>
      <c r="E1100" s="13">
        <f t="shared" si="265"/>
        <v>0.12384105960264902</v>
      </c>
      <c r="F1100" s="7">
        <v>45.3</v>
      </c>
      <c r="G1100" s="7">
        <f t="shared" si="258"/>
        <v>5.4861589403973516</v>
      </c>
      <c r="H1100" s="15">
        <f t="shared" si="259"/>
        <v>5.733841059602649</v>
      </c>
      <c r="I1100" s="11">
        <f t="shared" si="260"/>
        <v>0.16237071243156162</v>
      </c>
      <c r="J1100" s="32">
        <f t="shared" si="261"/>
        <v>3.5843424377828173E-3</v>
      </c>
      <c r="K1100" s="32">
        <f t="shared" si="262"/>
        <v>278.99120057808273</v>
      </c>
      <c r="L1100" s="8">
        <v>0</v>
      </c>
      <c r="M1100" s="9">
        <v>1</v>
      </c>
      <c r="N1100" s="8">
        <v>0</v>
      </c>
      <c r="O1100" s="9">
        <v>0</v>
      </c>
      <c r="P1100" s="9">
        <v>0</v>
      </c>
      <c r="Q1100" s="9">
        <v>1</v>
      </c>
      <c r="R1100" s="9">
        <v>0</v>
      </c>
      <c r="S1100" s="8">
        <v>75803</v>
      </c>
      <c r="T1100" s="9">
        <v>18</v>
      </c>
      <c r="U1100" s="9">
        <f t="shared" si="263"/>
        <v>75784</v>
      </c>
      <c r="V1100" s="9">
        <f t="shared" si="264"/>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66"/>
        <v>0.65700000000000003</v>
      </c>
      <c r="AN1100" s="42">
        <v>0.25</v>
      </c>
      <c r="AO1100" s="41" t="s">
        <v>98</v>
      </c>
      <c r="AP1100" s="17" t="s">
        <v>98</v>
      </c>
      <c r="AQ1100" s="32">
        <v>0.50949999999999995</v>
      </c>
      <c r="AR1100" s="39">
        <f t="shared" si="267"/>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22902</v>
      </c>
      <c r="BL1100" s="24">
        <v>42.22</v>
      </c>
      <c r="BM1100">
        <v>1</v>
      </c>
      <c r="BN1100">
        <v>0</v>
      </c>
      <c r="BO1100">
        <v>0</v>
      </c>
      <c r="BP1100">
        <v>0</v>
      </c>
      <c r="BQ1100">
        <v>0</v>
      </c>
      <c r="BR1100">
        <v>0</v>
      </c>
      <c r="BS1100">
        <v>0</v>
      </c>
      <c r="BT1100" s="17">
        <v>0</v>
      </c>
      <c r="BU1100">
        <v>0</v>
      </c>
      <c r="BV1100">
        <v>0</v>
      </c>
      <c r="BW1100">
        <v>1</v>
      </c>
      <c r="BX1100" s="17">
        <v>0</v>
      </c>
      <c r="BY1100">
        <v>0</v>
      </c>
      <c r="BZ1100">
        <v>0</v>
      </c>
      <c r="CA1100">
        <v>0</v>
      </c>
      <c r="CB1100">
        <v>0</v>
      </c>
      <c r="CC1100" s="17">
        <v>0</v>
      </c>
      <c r="CD1100">
        <v>1</v>
      </c>
      <c r="CE1100">
        <v>1</v>
      </c>
      <c r="CF1100">
        <v>1</v>
      </c>
      <c r="CG1100">
        <v>1</v>
      </c>
      <c r="CH1100">
        <v>1</v>
      </c>
      <c r="CI1100">
        <v>1</v>
      </c>
      <c r="CJ1100">
        <v>1</v>
      </c>
      <c r="CK1100">
        <v>1</v>
      </c>
      <c r="CL1100">
        <v>0</v>
      </c>
      <c r="CM1100">
        <v>0</v>
      </c>
      <c r="CN1100" s="17">
        <v>1</v>
      </c>
      <c r="CO1100">
        <v>2.9000000000000001E-2</v>
      </c>
      <c r="CP1100">
        <v>0</v>
      </c>
      <c r="CQ1100">
        <v>1</v>
      </c>
      <c r="CR1100">
        <v>0</v>
      </c>
      <c r="CS1100">
        <v>31</v>
      </c>
      <c r="CY1100" s="33" t="s">
        <v>85</v>
      </c>
    </row>
    <row r="1101" spans="1:103" x14ac:dyDescent="0.25">
      <c r="A1101">
        <v>1100</v>
      </c>
      <c r="B1101">
        <v>73</v>
      </c>
      <c r="C1101" s="24" t="s">
        <v>4050</v>
      </c>
      <c r="D1101" s="12">
        <v>6.24</v>
      </c>
      <c r="E1101" s="13">
        <f t="shared" si="265"/>
        <v>0.19734345351043645</v>
      </c>
      <c r="F1101" s="7">
        <v>31.62</v>
      </c>
      <c r="G1101" s="7">
        <f t="shared" si="258"/>
        <v>6.0426565464895639</v>
      </c>
      <c r="H1101" s="15">
        <f t="shared" si="259"/>
        <v>6.4373434535104366</v>
      </c>
      <c r="I1101" s="11">
        <f t="shared" si="260"/>
        <v>0.13950129431494229</v>
      </c>
      <c r="J1101" s="32">
        <f t="shared" si="261"/>
        <v>4.4118056393087383E-3</v>
      </c>
      <c r="K1101" s="32">
        <f t="shared" si="262"/>
        <v>226.66456361769477</v>
      </c>
      <c r="L1101" s="8">
        <v>0</v>
      </c>
      <c r="M1101" s="9">
        <v>1</v>
      </c>
      <c r="N1101" s="8">
        <v>0</v>
      </c>
      <c r="O1101" s="9">
        <v>0</v>
      </c>
      <c r="P1101" s="9">
        <v>0</v>
      </c>
      <c r="Q1101" s="9">
        <v>1</v>
      </c>
      <c r="R1101" s="9">
        <v>0</v>
      </c>
      <c r="S1101" s="8">
        <v>50396</v>
      </c>
      <c r="T1101" s="9">
        <v>18</v>
      </c>
      <c r="U1101" s="9">
        <f t="shared" si="263"/>
        <v>50377</v>
      </c>
      <c r="V1101" s="9">
        <f t="shared" si="264"/>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66"/>
        <v>0.65700000000000003</v>
      </c>
      <c r="AN1101" s="42">
        <v>0.25</v>
      </c>
      <c r="AO1101" s="41" t="s">
        <v>98</v>
      </c>
      <c r="AP1101" s="17" t="s">
        <v>98</v>
      </c>
      <c r="AQ1101" s="32">
        <v>0.50949999999999995</v>
      </c>
      <c r="AR1101" s="39">
        <f t="shared" si="267"/>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22902</v>
      </c>
      <c r="BL1101" s="24">
        <v>42.22</v>
      </c>
      <c r="BM1101">
        <v>1</v>
      </c>
      <c r="BN1101">
        <v>0</v>
      </c>
      <c r="BO1101">
        <v>0</v>
      </c>
      <c r="BP1101">
        <v>0</v>
      </c>
      <c r="BQ1101">
        <v>0</v>
      </c>
      <c r="BR1101">
        <v>0</v>
      </c>
      <c r="BS1101">
        <v>0</v>
      </c>
      <c r="BT1101" s="17">
        <v>0</v>
      </c>
      <c r="BU1101">
        <v>0</v>
      </c>
      <c r="BV1101">
        <v>0</v>
      </c>
      <c r="BW1101">
        <v>1</v>
      </c>
      <c r="BX1101" s="17">
        <v>0</v>
      </c>
      <c r="BY1101">
        <v>0</v>
      </c>
      <c r="BZ1101">
        <v>0</v>
      </c>
      <c r="CA1101">
        <v>0</v>
      </c>
      <c r="CB1101">
        <v>0</v>
      </c>
      <c r="CC1101" s="17">
        <v>0</v>
      </c>
      <c r="CD1101">
        <v>1</v>
      </c>
      <c r="CE1101">
        <v>1</v>
      </c>
      <c r="CF1101">
        <v>1</v>
      </c>
      <c r="CG1101">
        <v>1</v>
      </c>
      <c r="CH1101">
        <v>1</v>
      </c>
      <c r="CI1101">
        <v>1</v>
      </c>
      <c r="CJ1101">
        <v>1</v>
      </c>
      <c r="CK1101">
        <v>1</v>
      </c>
      <c r="CL1101">
        <v>0</v>
      </c>
      <c r="CM1101">
        <v>0</v>
      </c>
      <c r="CN1101" s="17">
        <v>1</v>
      </c>
      <c r="CO1101">
        <v>2.9000000000000001E-2</v>
      </c>
      <c r="CP1101">
        <v>0</v>
      </c>
      <c r="CQ1101">
        <v>1</v>
      </c>
      <c r="CR1101">
        <v>0</v>
      </c>
      <c r="CS1101">
        <v>31</v>
      </c>
      <c r="CY1101" s="33" t="s">
        <v>85</v>
      </c>
    </row>
    <row r="1102" spans="1:103" x14ac:dyDescent="0.25">
      <c r="A1102">
        <v>1101</v>
      </c>
      <c r="B1102">
        <v>73</v>
      </c>
      <c r="C1102" s="24" t="s">
        <v>4050</v>
      </c>
      <c r="D1102" s="12">
        <v>5.21</v>
      </c>
      <c r="E1102" s="13">
        <f t="shared" si="265"/>
        <v>0.1722883597883598</v>
      </c>
      <c r="F1102" s="7">
        <v>30.24</v>
      </c>
      <c r="G1102" s="7">
        <f t="shared" si="258"/>
        <v>5.03771164021164</v>
      </c>
      <c r="H1102" s="15">
        <f t="shared" si="259"/>
        <v>5.38228835978836</v>
      </c>
      <c r="I1102" s="11">
        <f t="shared" si="260"/>
        <v>0.13352397916259445</v>
      </c>
      <c r="J1102" s="32">
        <f t="shared" si="261"/>
        <v>4.4154755014085469E-3</v>
      </c>
      <c r="K1102" s="32">
        <f t="shared" si="262"/>
        <v>226.4761744643352</v>
      </c>
      <c r="L1102" s="8">
        <v>0</v>
      </c>
      <c r="M1102" s="9">
        <v>1</v>
      </c>
      <c r="N1102" s="8">
        <v>0</v>
      </c>
      <c r="O1102" s="9">
        <v>0</v>
      </c>
      <c r="P1102" s="9">
        <v>0</v>
      </c>
      <c r="Q1102" s="9">
        <v>1</v>
      </c>
      <c r="R1102" s="9">
        <v>0</v>
      </c>
      <c r="S1102" s="8">
        <v>50396</v>
      </c>
      <c r="T1102" s="9">
        <v>18</v>
      </c>
      <c r="U1102" s="9">
        <f t="shared" si="263"/>
        <v>50377</v>
      </c>
      <c r="V1102" s="9">
        <f t="shared" si="264"/>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66"/>
        <v>0.65700000000000003</v>
      </c>
      <c r="AN1102" s="42">
        <v>0.25</v>
      </c>
      <c r="AO1102" s="41" t="s">
        <v>98</v>
      </c>
      <c r="AP1102" s="17" t="s">
        <v>98</v>
      </c>
      <c r="AQ1102" s="32">
        <v>0.50949999999999995</v>
      </c>
      <c r="AR1102" s="39">
        <f t="shared" si="267"/>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22902</v>
      </c>
      <c r="BL1102" s="24">
        <v>42.22</v>
      </c>
      <c r="BM1102">
        <v>1</v>
      </c>
      <c r="BN1102">
        <v>0</v>
      </c>
      <c r="BO1102">
        <v>0</v>
      </c>
      <c r="BP1102">
        <v>0</v>
      </c>
      <c r="BQ1102">
        <v>0</v>
      </c>
      <c r="BR1102">
        <v>0</v>
      </c>
      <c r="BS1102">
        <v>0</v>
      </c>
      <c r="BT1102" s="17">
        <v>0</v>
      </c>
      <c r="BU1102">
        <v>0</v>
      </c>
      <c r="BV1102">
        <v>0</v>
      </c>
      <c r="BW1102">
        <v>1</v>
      </c>
      <c r="BX1102" s="17">
        <v>0</v>
      </c>
      <c r="BY1102">
        <v>0</v>
      </c>
      <c r="BZ1102">
        <v>0</v>
      </c>
      <c r="CA1102">
        <v>0</v>
      </c>
      <c r="CB1102">
        <v>0</v>
      </c>
      <c r="CC1102" s="17">
        <v>0</v>
      </c>
      <c r="CD1102">
        <v>1</v>
      </c>
      <c r="CE1102">
        <v>1</v>
      </c>
      <c r="CF1102">
        <v>1</v>
      </c>
      <c r="CG1102">
        <v>1</v>
      </c>
      <c r="CH1102">
        <v>1</v>
      </c>
      <c r="CI1102">
        <v>1</v>
      </c>
      <c r="CJ1102">
        <v>1</v>
      </c>
      <c r="CK1102">
        <v>1</v>
      </c>
      <c r="CL1102">
        <v>0</v>
      </c>
      <c r="CM1102">
        <v>0</v>
      </c>
      <c r="CN1102" s="17">
        <v>1</v>
      </c>
      <c r="CO1102">
        <v>2.9000000000000001E-2</v>
      </c>
      <c r="CP1102">
        <v>0</v>
      </c>
      <c r="CQ1102">
        <v>1</v>
      </c>
      <c r="CR1102">
        <v>0</v>
      </c>
      <c r="CS1102">
        <v>31</v>
      </c>
      <c r="CY1102" s="33" t="s">
        <v>85</v>
      </c>
    </row>
    <row r="1103" spans="1:103" x14ac:dyDescent="0.25">
      <c r="A1103">
        <v>1102</v>
      </c>
      <c r="B1103">
        <v>74</v>
      </c>
      <c r="C1103" s="24" t="s">
        <v>4059</v>
      </c>
      <c r="D1103" s="12">
        <v>7.2</v>
      </c>
      <c r="E1103" s="13">
        <v>0.6</v>
      </c>
      <c r="F1103" s="7">
        <f t="shared" ref="F1103:F1157" si="268">D1103/E1103</f>
        <v>12</v>
      </c>
      <c r="G1103" s="7">
        <f t="shared" si="258"/>
        <v>6.6000000000000005</v>
      </c>
      <c r="H1103" s="15">
        <f t="shared" si="259"/>
        <v>7.8</v>
      </c>
      <c r="I1103" s="11">
        <f t="shared" si="260"/>
        <v>0.20433118274318615</v>
      </c>
      <c r="J1103" s="32">
        <f t="shared" si="261"/>
        <v>1.7027598561932179E-2</v>
      </c>
      <c r="K1103" s="32">
        <f t="shared" si="262"/>
        <v>58.728187440104094</v>
      </c>
      <c r="L1103" s="8">
        <v>1</v>
      </c>
      <c r="M1103" s="9">
        <v>0</v>
      </c>
      <c r="N1103" s="8">
        <v>0</v>
      </c>
      <c r="O1103" s="9">
        <v>1</v>
      </c>
      <c r="P1103" s="9">
        <v>0</v>
      </c>
      <c r="Q1103" s="9">
        <v>0</v>
      </c>
      <c r="R1103" s="9">
        <v>0</v>
      </c>
      <c r="S1103" s="8">
        <v>3316</v>
      </c>
      <c r="T1103" s="9">
        <v>10</v>
      </c>
      <c r="U1103" s="9">
        <f t="shared" si="263"/>
        <v>3305</v>
      </c>
      <c r="V1103" s="9">
        <f t="shared" si="264"/>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67"/>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42.1</v>
      </c>
      <c r="BM1103">
        <v>1</v>
      </c>
      <c r="BN1103">
        <v>0</v>
      </c>
      <c r="BO1103">
        <v>0</v>
      </c>
      <c r="BP1103">
        <v>0</v>
      </c>
      <c r="BQ1103">
        <v>0</v>
      </c>
      <c r="BR1103">
        <v>0</v>
      </c>
      <c r="BS1103">
        <v>0</v>
      </c>
      <c r="BT1103" s="17">
        <v>0</v>
      </c>
      <c r="BU1103">
        <v>0</v>
      </c>
      <c r="BV1103">
        <v>0</v>
      </c>
      <c r="BW1103">
        <v>1</v>
      </c>
      <c r="BX1103" s="17">
        <v>0</v>
      </c>
      <c r="BY1103">
        <v>0</v>
      </c>
      <c r="BZ1103">
        <v>0</v>
      </c>
      <c r="CA1103">
        <v>0</v>
      </c>
      <c r="CB1103">
        <v>0</v>
      </c>
      <c r="CC1103" s="17">
        <v>0</v>
      </c>
      <c r="CD1103">
        <v>0</v>
      </c>
      <c r="CE1103">
        <v>0</v>
      </c>
      <c r="CF1103">
        <v>1</v>
      </c>
      <c r="CG1103">
        <v>1</v>
      </c>
      <c r="CH1103">
        <v>0</v>
      </c>
      <c r="CI1103">
        <v>0</v>
      </c>
      <c r="CJ1103">
        <v>0</v>
      </c>
      <c r="CK1103">
        <v>0</v>
      </c>
      <c r="CL1103">
        <v>1</v>
      </c>
      <c r="CM1103">
        <v>0</v>
      </c>
      <c r="CN1103" s="17">
        <v>0</v>
      </c>
      <c r="CO1103">
        <v>4.149</v>
      </c>
      <c r="CP1103">
        <v>6</v>
      </c>
      <c r="CQ1103">
        <v>1</v>
      </c>
      <c r="CR1103">
        <v>0</v>
      </c>
      <c r="CS1103">
        <v>25</v>
      </c>
      <c r="CY1103" s="33" t="s">
        <v>85</v>
      </c>
    </row>
    <row r="1104" spans="1:103" x14ac:dyDescent="0.25">
      <c r="A1104">
        <v>1103</v>
      </c>
      <c r="B1104">
        <v>74</v>
      </c>
      <c r="C1104" s="24" t="s">
        <v>4059</v>
      </c>
      <c r="D1104" s="12">
        <v>9.1</v>
      </c>
      <c r="E1104" s="13">
        <v>2.2999999999999998</v>
      </c>
      <c r="F1104" s="7">
        <f t="shared" si="268"/>
        <v>3.956521739130435</v>
      </c>
      <c r="G1104" s="7">
        <f t="shared" si="258"/>
        <v>6.8</v>
      </c>
      <c r="H1104" s="15">
        <f t="shared" si="259"/>
        <v>11.399999999999999</v>
      </c>
      <c r="I1104" s="11">
        <f t="shared" si="260"/>
        <v>6.8649338379801333E-2</v>
      </c>
      <c r="J1104" s="32">
        <f t="shared" si="261"/>
        <v>1.7350931678411324E-2</v>
      </c>
      <c r="K1104" s="32">
        <f t="shared" si="262"/>
        <v>57.633792728504446</v>
      </c>
      <c r="L1104" s="8">
        <v>1</v>
      </c>
      <c r="M1104" s="9">
        <v>0</v>
      </c>
      <c r="N1104" s="8">
        <v>0</v>
      </c>
      <c r="O1104" s="9">
        <v>1</v>
      </c>
      <c r="P1104" s="9">
        <v>0</v>
      </c>
      <c r="Q1104" s="9">
        <v>0</v>
      </c>
      <c r="R1104" s="9">
        <v>0</v>
      </c>
      <c r="S1104" s="8">
        <v>3316</v>
      </c>
      <c r="T1104" s="9">
        <v>9</v>
      </c>
      <c r="U1104" s="9">
        <f t="shared" si="263"/>
        <v>3306</v>
      </c>
      <c r="V1104" s="9">
        <f t="shared" si="264"/>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67"/>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42.1</v>
      </c>
      <c r="BM1104">
        <v>0</v>
      </c>
      <c r="BN1104">
        <v>0</v>
      </c>
      <c r="BO1104">
        <v>0</v>
      </c>
      <c r="BP1104">
        <v>0</v>
      </c>
      <c r="BQ1104">
        <v>0</v>
      </c>
      <c r="BR1104">
        <v>0</v>
      </c>
      <c r="BS1104">
        <v>0</v>
      </c>
      <c r="BT1104" s="17">
        <v>1</v>
      </c>
      <c r="BU1104">
        <v>0</v>
      </c>
      <c r="BV1104">
        <v>1</v>
      </c>
      <c r="BW1104">
        <v>0</v>
      </c>
      <c r="BX1104" s="17">
        <v>0</v>
      </c>
      <c r="BY1104">
        <v>0</v>
      </c>
      <c r="BZ1104">
        <v>0</v>
      </c>
      <c r="CA1104">
        <v>0</v>
      </c>
      <c r="CB1104">
        <v>0</v>
      </c>
      <c r="CC1104" s="17">
        <v>1</v>
      </c>
      <c r="CD1104">
        <v>0</v>
      </c>
      <c r="CE1104">
        <v>0</v>
      </c>
      <c r="CF1104">
        <v>1</v>
      </c>
      <c r="CG1104">
        <v>1</v>
      </c>
      <c r="CH1104">
        <v>0</v>
      </c>
      <c r="CI1104">
        <v>0</v>
      </c>
      <c r="CJ1104">
        <v>0</v>
      </c>
      <c r="CK1104">
        <v>0</v>
      </c>
      <c r="CL1104">
        <v>1</v>
      </c>
      <c r="CM1104">
        <v>0</v>
      </c>
      <c r="CN1104" s="17">
        <v>0</v>
      </c>
      <c r="CO1104">
        <v>4.149</v>
      </c>
      <c r="CP1104">
        <v>6</v>
      </c>
      <c r="CQ1104">
        <v>1</v>
      </c>
      <c r="CR1104">
        <v>0</v>
      </c>
      <c r="CS1104">
        <v>25</v>
      </c>
      <c r="CY1104" s="33" t="s">
        <v>85</v>
      </c>
    </row>
    <row r="1105" spans="1:103" x14ac:dyDescent="0.25">
      <c r="A1105">
        <v>1104</v>
      </c>
      <c r="B1105">
        <v>74</v>
      </c>
      <c r="C1105" s="24" t="s">
        <v>4059</v>
      </c>
      <c r="D1105" s="12">
        <v>5.7</v>
      </c>
      <c r="E1105" s="13">
        <v>0.6</v>
      </c>
      <c r="F1105" s="7">
        <f t="shared" si="268"/>
        <v>9.5</v>
      </c>
      <c r="G1105" s="7">
        <f t="shared" si="258"/>
        <v>5.1000000000000005</v>
      </c>
      <c r="H1105" s="15">
        <f t="shared" si="259"/>
        <v>6.3</v>
      </c>
      <c r="I1105" s="11">
        <f t="shared" si="260"/>
        <v>0.1889355130790461</v>
      </c>
      <c r="J1105" s="32">
        <f t="shared" si="261"/>
        <v>1.9887948745162747E-2</v>
      </c>
      <c r="K1105" s="32">
        <f t="shared" si="262"/>
        <v>50.281706414957718</v>
      </c>
      <c r="L1105" s="8">
        <v>1</v>
      </c>
      <c r="M1105" s="9">
        <v>0</v>
      </c>
      <c r="N1105" s="8">
        <v>0</v>
      </c>
      <c r="O1105" s="9">
        <v>1</v>
      </c>
      <c r="P1105" s="9">
        <v>0</v>
      </c>
      <c r="Q1105" s="9">
        <v>0</v>
      </c>
      <c r="R1105" s="9">
        <v>0</v>
      </c>
      <c r="S1105" s="8">
        <v>2451</v>
      </c>
      <c r="T1105" s="9">
        <v>12</v>
      </c>
      <c r="U1105" s="9">
        <f t="shared" si="263"/>
        <v>2438</v>
      </c>
      <c r="V1105" s="9">
        <f t="shared" si="264"/>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67"/>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42.1</v>
      </c>
      <c r="BM1105">
        <v>1</v>
      </c>
      <c r="BN1105">
        <v>0</v>
      </c>
      <c r="BO1105">
        <v>0</v>
      </c>
      <c r="BP1105">
        <v>0</v>
      </c>
      <c r="BQ1105">
        <v>0</v>
      </c>
      <c r="BR1105">
        <v>0</v>
      </c>
      <c r="BS1105">
        <v>0</v>
      </c>
      <c r="BT1105" s="17">
        <v>0</v>
      </c>
      <c r="BU1105">
        <v>0</v>
      </c>
      <c r="BV1105">
        <v>0</v>
      </c>
      <c r="BW1105">
        <v>1</v>
      </c>
      <c r="BX1105" s="17">
        <v>0</v>
      </c>
      <c r="BY1105">
        <v>0</v>
      </c>
      <c r="BZ1105">
        <v>0</v>
      </c>
      <c r="CA1105">
        <v>0</v>
      </c>
      <c r="CB1105">
        <v>0</v>
      </c>
      <c r="CC1105" s="17">
        <v>0</v>
      </c>
      <c r="CD1105">
        <v>0</v>
      </c>
      <c r="CE1105">
        <v>0</v>
      </c>
      <c r="CF1105">
        <v>1</v>
      </c>
      <c r="CG1105">
        <v>1</v>
      </c>
      <c r="CH1105">
        <v>0</v>
      </c>
      <c r="CI1105">
        <v>0</v>
      </c>
      <c r="CJ1105">
        <v>0</v>
      </c>
      <c r="CK1105">
        <v>0</v>
      </c>
      <c r="CL1105">
        <v>1</v>
      </c>
      <c r="CM1105">
        <v>0</v>
      </c>
      <c r="CN1105" s="17">
        <v>0</v>
      </c>
      <c r="CO1105">
        <v>4.149</v>
      </c>
      <c r="CP1105">
        <v>6</v>
      </c>
      <c r="CQ1105">
        <v>1</v>
      </c>
      <c r="CR1105">
        <v>0</v>
      </c>
      <c r="CS1105">
        <v>25</v>
      </c>
      <c r="CY1105" s="33" t="s">
        <v>85</v>
      </c>
    </row>
    <row r="1106" spans="1:103" x14ac:dyDescent="0.25">
      <c r="A1106">
        <v>1105</v>
      </c>
      <c r="B1106">
        <v>74</v>
      </c>
      <c r="C1106" s="24" t="s">
        <v>4059</v>
      </c>
      <c r="D1106" s="12">
        <v>5.4</v>
      </c>
      <c r="E1106" s="13">
        <v>0.6</v>
      </c>
      <c r="F1106" s="7">
        <f t="shared" si="268"/>
        <v>9.0000000000000018</v>
      </c>
      <c r="G1106" s="7">
        <f t="shared" si="258"/>
        <v>4.8000000000000007</v>
      </c>
      <c r="H1106" s="15">
        <f t="shared" si="259"/>
        <v>6</v>
      </c>
      <c r="I1106" s="11">
        <f t="shared" si="260"/>
        <v>0.15942318366671104</v>
      </c>
      <c r="J1106" s="32">
        <f t="shared" si="261"/>
        <v>1.7713687074079002E-2</v>
      </c>
      <c r="K1106" s="32">
        <f t="shared" si="262"/>
        <v>56.453520705089772</v>
      </c>
      <c r="L1106" s="8">
        <v>1</v>
      </c>
      <c r="M1106" s="9">
        <v>0</v>
      </c>
      <c r="N1106" s="8">
        <v>0</v>
      </c>
      <c r="O1106" s="9">
        <v>1</v>
      </c>
      <c r="P1106" s="9">
        <v>0</v>
      </c>
      <c r="Q1106" s="9">
        <v>0</v>
      </c>
      <c r="R1106" s="9">
        <v>0</v>
      </c>
      <c r="S1106" s="8">
        <v>3119</v>
      </c>
      <c r="T1106" s="9">
        <v>12</v>
      </c>
      <c r="U1106" s="9">
        <f t="shared" si="263"/>
        <v>3106</v>
      </c>
      <c r="V1106" s="9">
        <f t="shared" si="264"/>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67"/>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42.1</v>
      </c>
      <c r="BM1106">
        <v>1</v>
      </c>
      <c r="BN1106">
        <v>0</v>
      </c>
      <c r="BO1106">
        <v>0</v>
      </c>
      <c r="BP1106">
        <v>0</v>
      </c>
      <c r="BQ1106">
        <v>0</v>
      </c>
      <c r="BR1106">
        <v>0</v>
      </c>
      <c r="BS1106">
        <v>0</v>
      </c>
      <c r="BT1106" s="17">
        <v>0</v>
      </c>
      <c r="BU1106">
        <v>0</v>
      </c>
      <c r="BV1106">
        <v>0</v>
      </c>
      <c r="BW1106">
        <v>1</v>
      </c>
      <c r="BX1106" s="17">
        <v>0</v>
      </c>
      <c r="BY1106">
        <v>0</v>
      </c>
      <c r="BZ1106">
        <v>0</v>
      </c>
      <c r="CA1106">
        <v>0</v>
      </c>
      <c r="CB1106">
        <v>0</v>
      </c>
      <c r="CC1106" s="17">
        <v>0</v>
      </c>
      <c r="CD1106">
        <v>0</v>
      </c>
      <c r="CE1106">
        <v>0</v>
      </c>
      <c r="CF1106">
        <v>1</v>
      </c>
      <c r="CG1106">
        <v>1</v>
      </c>
      <c r="CH1106">
        <v>0</v>
      </c>
      <c r="CI1106">
        <v>0</v>
      </c>
      <c r="CJ1106">
        <v>0</v>
      </c>
      <c r="CK1106">
        <v>0</v>
      </c>
      <c r="CL1106">
        <v>1</v>
      </c>
      <c r="CM1106">
        <v>0</v>
      </c>
      <c r="CN1106" s="17">
        <v>0</v>
      </c>
      <c r="CO1106">
        <v>4.149</v>
      </c>
      <c r="CP1106">
        <v>6</v>
      </c>
      <c r="CQ1106">
        <v>1</v>
      </c>
      <c r="CR1106">
        <v>0</v>
      </c>
      <c r="CS1106">
        <v>25</v>
      </c>
      <c r="CY1106" s="33" t="s">
        <v>85</v>
      </c>
    </row>
    <row r="1107" spans="1:103" x14ac:dyDescent="0.25">
      <c r="A1107">
        <v>1106</v>
      </c>
      <c r="B1107">
        <v>74</v>
      </c>
      <c r="C1107" s="24" t="s">
        <v>4059</v>
      </c>
      <c r="D1107" s="12">
        <v>5</v>
      </c>
      <c r="E1107" s="13">
        <v>1.5</v>
      </c>
      <c r="F1107" s="7">
        <f t="shared" si="268"/>
        <v>3.3333333333333335</v>
      </c>
      <c r="G1107" s="7">
        <f t="shared" si="258"/>
        <v>3.5</v>
      </c>
      <c r="H1107" s="15">
        <f t="shared" si="259"/>
        <v>6.5</v>
      </c>
      <c r="I1107" s="11">
        <f t="shared" si="260"/>
        <v>6.7341975958526951E-2</v>
      </c>
      <c r="J1107" s="32">
        <f t="shared" si="261"/>
        <v>2.0202592787558083E-2</v>
      </c>
      <c r="K1107" s="32">
        <f t="shared" si="262"/>
        <v>49.498597062049257</v>
      </c>
      <c r="L1107" s="8">
        <v>1</v>
      </c>
      <c r="M1107" s="9">
        <v>0</v>
      </c>
      <c r="N1107" s="8">
        <v>0</v>
      </c>
      <c r="O1107" s="9">
        <v>1</v>
      </c>
      <c r="P1107" s="9">
        <v>0</v>
      </c>
      <c r="Q1107" s="9">
        <v>0</v>
      </c>
      <c r="R1107" s="9">
        <v>0</v>
      </c>
      <c r="S1107" s="8">
        <v>2451</v>
      </c>
      <c r="T1107" s="9">
        <v>11</v>
      </c>
      <c r="U1107" s="9">
        <f t="shared" si="263"/>
        <v>2439</v>
      </c>
      <c r="V1107" s="9">
        <f t="shared" si="264"/>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67"/>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42.1</v>
      </c>
      <c r="BM1107">
        <v>0</v>
      </c>
      <c r="BN1107">
        <v>0</v>
      </c>
      <c r="BO1107">
        <v>0</v>
      </c>
      <c r="BP1107">
        <v>0</v>
      </c>
      <c r="BQ1107">
        <v>0</v>
      </c>
      <c r="BR1107">
        <v>0</v>
      </c>
      <c r="BS1107">
        <v>0</v>
      </c>
      <c r="BT1107" s="17">
        <v>1</v>
      </c>
      <c r="BU1107">
        <v>0</v>
      </c>
      <c r="BV1107">
        <v>1</v>
      </c>
      <c r="BW1107">
        <v>0</v>
      </c>
      <c r="BX1107" s="17">
        <v>0</v>
      </c>
      <c r="BY1107">
        <v>0</v>
      </c>
      <c r="BZ1107">
        <v>0</v>
      </c>
      <c r="CA1107">
        <v>0</v>
      </c>
      <c r="CB1107">
        <v>0</v>
      </c>
      <c r="CC1107" s="17">
        <v>1</v>
      </c>
      <c r="CD1107">
        <v>0</v>
      </c>
      <c r="CE1107">
        <v>0</v>
      </c>
      <c r="CF1107">
        <v>1</v>
      </c>
      <c r="CG1107">
        <v>1</v>
      </c>
      <c r="CH1107">
        <v>0</v>
      </c>
      <c r="CI1107">
        <v>0</v>
      </c>
      <c r="CJ1107">
        <v>0</v>
      </c>
      <c r="CK1107">
        <v>0</v>
      </c>
      <c r="CL1107">
        <v>1</v>
      </c>
      <c r="CM1107">
        <v>0</v>
      </c>
      <c r="CN1107" s="17">
        <v>0</v>
      </c>
      <c r="CO1107">
        <v>4.149</v>
      </c>
      <c r="CP1107">
        <v>6</v>
      </c>
      <c r="CQ1107">
        <v>1</v>
      </c>
      <c r="CR1107">
        <v>0</v>
      </c>
      <c r="CS1107">
        <v>25</v>
      </c>
      <c r="CY1107" s="33" t="s">
        <v>85</v>
      </c>
    </row>
    <row r="1108" spans="1:103" x14ac:dyDescent="0.25">
      <c r="A1108">
        <v>1107</v>
      </c>
      <c r="B1108">
        <v>74</v>
      </c>
      <c r="C1108" s="24" t="s">
        <v>4059</v>
      </c>
      <c r="D1108" s="12">
        <v>6.3</v>
      </c>
      <c r="E1108" s="13">
        <v>1.3</v>
      </c>
      <c r="F1108" s="7">
        <f t="shared" si="268"/>
        <v>4.8461538461538458</v>
      </c>
      <c r="G1108" s="7">
        <f t="shared" si="258"/>
        <v>5</v>
      </c>
      <c r="H1108" s="15">
        <f t="shared" si="259"/>
        <v>7.6</v>
      </c>
      <c r="I1108" s="11">
        <f t="shared" si="260"/>
        <v>9.7678410112133671E-2</v>
      </c>
      <c r="J1108" s="32">
        <f t="shared" si="261"/>
        <v>2.0155862404091077E-2</v>
      </c>
      <c r="K1108" s="32">
        <f t="shared" si="262"/>
        <v>49.613357144025152</v>
      </c>
      <c r="L1108" s="8">
        <v>1</v>
      </c>
      <c r="M1108" s="9">
        <v>0</v>
      </c>
      <c r="N1108" s="8">
        <v>0</v>
      </c>
      <c r="O1108" s="9">
        <v>1</v>
      </c>
      <c r="P1108" s="9">
        <v>0</v>
      </c>
      <c r="Q1108" s="9">
        <v>0</v>
      </c>
      <c r="R1108" s="9">
        <v>0</v>
      </c>
      <c r="S1108" s="8">
        <v>2451</v>
      </c>
      <c r="T1108" s="9">
        <v>12</v>
      </c>
      <c r="U1108" s="9">
        <f t="shared" si="263"/>
        <v>2438</v>
      </c>
      <c r="V1108" s="9">
        <f t="shared" si="264"/>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67"/>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42.1</v>
      </c>
      <c r="BM1108">
        <v>0</v>
      </c>
      <c r="BN1108">
        <v>0</v>
      </c>
      <c r="BO1108">
        <v>0</v>
      </c>
      <c r="BP1108">
        <v>0</v>
      </c>
      <c r="BQ1108">
        <v>0</v>
      </c>
      <c r="BR1108">
        <v>0</v>
      </c>
      <c r="BS1108">
        <v>0</v>
      </c>
      <c r="BT1108" s="17">
        <v>1</v>
      </c>
      <c r="BU1108">
        <v>0</v>
      </c>
      <c r="BV1108">
        <v>1</v>
      </c>
      <c r="BW1108">
        <v>0</v>
      </c>
      <c r="BX1108" s="17">
        <v>0</v>
      </c>
      <c r="BY1108">
        <v>0</v>
      </c>
      <c r="BZ1108">
        <v>0</v>
      </c>
      <c r="CA1108">
        <v>0</v>
      </c>
      <c r="CB1108">
        <v>0</v>
      </c>
      <c r="CC1108" s="17">
        <v>1</v>
      </c>
      <c r="CD1108">
        <v>0</v>
      </c>
      <c r="CE1108">
        <v>0</v>
      </c>
      <c r="CF1108">
        <v>1</v>
      </c>
      <c r="CG1108">
        <v>1</v>
      </c>
      <c r="CH1108">
        <v>0</v>
      </c>
      <c r="CI1108">
        <v>0</v>
      </c>
      <c r="CJ1108">
        <v>0</v>
      </c>
      <c r="CK1108">
        <v>0</v>
      </c>
      <c r="CL1108">
        <v>1</v>
      </c>
      <c r="CM1108">
        <v>0</v>
      </c>
      <c r="CN1108" s="17">
        <v>0</v>
      </c>
      <c r="CO1108">
        <v>4.149</v>
      </c>
      <c r="CP1108">
        <v>6</v>
      </c>
      <c r="CQ1108">
        <v>1</v>
      </c>
      <c r="CR1108">
        <v>0</v>
      </c>
      <c r="CS1108">
        <v>25</v>
      </c>
      <c r="CY1108" s="33" t="s">
        <v>85</v>
      </c>
    </row>
    <row r="1109" spans="1:103" x14ac:dyDescent="0.25">
      <c r="A1109">
        <v>1108</v>
      </c>
      <c r="B1109">
        <v>74</v>
      </c>
      <c r="C1109" s="24" t="s">
        <v>4059</v>
      </c>
      <c r="D1109" s="12">
        <v>4.5</v>
      </c>
      <c r="E1109" s="13">
        <v>0.9</v>
      </c>
      <c r="F1109" s="7">
        <f t="shared" si="268"/>
        <v>5</v>
      </c>
      <c r="G1109" s="7">
        <f t="shared" si="258"/>
        <v>3.6</v>
      </c>
      <c r="H1109" s="15">
        <f t="shared" si="259"/>
        <v>5.4</v>
      </c>
      <c r="I1109" s="11">
        <f t="shared" si="260"/>
        <v>0.13277976293203617</v>
      </c>
      <c r="J1109" s="32">
        <f t="shared" si="261"/>
        <v>2.6555952586407236E-2</v>
      </c>
      <c r="K1109" s="32">
        <f t="shared" si="262"/>
        <v>37.656340767525464</v>
      </c>
      <c r="L1109" s="8">
        <v>1</v>
      </c>
      <c r="M1109" s="9">
        <v>0</v>
      </c>
      <c r="N1109" s="8">
        <v>0</v>
      </c>
      <c r="O1109" s="9">
        <v>1</v>
      </c>
      <c r="P1109" s="9">
        <v>0</v>
      </c>
      <c r="Q1109" s="9">
        <v>0</v>
      </c>
      <c r="R1109" s="9">
        <v>0</v>
      </c>
      <c r="S1109" s="8">
        <v>1405</v>
      </c>
      <c r="T1109" s="9">
        <v>11</v>
      </c>
      <c r="U1109" s="9">
        <f t="shared" si="263"/>
        <v>1393</v>
      </c>
      <c r="V1109" s="9">
        <f t="shared" si="264"/>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67"/>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34.700000000000003</v>
      </c>
      <c r="BM1109">
        <v>1</v>
      </c>
      <c r="BN1109">
        <v>0</v>
      </c>
      <c r="BO1109">
        <v>0</v>
      </c>
      <c r="BP1109">
        <v>0</v>
      </c>
      <c r="BQ1109">
        <v>0</v>
      </c>
      <c r="BR1109">
        <v>0</v>
      </c>
      <c r="BS1109">
        <v>0</v>
      </c>
      <c r="BT1109" s="17">
        <v>0</v>
      </c>
      <c r="BU1109">
        <v>0</v>
      </c>
      <c r="BV1109">
        <v>0</v>
      </c>
      <c r="BW1109">
        <v>1</v>
      </c>
      <c r="BX1109" s="17">
        <v>0</v>
      </c>
      <c r="BY1109">
        <v>0</v>
      </c>
      <c r="BZ1109">
        <v>0</v>
      </c>
      <c r="CA1109">
        <v>0</v>
      </c>
      <c r="CB1109">
        <v>0</v>
      </c>
      <c r="CC1109" s="17">
        <v>1</v>
      </c>
      <c r="CD1109">
        <v>0</v>
      </c>
      <c r="CE1109">
        <v>0</v>
      </c>
      <c r="CF1109">
        <v>1</v>
      </c>
      <c r="CG1109">
        <v>1</v>
      </c>
      <c r="CH1109">
        <v>0</v>
      </c>
      <c r="CI1109">
        <v>0</v>
      </c>
      <c r="CJ1109">
        <v>0</v>
      </c>
      <c r="CK1109">
        <v>0</v>
      </c>
      <c r="CL1109">
        <v>1</v>
      </c>
      <c r="CM1109">
        <v>0</v>
      </c>
      <c r="CN1109" s="17">
        <v>0</v>
      </c>
      <c r="CO1109">
        <v>4.149</v>
      </c>
      <c r="CP1109">
        <v>6</v>
      </c>
      <c r="CQ1109">
        <v>1</v>
      </c>
      <c r="CR1109">
        <v>0</v>
      </c>
      <c r="CS1109">
        <v>25</v>
      </c>
      <c r="CY1109" s="33" t="s">
        <v>85</v>
      </c>
    </row>
    <row r="1110" spans="1:103" x14ac:dyDescent="0.25">
      <c r="A1110">
        <v>1109</v>
      </c>
      <c r="B1110">
        <v>74</v>
      </c>
      <c r="C1110" s="24" t="s">
        <v>4059</v>
      </c>
      <c r="D1110" s="12">
        <v>8</v>
      </c>
      <c r="E1110" s="13">
        <v>3.4</v>
      </c>
      <c r="F1110" s="7">
        <f t="shared" si="268"/>
        <v>2.3529411764705883</v>
      </c>
      <c r="G1110" s="7">
        <f t="shared" si="258"/>
        <v>4.5999999999999996</v>
      </c>
      <c r="H1110" s="15">
        <f t="shared" si="259"/>
        <v>11.4</v>
      </c>
      <c r="I1110" s="11">
        <f t="shared" si="260"/>
        <v>6.2872956111088646E-2</v>
      </c>
      <c r="J1110" s="32">
        <f t="shared" si="261"/>
        <v>2.6721006347212674E-2</v>
      </c>
      <c r="K1110" s="32">
        <f t="shared" si="262"/>
        <v>37.423740221681889</v>
      </c>
      <c r="L1110" s="8">
        <v>1</v>
      </c>
      <c r="M1110" s="9">
        <v>0</v>
      </c>
      <c r="N1110" s="8">
        <v>0</v>
      </c>
      <c r="O1110" s="9">
        <v>1</v>
      </c>
      <c r="P1110" s="9">
        <v>0</v>
      </c>
      <c r="Q1110" s="9">
        <v>0</v>
      </c>
      <c r="R1110" s="9">
        <v>0</v>
      </c>
      <c r="S1110" s="8">
        <v>1405</v>
      </c>
      <c r="T1110" s="9">
        <v>9</v>
      </c>
      <c r="U1110" s="9">
        <f t="shared" si="263"/>
        <v>1395</v>
      </c>
      <c r="V1110" s="9">
        <f t="shared" si="264"/>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67"/>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34.700000000000003</v>
      </c>
      <c r="BM1110">
        <v>0</v>
      </c>
      <c r="BN1110">
        <v>0</v>
      </c>
      <c r="BO1110">
        <v>0</v>
      </c>
      <c r="BP1110">
        <v>0</v>
      </c>
      <c r="BQ1110">
        <v>0</v>
      </c>
      <c r="BR1110">
        <v>0</v>
      </c>
      <c r="BS1110">
        <v>0</v>
      </c>
      <c r="BT1110" s="17">
        <v>1</v>
      </c>
      <c r="BU1110">
        <v>0</v>
      </c>
      <c r="BV1110">
        <v>1</v>
      </c>
      <c r="BW1110">
        <v>0</v>
      </c>
      <c r="BX1110" s="17">
        <v>0</v>
      </c>
      <c r="BY1110">
        <v>0</v>
      </c>
      <c r="BZ1110">
        <v>0</v>
      </c>
      <c r="CA1110">
        <v>0</v>
      </c>
      <c r="CB1110">
        <v>0</v>
      </c>
      <c r="CC1110" s="17">
        <v>1</v>
      </c>
      <c r="CD1110">
        <v>0</v>
      </c>
      <c r="CE1110">
        <v>0</v>
      </c>
      <c r="CF1110">
        <v>1</v>
      </c>
      <c r="CG1110">
        <v>1</v>
      </c>
      <c r="CH1110">
        <v>0</v>
      </c>
      <c r="CI1110">
        <v>0</v>
      </c>
      <c r="CJ1110">
        <v>0</v>
      </c>
      <c r="CK1110">
        <v>0</v>
      </c>
      <c r="CL1110">
        <v>1</v>
      </c>
      <c r="CM1110">
        <v>0</v>
      </c>
      <c r="CN1110" s="17">
        <v>0</v>
      </c>
      <c r="CO1110">
        <v>4.149</v>
      </c>
      <c r="CP1110">
        <v>6</v>
      </c>
      <c r="CQ1110">
        <v>1</v>
      </c>
      <c r="CR1110">
        <v>0</v>
      </c>
      <c r="CS1110">
        <v>25</v>
      </c>
      <c r="CY1110" s="33" t="s">
        <v>85</v>
      </c>
    </row>
    <row r="1111" spans="1:103" x14ac:dyDescent="0.25">
      <c r="A1111">
        <v>1110</v>
      </c>
      <c r="B1111">
        <v>74</v>
      </c>
      <c r="C1111" s="24" t="s">
        <v>4059</v>
      </c>
      <c r="D1111" s="12">
        <v>8</v>
      </c>
      <c r="E1111" s="13">
        <v>3.5</v>
      </c>
      <c r="F1111" s="7">
        <f t="shared" si="268"/>
        <v>2.2857142857142856</v>
      </c>
      <c r="G1111" s="7">
        <f t="shared" si="258"/>
        <v>4.5</v>
      </c>
      <c r="H1111" s="15">
        <f t="shared" si="259"/>
        <v>11.5</v>
      </c>
      <c r="I1111" s="11">
        <f t="shared" si="260"/>
        <v>6.1083386705926834E-2</v>
      </c>
      <c r="J1111" s="32">
        <f t="shared" si="261"/>
        <v>2.6723981683842993E-2</v>
      </c>
      <c r="K1111" s="32">
        <f t="shared" si="262"/>
        <v>37.419573618574525</v>
      </c>
      <c r="L1111" s="8">
        <v>1</v>
      </c>
      <c r="M1111" s="9">
        <v>0</v>
      </c>
      <c r="N1111" s="8">
        <v>0</v>
      </c>
      <c r="O1111" s="9">
        <v>1</v>
      </c>
      <c r="P1111" s="9">
        <v>0</v>
      </c>
      <c r="Q1111" s="9">
        <v>0</v>
      </c>
      <c r="R1111" s="9">
        <v>0</v>
      </c>
      <c r="S1111" s="8">
        <v>1405</v>
      </c>
      <c r="T1111" s="9">
        <v>9</v>
      </c>
      <c r="U1111" s="9">
        <f t="shared" si="263"/>
        <v>1395</v>
      </c>
      <c r="V1111" s="9">
        <f t="shared" si="264"/>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67"/>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34.700000000000003</v>
      </c>
      <c r="BM1111">
        <v>0</v>
      </c>
      <c r="BN1111">
        <v>0</v>
      </c>
      <c r="BO1111">
        <v>0</v>
      </c>
      <c r="BP1111">
        <v>0</v>
      </c>
      <c r="BQ1111">
        <v>0</v>
      </c>
      <c r="BR1111">
        <v>0</v>
      </c>
      <c r="BS1111">
        <v>0</v>
      </c>
      <c r="BT1111" s="17">
        <v>1</v>
      </c>
      <c r="BU1111">
        <v>0</v>
      </c>
      <c r="BV1111">
        <v>1</v>
      </c>
      <c r="BW1111">
        <v>0</v>
      </c>
      <c r="BX1111" s="17">
        <v>0</v>
      </c>
      <c r="BY1111">
        <v>0</v>
      </c>
      <c r="BZ1111">
        <v>0</v>
      </c>
      <c r="CA1111">
        <v>0</v>
      </c>
      <c r="CB1111">
        <v>0</v>
      </c>
      <c r="CC1111" s="17">
        <v>1</v>
      </c>
      <c r="CD1111">
        <v>0</v>
      </c>
      <c r="CE1111">
        <v>0</v>
      </c>
      <c r="CF1111">
        <v>1</v>
      </c>
      <c r="CG1111">
        <v>1</v>
      </c>
      <c r="CH1111">
        <v>0</v>
      </c>
      <c r="CI1111">
        <v>0</v>
      </c>
      <c r="CJ1111">
        <v>0</v>
      </c>
      <c r="CK1111">
        <v>0</v>
      </c>
      <c r="CL1111">
        <v>1</v>
      </c>
      <c r="CM1111">
        <v>0</v>
      </c>
      <c r="CN1111" s="17">
        <v>0</v>
      </c>
      <c r="CO1111">
        <v>4.149</v>
      </c>
      <c r="CP1111">
        <v>6</v>
      </c>
      <c r="CQ1111">
        <v>1</v>
      </c>
      <c r="CR1111">
        <v>0</v>
      </c>
      <c r="CS1111">
        <v>25</v>
      </c>
      <c r="CY1111" s="33" t="s">
        <v>85</v>
      </c>
    </row>
    <row r="1112" spans="1:103" x14ac:dyDescent="0.25">
      <c r="A1112">
        <v>1111</v>
      </c>
      <c r="B1112">
        <v>74</v>
      </c>
      <c r="C1112" s="24" t="s">
        <v>4059</v>
      </c>
      <c r="D1112" s="12">
        <v>8.4</v>
      </c>
      <c r="E1112" s="13">
        <v>3.8</v>
      </c>
      <c r="F1112" s="7">
        <f t="shared" si="268"/>
        <v>2.2105263157894739</v>
      </c>
      <c r="G1112" s="7">
        <f t="shared" si="258"/>
        <v>4.6000000000000005</v>
      </c>
      <c r="H1112" s="15">
        <f t="shared" si="259"/>
        <v>12.2</v>
      </c>
      <c r="I1112" s="11">
        <f t="shared" si="260"/>
        <v>5.908119733986171E-2</v>
      </c>
      <c r="J1112" s="32">
        <f t="shared" si="261"/>
        <v>2.6727208320413625E-2</v>
      </c>
      <c r="K1112" s="32">
        <f t="shared" si="262"/>
        <v>37.415056148465126</v>
      </c>
      <c r="L1112" s="8">
        <v>1</v>
      </c>
      <c r="M1112" s="9">
        <v>0</v>
      </c>
      <c r="N1112" s="8">
        <v>0</v>
      </c>
      <c r="O1112" s="9">
        <v>1</v>
      </c>
      <c r="P1112" s="9">
        <v>0</v>
      </c>
      <c r="Q1112" s="9">
        <v>0</v>
      </c>
      <c r="R1112" s="9">
        <v>0</v>
      </c>
      <c r="S1112" s="8">
        <v>1405</v>
      </c>
      <c r="T1112" s="9">
        <v>9</v>
      </c>
      <c r="U1112" s="9">
        <f t="shared" si="263"/>
        <v>1395</v>
      </c>
      <c r="V1112" s="9">
        <f t="shared" si="264"/>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67"/>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34.700000000000003</v>
      </c>
      <c r="BM1112">
        <v>0</v>
      </c>
      <c r="BN1112">
        <v>0</v>
      </c>
      <c r="BO1112">
        <v>0</v>
      </c>
      <c r="BP1112">
        <v>0</v>
      </c>
      <c r="BQ1112">
        <v>0</v>
      </c>
      <c r="BR1112">
        <v>0</v>
      </c>
      <c r="BS1112">
        <v>0</v>
      </c>
      <c r="BT1112" s="17">
        <v>1</v>
      </c>
      <c r="BU1112">
        <v>0</v>
      </c>
      <c r="BV1112">
        <v>1</v>
      </c>
      <c r="BW1112">
        <v>0</v>
      </c>
      <c r="BX1112" s="17">
        <v>0</v>
      </c>
      <c r="BY1112">
        <v>0</v>
      </c>
      <c r="BZ1112">
        <v>0</v>
      </c>
      <c r="CA1112">
        <v>0</v>
      </c>
      <c r="CB1112">
        <v>0</v>
      </c>
      <c r="CC1112" s="17">
        <v>1</v>
      </c>
      <c r="CD1112">
        <v>0</v>
      </c>
      <c r="CE1112">
        <v>0</v>
      </c>
      <c r="CF1112">
        <v>1</v>
      </c>
      <c r="CG1112">
        <v>1</v>
      </c>
      <c r="CH1112">
        <v>0</v>
      </c>
      <c r="CI1112">
        <v>0</v>
      </c>
      <c r="CJ1112">
        <v>0</v>
      </c>
      <c r="CK1112">
        <v>0</v>
      </c>
      <c r="CL1112">
        <v>1</v>
      </c>
      <c r="CM1112">
        <v>0</v>
      </c>
      <c r="CN1112" s="17">
        <v>0</v>
      </c>
      <c r="CO1112">
        <v>4.149</v>
      </c>
      <c r="CP1112">
        <v>6</v>
      </c>
      <c r="CQ1112">
        <v>1</v>
      </c>
      <c r="CR1112">
        <v>0</v>
      </c>
      <c r="CS1112">
        <v>25</v>
      </c>
      <c r="CY1112" s="33" t="s">
        <v>85</v>
      </c>
    </row>
    <row r="1113" spans="1:103" x14ac:dyDescent="0.25">
      <c r="A1113">
        <v>1112</v>
      </c>
      <c r="B1113">
        <v>74</v>
      </c>
      <c r="C1113" s="24" t="s">
        <v>4059</v>
      </c>
      <c r="D1113" s="12">
        <v>3.6</v>
      </c>
      <c r="E1113" s="13">
        <v>0.8</v>
      </c>
      <c r="F1113" s="7">
        <f t="shared" si="268"/>
        <v>4.5</v>
      </c>
      <c r="G1113" s="7">
        <f t="shared" si="258"/>
        <v>2.8</v>
      </c>
      <c r="H1113" s="15">
        <f t="shared" si="259"/>
        <v>4.4000000000000004</v>
      </c>
      <c r="I1113" s="11">
        <f t="shared" si="260"/>
        <v>0.14575018235653436</v>
      </c>
      <c r="J1113" s="32">
        <f t="shared" si="261"/>
        <v>3.2388929412563189E-2</v>
      </c>
      <c r="K1113" s="32">
        <f t="shared" si="262"/>
        <v>30.874746962525865</v>
      </c>
      <c r="L1113" s="8">
        <v>1</v>
      </c>
      <c r="M1113" s="9">
        <v>0</v>
      </c>
      <c r="N1113" s="8">
        <v>0</v>
      </c>
      <c r="O1113" s="9">
        <v>1</v>
      </c>
      <c r="P1113" s="9">
        <v>0</v>
      </c>
      <c r="Q1113" s="9">
        <v>0</v>
      </c>
      <c r="R1113" s="9">
        <v>0</v>
      </c>
      <c r="S1113" s="8">
        <v>945</v>
      </c>
      <c r="T1113" s="9">
        <v>11</v>
      </c>
      <c r="U1113" s="9">
        <f t="shared" si="263"/>
        <v>933</v>
      </c>
      <c r="V1113" s="9">
        <f t="shared" si="264"/>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67"/>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34.700000000000003</v>
      </c>
      <c r="BM1113">
        <v>1</v>
      </c>
      <c r="BN1113">
        <v>0</v>
      </c>
      <c r="BO1113">
        <v>0</v>
      </c>
      <c r="BP1113">
        <v>0</v>
      </c>
      <c r="BQ1113">
        <v>0</v>
      </c>
      <c r="BR1113">
        <v>0</v>
      </c>
      <c r="BS1113">
        <v>0</v>
      </c>
      <c r="BT1113" s="17">
        <v>0</v>
      </c>
      <c r="BU1113">
        <v>0</v>
      </c>
      <c r="BV1113">
        <v>0</v>
      </c>
      <c r="BW1113">
        <v>1</v>
      </c>
      <c r="BX1113" s="17">
        <v>0</v>
      </c>
      <c r="BY1113">
        <v>0</v>
      </c>
      <c r="BZ1113">
        <v>0</v>
      </c>
      <c r="CA1113">
        <v>0</v>
      </c>
      <c r="CB1113">
        <v>0</v>
      </c>
      <c r="CC1113" s="17">
        <v>0</v>
      </c>
      <c r="CD1113">
        <v>0</v>
      </c>
      <c r="CE1113">
        <v>0</v>
      </c>
      <c r="CF1113">
        <v>1</v>
      </c>
      <c r="CG1113">
        <v>1</v>
      </c>
      <c r="CH1113">
        <v>0</v>
      </c>
      <c r="CI1113">
        <v>0</v>
      </c>
      <c r="CJ1113">
        <v>0</v>
      </c>
      <c r="CK1113">
        <v>0</v>
      </c>
      <c r="CL1113">
        <v>1</v>
      </c>
      <c r="CM1113">
        <v>0</v>
      </c>
      <c r="CN1113" s="17">
        <v>0</v>
      </c>
      <c r="CO1113">
        <v>4.149</v>
      </c>
      <c r="CP1113">
        <v>6</v>
      </c>
      <c r="CQ1113">
        <v>1</v>
      </c>
      <c r="CR1113">
        <v>0</v>
      </c>
      <c r="CS1113">
        <v>25</v>
      </c>
      <c r="CY1113" s="33" t="s">
        <v>85</v>
      </c>
    </row>
    <row r="1114" spans="1:103" x14ac:dyDescent="0.25">
      <c r="A1114">
        <v>1113</v>
      </c>
      <c r="B1114">
        <v>74</v>
      </c>
      <c r="C1114" s="24" t="s">
        <v>4059</v>
      </c>
      <c r="D1114" s="12">
        <v>3.3</v>
      </c>
      <c r="E1114" s="13">
        <v>0.9</v>
      </c>
      <c r="F1114" s="7">
        <f t="shared" si="268"/>
        <v>3.6666666666666665</v>
      </c>
      <c r="G1114" s="7">
        <f t="shared" si="258"/>
        <v>2.4</v>
      </c>
      <c r="H1114" s="15">
        <f t="shared" si="259"/>
        <v>4.2</v>
      </c>
      <c r="I1114" s="11">
        <f t="shared" si="260"/>
        <v>0.11323970232334872</v>
      </c>
      <c r="J1114" s="32">
        <f t="shared" si="261"/>
        <v>3.0883555179095103E-2</v>
      </c>
      <c r="K1114" s="32">
        <f t="shared" si="262"/>
        <v>32.379691852215707</v>
      </c>
      <c r="L1114" s="8">
        <v>1</v>
      </c>
      <c r="M1114" s="9">
        <v>0</v>
      </c>
      <c r="N1114" s="8">
        <v>0</v>
      </c>
      <c r="O1114" s="9">
        <v>1</v>
      </c>
      <c r="P1114" s="9">
        <v>0</v>
      </c>
      <c r="Q1114" s="9">
        <v>0</v>
      </c>
      <c r="R1114" s="9">
        <v>0</v>
      </c>
      <c r="S1114" s="8">
        <v>1047</v>
      </c>
      <c r="T1114" s="9">
        <v>11</v>
      </c>
      <c r="U1114" s="9">
        <f t="shared" si="263"/>
        <v>1035</v>
      </c>
      <c r="V1114" s="9">
        <f t="shared" si="264"/>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67"/>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34.700000000000003</v>
      </c>
      <c r="BM1114">
        <v>1</v>
      </c>
      <c r="BN1114">
        <v>0</v>
      </c>
      <c r="BO1114">
        <v>0</v>
      </c>
      <c r="BP1114">
        <v>0</v>
      </c>
      <c r="BQ1114">
        <v>0</v>
      </c>
      <c r="BR1114">
        <v>0</v>
      </c>
      <c r="BS1114">
        <v>0</v>
      </c>
      <c r="BT1114" s="17">
        <v>0</v>
      </c>
      <c r="BU1114">
        <v>0</v>
      </c>
      <c r="BV1114">
        <v>0</v>
      </c>
      <c r="BW1114">
        <v>1</v>
      </c>
      <c r="BX1114" s="17">
        <v>0</v>
      </c>
      <c r="BY1114">
        <v>0</v>
      </c>
      <c r="BZ1114">
        <v>0</v>
      </c>
      <c r="CA1114">
        <v>0</v>
      </c>
      <c r="CB1114">
        <v>0</v>
      </c>
      <c r="CC1114" s="17">
        <v>0</v>
      </c>
      <c r="CD1114">
        <v>0</v>
      </c>
      <c r="CE1114">
        <v>0</v>
      </c>
      <c r="CF1114">
        <v>1</v>
      </c>
      <c r="CG1114">
        <v>1</v>
      </c>
      <c r="CH1114">
        <v>0</v>
      </c>
      <c r="CI1114">
        <v>0</v>
      </c>
      <c r="CJ1114">
        <v>0</v>
      </c>
      <c r="CK1114">
        <v>0</v>
      </c>
      <c r="CL1114">
        <v>1</v>
      </c>
      <c r="CM1114">
        <v>0</v>
      </c>
      <c r="CN1114" s="17">
        <v>0</v>
      </c>
      <c r="CO1114">
        <v>4.149</v>
      </c>
      <c r="CP1114">
        <v>6</v>
      </c>
      <c r="CQ1114">
        <v>1</v>
      </c>
      <c r="CR1114">
        <v>0</v>
      </c>
      <c r="CS1114">
        <v>25</v>
      </c>
      <c r="CY1114" s="33" t="s">
        <v>85</v>
      </c>
    </row>
    <row r="1115" spans="1:103" x14ac:dyDescent="0.25">
      <c r="A1115">
        <v>1114</v>
      </c>
      <c r="B1115">
        <v>74</v>
      </c>
      <c r="C1115" s="24" t="s">
        <v>4059</v>
      </c>
      <c r="D1115" s="12">
        <v>7.4</v>
      </c>
      <c r="E1115" s="13">
        <v>3.2</v>
      </c>
      <c r="F1115" s="7">
        <f t="shared" si="268"/>
        <v>2.3125</v>
      </c>
      <c r="G1115" s="7">
        <f t="shared" si="258"/>
        <v>4.2</v>
      </c>
      <c r="H1115" s="15">
        <f t="shared" si="259"/>
        <v>10.600000000000001</v>
      </c>
      <c r="I1115" s="11">
        <f t="shared" si="260"/>
        <v>7.5451619050317345E-2</v>
      </c>
      <c r="J1115" s="32">
        <f t="shared" si="261"/>
        <v>3.2627727156893979E-2</v>
      </c>
      <c r="K1115" s="32">
        <f t="shared" si="262"/>
        <v>30.648779033592842</v>
      </c>
      <c r="L1115" s="8">
        <v>1</v>
      </c>
      <c r="M1115" s="9">
        <v>0</v>
      </c>
      <c r="N1115" s="8">
        <v>0</v>
      </c>
      <c r="O1115" s="9">
        <v>1</v>
      </c>
      <c r="P1115" s="9">
        <v>0</v>
      </c>
      <c r="Q1115" s="9">
        <v>0</v>
      </c>
      <c r="R1115" s="9">
        <v>0</v>
      </c>
      <c r="S1115" s="8">
        <v>945</v>
      </c>
      <c r="T1115" s="9">
        <v>10</v>
      </c>
      <c r="U1115" s="9">
        <f t="shared" si="263"/>
        <v>934</v>
      </c>
      <c r="V1115" s="9">
        <f t="shared" si="264"/>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67"/>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34.700000000000003</v>
      </c>
      <c r="BM1115">
        <v>0</v>
      </c>
      <c r="BN1115">
        <v>0</v>
      </c>
      <c r="BO1115">
        <v>0</v>
      </c>
      <c r="BP1115">
        <v>0</v>
      </c>
      <c r="BQ1115">
        <v>0</v>
      </c>
      <c r="BR1115">
        <v>0</v>
      </c>
      <c r="BS1115">
        <v>0</v>
      </c>
      <c r="BT1115" s="17">
        <v>1</v>
      </c>
      <c r="BU1115">
        <v>0</v>
      </c>
      <c r="BV1115">
        <v>1</v>
      </c>
      <c r="BW1115">
        <v>0</v>
      </c>
      <c r="BX1115" s="17">
        <v>0</v>
      </c>
      <c r="BY1115">
        <v>0</v>
      </c>
      <c r="BZ1115">
        <v>0</v>
      </c>
      <c r="CA1115">
        <v>0</v>
      </c>
      <c r="CB1115">
        <v>0</v>
      </c>
      <c r="CC1115" s="17">
        <v>1</v>
      </c>
      <c r="CD1115">
        <v>0</v>
      </c>
      <c r="CE1115">
        <v>0</v>
      </c>
      <c r="CF1115">
        <v>1</v>
      </c>
      <c r="CG1115">
        <v>1</v>
      </c>
      <c r="CH1115">
        <v>0</v>
      </c>
      <c r="CI1115">
        <v>0</v>
      </c>
      <c r="CJ1115">
        <v>0</v>
      </c>
      <c r="CK1115">
        <v>0</v>
      </c>
      <c r="CL1115">
        <v>1</v>
      </c>
      <c r="CM1115">
        <v>0</v>
      </c>
      <c r="CN1115" s="17">
        <v>0</v>
      </c>
      <c r="CO1115">
        <v>4.149</v>
      </c>
      <c r="CP1115">
        <v>6</v>
      </c>
      <c r="CQ1115">
        <v>1</v>
      </c>
      <c r="CR1115">
        <v>0</v>
      </c>
      <c r="CS1115">
        <v>25</v>
      </c>
      <c r="CY1115" s="33" t="s">
        <v>85</v>
      </c>
    </row>
    <row r="1116" spans="1:103" x14ac:dyDescent="0.25">
      <c r="A1116">
        <v>1115</v>
      </c>
      <c r="B1116">
        <v>74</v>
      </c>
      <c r="C1116" s="24" t="s">
        <v>4059</v>
      </c>
      <c r="D1116" s="12">
        <v>7.2</v>
      </c>
      <c r="E1116" s="13">
        <v>4</v>
      </c>
      <c r="F1116" s="7">
        <f t="shared" si="268"/>
        <v>1.8</v>
      </c>
      <c r="G1116" s="7">
        <f t="shared" si="258"/>
        <v>3.2</v>
      </c>
      <c r="H1116" s="15">
        <f t="shared" si="259"/>
        <v>11.2</v>
      </c>
      <c r="I1116" s="11">
        <f t="shared" si="260"/>
        <v>5.8764565986251648E-2</v>
      </c>
      <c r="J1116" s="32">
        <f t="shared" si="261"/>
        <v>3.2646981103473138E-2</v>
      </c>
      <c r="K1116" s="32">
        <f t="shared" si="262"/>
        <v>30.630703550522632</v>
      </c>
      <c r="L1116" s="8">
        <v>1</v>
      </c>
      <c r="M1116" s="9">
        <v>0</v>
      </c>
      <c r="N1116" s="8">
        <v>0</v>
      </c>
      <c r="O1116" s="9">
        <v>1</v>
      </c>
      <c r="P1116" s="9">
        <v>0</v>
      </c>
      <c r="Q1116" s="9">
        <v>0</v>
      </c>
      <c r="R1116" s="9">
        <v>0</v>
      </c>
      <c r="S1116" s="8">
        <v>945</v>
      </c>
      <c r="T1116" s="9">
        <v>9</v>
      </c>
      <c r="U1116" s="9">
        <f t="shared" si="263"/>
        <v>935</v>
      </c>
      <c r="V1116" s="9">
        <f t="shared" si="264"/>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67"/>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34.700000000000003</v>
      </c>
      <c r="BM1116">
        <v>0</v>
      </c>
      <c r="BN1116">
        <v>0</v>
      </c>
      <c r="BO1116">
        <v>0</v>
      </c>
      <c r="BP1116">
        <v>0</v>
      </c>
      <c r="BQ1116">
        <v>0</v>
      </c>
      <c r="BR1116">
        <v>0</v>
      </c>
      <c r="BS1116">
        <v>0</v>
      </c>
      <c r="BT1116" s="17">
        <v>1</v>
      </c>
      <c r="BU1116">
        <v>0</v>
      </c>
      <c r="BV1116">
        <v>1</v>
      </c>
      <c r="BW1116">
        <v>0</v>
      </c>
      <c r="BX1116" s="17">
        <v>0</v>
      </c>
      <c r="BY1116">
        <v>0</v>
      </c>
      <c r="BZ1116">
        <v>0</v>
      </c>
      <c r="CA1116">
        <v>0</v>
      </c>
      <c r="CB1116">
        <v>0</v>
      </c>
      <c r="CC1116" s="17">
        <v>1</v>
      </c>
      <c r="CD1116">
        <v>0</v>
      </c>
      <c r="CE1116">
        <v>0</v>
      </c>
      <c r="CF1116">
        <v>1</v>
      </c>
      <c r="CG1116">
        <v>1</v>
      </c>
      <c r="CH1116">
        <v>0</v>
      </c>
      <c r="CI1116">
        <v>0</v>
      </c>
      <c r="CJ1116">
        <v>0</v>
      </c>
      <c r="CK1116">
        <v>0</v>
      </c>
      <c r="CL1116">
        <v>1</v>
      </c>
      <c r="CM1116">
        <v>0</v>
      </c>
      <c r="CN1116" s="17">
        <v>0</v>
      </c>
      <c r="CO1116">
        <v>4.149</v>
      </c>
      <c r="CP1116">
        <v>6</v>
      </c>
      <c r="CQ1116">
        <v>1</v>
      </c>
      <c r="CR1116">
        <v>0</v>
      </c>
      <c r="CS1116">
        <v>25</v>
      </c>
      <c r="CY1116" s="33" t="s">
        <v>85</v>
      </c>
    </row>
    <row r="1117" spans="1:103" x14ac:dyDescent="0.25">
      <c r="A1117">
        <v>1116</v>
      </c>
      <c r="B1117">
        <v>75</v>
      </c>
      <c r="C1117" s="24" t="s">
        <v>4076</v>
      </c>
      <c r="D1117" s="12">
        <v>8.1999999999999993</v>
      </c>
      <c r="E1117" s="13">
        <v>0.1</v>
      </c>
      <c r="F1117" s="7">
        <f t="shared" si="268"/>
        <v>81.999999999999986</v>
      </c>
      <c r="G1117" s="7">
        <f t="shared" si="258"/>
        <v>8.1</v>
      </c>
      <c r="H1117" s="15">
        <f t="shared" si="259"/>
        <v>8.2999999999999989</v>
      </c>
      <c r="I1117" s="11">
        <f t="shared" si="260"/>
        <v>0.17889608075811494</v>
      </c>
      <c r="J1117" s="32">
        <f t="shared" si="261"/>
        <v>2.1816595214404263E-3</v>
      </c>
      <c r="K1117" s="32">
        <f t="shared" si="262"/>
        <v>458.36666545463362</v>
      </c>
      <c r="L1117" s="8">
        <v>1</v>
      </c>
      <c r="M1117" s="9">
        <v>0</v>
      </c>
      <c r="N1117" s="8">
        <v>0</v>
      </c>
      <c r="O1117" s="9">
        <v>0</v>
      </c>
      <c r="P1117" s="9">
        <v>0</v>
      </c>
      <c r="Q1117" s="9">
        <v>1</v>
      </c>
      <c r="R1117" s="9">
        <v>0</v>
      </c>
      <c r="S1117" s="8">
        <v>203387</v>
      </c>
      <c r="T1117" s="9">
        <v>10</v>
      </c>
      <c r="U1117" s="9">
        <f t="shared" si="263"/>
        <v>203376</v>
      </c>
      <c r="V1117" s="9">
        <f t="shared" si="264"/>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42.26</v>
      </c>
      <c r="BM1117">
        <v>1</v>
      </c>
      <c r="BN1117">
        <v>0</v>
      </c>
      <c r="BO1117">
        <v>0</v>
      </c>
      <c r="BP1117">
        <v>0</v>
      </c>
      <c r="BQ1117">
        <v>0</v>
      </c>
      <c r="BR1117">
        <v>0</v>
      </c>
      <c r="BS1117">
        <v>0</v>
      </c>
      <c r="BT1117" s="17">
        <v>0</v>
      </c>
      <c r="BU1117">
        <v>0</v>
      </c>
      <c r="BV1117">
        <v>1</v>
      </c>
      <c r="BW1117">
        <v>0</v>
      </c>
      <c r="BX1117" s="17">
        <v>0</v>
      </c>
      <c r="BY1117">
        <v>0</v>
      </c>
      <c r="BZ1117">
        <v>0</v>
      </c>
      <c r="CA1117">
        <v>0</v>
      </c>
      <c r="CB1117">
        <v>0</v>
      </c>
      <c r="CC1117" s="17">
        <v>0</v>
      </c>
      <c r="CD1117">
        <v>0</v>
      </c>
      <c r="CE1117">
        <v>0</v>
      </c>
      <c r="CF1117">
        <v>1</v>
      </c>
      <c r="CG1117">
        <v>1</v>
      </c>
      <c r="CH1117">
        <v>0</v>
      </c>
      <c r="CI1117">
        <v>0</v>
      </c>
      <c r="CJ1117">
        <v>0</v>
      </c>
      <c r="CK1117">
        <v>0</v>
      </c>
      <c r="CL1117">
        <v>0</v>
      </c>
      <c r="CM1117">
        <v>0</v>
      </c>
      <c r="CN1117" s="17">
        <v>0</v>
      </c>
      <c r="CO1117">
        <v>0.78100000000000003</v>
      </c>
      <c r="CP1117">
        <v>289</v>
      </c>
      <c r="CQ1117">
        <v>1</v>
      </c>
      <c r="CR1117">
        <v>0</v>
      </c>
      <c r="CS1117">
        <v>19</v>
      </c>
      <c r="CY1117" s="33" t="s">
        <v>85</v>
      </c>
    </row>
    <row r="1118" spans="1:103" x14ac:dyDescent="0.25">
      <c r="A1118">
        <v>1117</v>
      </c>
      <c r="B1118">
        <v>75</v>
      </c>
      <c r="C1118" s="24" t="s">
        <v>4076</v>
      </c>
      <c r="D1118" s="12">
        <v>9.4</v>
      </c>
      <c r="E1118" s="13">
        <v>0.2</v>
      </c>
      <c r="F1118" s="7">
        <f t="shared" si="268"/>
        <v>47</v>
      </c>
      <c r="G1118" s="7">
        <f t="shared" si="258"/>
        <v>9.2000000000000011</v>
      </c>
      <c r="H1118" s="15">
        <f t="shared" si="259"/>
        <v>9.6</v>
      </c>
      <c r="I1118" s="11">
        <f t="shared" si="260"/>
        <v>0.10365808994412669</v>
      </c>
      <c r="J1118" s="32">
        <f t="shared" si="261"/>
        <v>2.2054912754069511E-3</v>
      </c>
      <c r="K1118" s="32">
        <f t="shared" si="262"/>
        <v>453.41371836326255</v>
      </c>
      <c r="L1118" s="8">
        <v>1</v>
      </c>
      <c r="M1118" s="9">
        <v>0</v>
      </c>
      <c r="N1118" s="8">
        <v>0</v>
      </c>
      <c r="O1118" s="9">
        <v>0</v>
      </c>
      <c r="P1118" s="9">
        <v>0</v>
      </c>
      <c r="Q1118" s="9">
        <v>1</v>
      </c>
      <c r="R1118" s="9">
        <v>0</v>
      </c>
      <c r="S1118" s="8">
        <v>203387</v>
      </c>
      <c r="T1118" s="9">
        <v>11</v>
      </c>
      <c r="U1118" s="9">
        <f t="shared" si="263"/>
        <v>203375</v>
      </c>
      <c r="V1118" s="9">
        <f t="shared" si="264"/>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42.26</v>
      </c>
      <c r="BM1118">
        <v>1</v>
      </c>
      <c r="BN1118">
        <v>0</v>
      </c>
      <c r="BO1118">
        <v>0</v>
      </c>
      <c r="BP1118">
        <v>0</v>
      </c>
      <c r="BQ1118">
        <v>0</v>
      </c>
      <c r="BR1118">
        <v>0</v>
      </c>
      <c r="BS1118">
        <v>0</v>
      </c>
      <c r="BT1118" s="17">
        <v>0</v>
      </c>
      <c r="BU1118">
        <v>0</v>
      </c>
      <c r="BV1118">
        <v>1</v>
      </c>
      <c r="BW1118">
        <v>0</v>
      </c>
      <c r="BX1118" s="17">
        <v>0</v>
      </c>
      <c r="BY1118">
        <v>0</v>
      </c>
      <c r="BZ1118">
        <v>0</v>
      </c>
      <c r="CA1118">
        <v>0</v>
      </c>
      <c r="CB1118">
        <v>0</v>
      </c>
      <c r="CC1118" s="17">
        <v>0</v>
      </c>
      <c r="CD1118">
        <v>0</v>
      </c>
      <c r="CE1118">
        <v>0</v>
      </c>
      <c r="CF1118">
        <v>1</v>
      </c>
      <c r="CG1118">
        <v>1</v>
      </c>
      <c r="CH1118">
        <v>0</v>
      </c>
      <c r="CI1118">
        <v>0</v>
      </c>
      <c r="CJ1118">
        <v>0</v>
      </c>
      <c r="CK1118">
        <v>0</v>
      </c>
      <c r="CL1118">
        <v>0</v>
      </c>
      <c r="CM1118">
        <v>0</v>
      </c>
      <c r="CN1118" s="17">
        <v>0</v>
      </c>
      <c r="CO1118">
        <v>0.78100000000000003</v>
      </c>
      <c r="CP1118">
        <v>289</v>
      </c>
      <c r="CQ1118">
        <v>1</v>
      </c>
      <c r="CR1118">
        <v>0</v>
      </c>
      <c r="CS1118">
        <v>19</v>
      </c>
      <c r="CY1118" s="33" t="s">
        <v>85</v>
      </c>
    </row>
    <row r="1119" spans="1:103" x14ac:dyDescent="0.25">
      <c r="A1119">
        <v>1118</v>
      </c>
      <c r="B1119">
        <v>75</v>
      </c>
      <c r="C1119" s="24" t="s">
        <v>4076</v>
      </c>
      <c r="D1119" s="12">
        <v>7.4</v>
      </c>
      <c r="E1119" s="13">
        <v>0.5</v>
      </c>
      <c r="F1119" s="7">
        <f t="shared" si="268"/>
        <v>14.8</v>
      </c>
      <c r="G1119" s="7">
        <f t="shared" si="258"/>
        <v>6.9</v>
      </c>
      <c r="H1119" s="15">
        <f t="shared" si="259"/>
        <v>7.9</v>
      </c>
      <c r="I1119" s="11">
        <f t="shared" si="260"/>
        <v>3.2800483972914588E-2</v>
      </c>
      <c r="J1119" s="32">
        <f t="shared" si="261"/>
        <v>2.2162489170888234E-3</v>
      </c>
      <c r="K1119" s="32">
        <f t="shared" si="262"/>
        <v>451.21285442682148</v>
      </c>
      <c r="L1119" s="8">
        <v>1</v>
      </c>
      <c r="M1119" s="9">
        <v>0</v>
      </c>
      <c r="N1119" s="8">
        <v>0</v>
      </c>
      <c r="O1119" s="9">
        <v>0</v>
      </c>
      <c r="P1119" s="9">
        <v>0</v>
      </c>
      <c r="Q1119" s="9">
        <v>1</v>
      </c>
      <c r="R1119" s="9">
        <v>0</v>
      </c>
      <c r="S1119" s="8">
        <v>203387</v>
      </c>
      <c r="T1119" s="9">
        <v>12</v>
      </c>
      <c r="U1119" s="9">
        <f t="shared" si="263"/>
        <v>203374</v>
      </c>
      <c r="V1119" s="9">
        <f t="shared" si="264"/>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42.26</v>
      </c>
      <c r="BM1119">
        <v>1</v>
      </c>
      <c r="BN1119">
        <v>0</v>
      </c>
      <c r="BO1119">
        <v>0</v>
      </c>
      <c r="BP1119">
        <v>0</v>
      </c>
      <c r="BQ1119">
        <v>0</v>
      </c>
      <c r="BR1119">
        <v>0</v>
      </c>
      <c r="BS1119">
        <v>0</v>
      </c>
      <c r="BT1119" s="17">
        <v>0</v>
      </c>
      <c r="BU1119">
        <v>0</v>
      </c>
      <c r="BV1119">
        <v>1</v>
      </c>
      <c r="BW1119">
        <v>0</v>
      </c>
      <c r="BX1119" s="17">
        <v>0</v>
      </c>
      <c r="BY1119">
        <v>0</v>
      </c>
      <c r="BZ1119">
        <v>0</v>
      </c>
      <c r="CA1119">
        <v>0</v>
      </c>
      <c r="CB1119">
        <v>0</v>
      </c>
      <c r="CC1119" s="17">
        <v>0</v>
      </c>
      <c r="CD1119">
        <v>0</v>
      </c>
      <c r="CE1119">
        <v>0</v>
      </c>
      <c r="CF1119">
        <v>1</v>
      </c>
      <c r="CG1119">
        <v>1</v>
      </c>
      <c r="CH1119">
        <v>0</v>
      </c>
      <c r="CI1119">
        <v>0</v>
      </c>
      <c r="CJ1119">
        <v>0</v>
      </c>
      <c r="CK1119">
        <v>0</v>
      </c>
      <c r="CL1119">
        <v>0</v>
      </c>
      <c r="CM1119">
        <v>0</v>
      </c>
      <c r="CN1119" s="17">
        <v>0</v>
      </c>
      <c r="CO1119">
        <v>0.78100000000000003</v>
      </c>
      <c r="CP1119">
        <v>289</v>
      </c>
      <c r="CQ1119">
        <v>1</v>
      </c>
      <c r="CR1119">
        <v>0</v>
      </c>
      <c r="CS1119">
        <v>19</v>
      </c>
      <c r="CY1119" s="33" t="s">
        <v>85</v>
      </c>
    </row>
    <row r="1120" spans="1:103" x14ac:dyDescent="0.25">
      <c r="A1120">
        <v>1119</v>
      </c>
      <c r="B1120">
        <v>76</v>
      </c>
      <c r="C1120" s="24" t="s">
        <v>4081</v>
      </c>
      <c r="D1120" s="12">
        <v>4</v>
      </c>
      <c r="E1120" s="13">
        <v>0.3</v>
      </c>
      <c r="F1120" s="7">
        <f t="shared" si="268"/>
        <v>13.333333333333334</v>
      </c>
      <c r="G1120" s="7">
        <f t="shared" si="258"/>
        <v>3.7</v>
      </c>
      <c r="H1120" s="15">
        <f t="shared" si="259"/>
        <v>4.3</v>
      </c>
      <c r="I1120" s="11">
        <f t="shared" si="260"/>
        <v>7.6487288570118064E-2</v>
      </c>
      <c r="J1120" s="32">
        <f t="shared" si="261"/>
        <v>5.7365466427588543E-3</v>
      </c>
      <c r="K1120" s="32">
        <f t="shared" si="262"/>
        <v>174.32090459201322</v>
      </c>
      <c r="L1120" s="8">
        <v>0</v>
      </c>
      <c r="M1120" s="9">
        <v>1</v>
      </c>
      <c r="N1120" s="8">
        <v>0</v>
      </c>
      <c r="O1120" s="9">
        <v>0</v>
      </c>
      <c r="P1120" s="9">
        <v>1</v>
      </c>
      <c r="Q1120" s="9">
        <v>0</v>
      </c>
      <c r="R1120" s="9">
        <v>0</v>
      </c>
      <c r="S1120" s="8">
        <v>30215</v>
      </c>
      <c r="T1120" s="9">
        <v>4</v>
      </c>
      <c r="U1120" s="9">
        <f t="shared" si="263"/>
        <v>30210</v>
      </c>
      <c r="V1120" s="9">
        <f t="shared" si="264"/>
        <v>10</v>
      </c>
      <c r="W1120" s="7">
        <v>7.84</v>
      </c>
      <c r="X1120" s="7">
        <f t="shared" ref="X1120:X1157" si="269">BL1120-W1120-6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0">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33.1</v>
      </c>
      <c r="BM1120">
        <v>1</v>
      </c>
      <c r="BN1120">
        <v>0</v>
      </c>
      <c r="BO1120">
        <v>0</v>
      </c>
      <c r="BP1120">
        <v>0</v>
      </c>
      <c r="BQ1120">
        <v>0</v>
      </c>
      <c r="BR1120">
        <v>0</v>
      </c>
      <c r="BS1120">
        <v>0</v>
      </c>
      <c r="BT1120" s="17">
        <v>0</v>
      </c>
      <c r="BU1120">
        <v>0</v>
      </c>
      <c r="BV1120">
        <v>0</v>
      </c>
      <c r="BW1120">
        <v>0</v>
      </c>
      <c r="BX1120" s="17">
        <v>1</v>
      </c>
      <c r="BY1120">
        <v>0</v>
      </c>
      <c r="BZ1120">
        <v>0</v>
      </c>
      <c r="CA1120">
        <v>0</v>
      </c>
      <c r="CB1120">
        <v>0</v>
      </c>
      <c r="CC1120" s="17">
        <v>0</v>
      </c>
      <c r="CD1120">
        <v>0</v>
      </c>
      <c r="CE1120">
        <v>0</v>
      </c>
      <c r="CF1120">
        <v>1</v>
      </c>
      <c r="CG1120">
        <v>1</v>
      </c>
      <c r="CH1120">
        <v>0</v>
      </c>
      <c r="CI1120">
        <v>0</v>
      </c>
      <c r="CJ1120">
        <v>0</v>
      </c>
      <c r="CK1120">
        <v>0</v>
      </c>
      <c r="CL1120">
        <v>0</v>
      </c>
      <c r="CM1120">
        <v>1</v>
      </c>
      <c r="CN1120" s="17">
        <v>0</v>
      </c>
      <c r="CO1120">
        <v>3.0070000000000001</v>
      </c>
      <c r="CP1120">
        <v>321</v>
      </c>
      <c r="CQ1120">
        <v>1</v>
      </c>
      <c r="CR1120">
        <v>0</v>
      </c>
      <c r="CS1120">
        <v>4</v>
      </c>
      <c r="CY1120" s="33" t="s">
        <v>85</v>
      </c>
    </row>
    <row r="1121" spans="1:103" x14ac:dyDescent="0.25">
      <c r="A1121">
        <v>1120</v>
      </c>
      <c r="B1121">
        <v>76</v>
      </c>
      <c r="C1121" s="24" t="s">
        <v>4081</v>
      </c>
      <c r="D1121" s="12">
        <v>3.2</v>
      </c>
      <c r="E1121" s="13">
        <v>0.3</v>
      </c>
      <c r="F1121" s="7">
        <f t="shared" si="268"/>
        <v>10.666666666666668</v>
      </c>
      <c r="G1121" s="7">
        <f t="shared" si="258"/>
        <v>2.9000000000000004</v>
      </c>
      <c r="H1121" s="15">
        <f t="shared" si="259"/>
        <v>3.5</v>
      </c>
      <c r="I1121" s="11">
        <f t="shared" si="260"/>
        <v>6.0513554153351419E-2</v>
      </c>
      <c r="J1121" s="32">
        <f t="shared" si="261"/>
        <v>5.6731457018766949E-3</v>
      </c>
      <c r="K1121" s="32">
        <f t="shared" si="262"/>
        <v>176.26904940396591</v>
      </c>
      <c r="L1121" s="8">
        <v>0</v>
      </c>
      <c r="M1121" s="9">
        <v>1</v>
      </c>
      <c r="N1121" s="8">
        <v>0</v>
      </c>
      <c r="O1121" s="9">
        <v>0</v>
      </c>
      <c r="P1121" s="9">
        <v>1</v>
      </c>
      <c r="Q1121" s="9">
        <v>0</v>
      </c>
      <c r="R1121" s="9">
        <v>0</v>
      </c>
      <c r="S1121" s="8">
        <v>30962</v>
      </c>
      <c r="T1121" s="9">
        <v>4</v>
      </c>
      <c r="U1121" s="9">
        <f t="shared" si="263"/>
        <v>30957</v>
      </c>
      <c r="V1121" s="9">
        <f t="shared" si="264"/>
        <v>10</v>
      </c>
      <c r="W1121" s="7">
        <v>7.98</v>
      </c>
      <c r="X1121" s="7">
        <f t="shared" si="269"/>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0"/>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33.1</v>
      </c>
      <c r="BM1121">
        <v>1</v>
      </c>
      <c r="BN1121">
        <v>0</v>
      </c>
      <c r="BO1121">
        <v>0</v>
      </c>
      <c r="BP1121">
        <v>0</v>
      </c>
      <c r="BQ1121">
        <v>0</v>
      </c>
      <c r="BR1121">
        <v>0</v>
      </c>
      <c r="BS1121">
        <v>0</v>
      </c>
      <c r="BT1121" s="17">
        <v>0</v>
      </c>
      <c r="BU1121">
        <v>0</v>
      </c>
      <c r="BV1121">
        <v>0</v>
      </c>
      <c r="BW1121">
        <v>0</v>
      </c>
      <c r="BX1121" s="17">
        <v>1</v>
      </c>
      <c r="BY1121">
        <v>0</v>
      </c>
      <c r="BZ1121">
        <v>0</v>
      </c>
      <c r="CA1121">
        <v>0</v>
      </c>
      <c r="CB1121">
        <v>0</v>
      </c>
      <c r="CC1121" s="17">
        <v>0</v>
      </c>
      <c r="CD1121">
        <v>0</v>
      </c>
      <c r="CE1121">
        <v>0</v>
      </c>
      <c r="CF1121">
        <v>1</v>
      </c>
      <c r="CG1121">
        <v>1</v>
      </c>
      <c r="CH1121">
        <v>0</v>
      </c>
      <c r="CI1121">
        <v>0</v>
      </c>
      <c r="CJ1121">
        <v>0</v>
      </c>
      <c r="CK1121">
        <v>0</v>
      </c>
      <c r="CL1121">
        <v>0</v>
      </c>
      <c r="CM1121">
        <v>1</v>
      </c>
      <c r="CN1121" s="17">
        <v>0</v>
      </c>
      <c r="CO1121">
        <v>3.0070000000000001</v>
      </c>
      <c r="CP1121">
        <v>321</v>
      </c>
      <c r="CQ1121">
        <v>1</v>
      </c>
      <c r="CR1121">
        <v>0</v>
      </c>
      <c r="CS1121">
        <v>4</v>
      </c>
      <c r="CY1121" s="33" t="s">
        <v>85</v>
      </c>
    </row>
    <row r="1122" spans="1:103" x14ac:dyDescent="0.25">
      <c r="A1122">
        <v>1121</v>
      </c>
      <c r="B1122">
        <v>76</v>
      </c>
      <c r="C1122" s="24" t="s">
        <v>4081</v>
      </c>
      <c r="D1122" s="12">
        <v>3.9</v>
      </c>
      <c r="E1122" s="13">
        <v>0.3</v>
      </c>
      <c r="F1122" s="7">
        <f t="shared" si="268"/>
        <v>13</v>
      </c>
      <c r="G1122" s="7">
        <f t="shared" si="258"/>
        <v>3.6</v>
      </c>
      <c r="H1122" s="15">
        <f t="shared" si="259"/>
        <v>4.2</v>
      </c>
      <c r="I1122" s="11">
        <f t="shared" si="260"/>
        <v>7.060526668922866E-2</v>
      </c>
      <c r="J1122" s="32">
        <f t="shared" si="261"/>
        <v>5.4311743607098964E-3</v>
      </c>
      <c r="K1122" s="32">
        <f t="shared" si="262"/>
        <v>184.12224200242622</v>
      </c>
      <c r="L1122" s="8">
        <v>0</v>
      </c>
      <c r="M1122" s="9">
        <v>1</v>
      </c>
      <c r="N1122" s="8">
        <v>0</v>
      </c>
      <c r="O1122" s="9">
        <v>0</v>
      </c>
      <c r="P1122" s="9">
        <v>1</v>
      </c>
      <c r="Q1122" s="9">
        <v>0</v>
      </c>
      <c r="R1122" s="9">
        <v>0</v>
      </c>
      <c r="S1122" s="8">
        <v>33737</v>
      </c>
      <c r="T1122" s="9">
        <v>4</v>
      </c>
      <c r="U1122" s="9">
        <f t="shared" si="263"/>
        <v>33732</v>
      </c>
      <c r="V1122" s="9">
        <f t="shared" si="264"/>
        <v>10</v>
      </c>
      <c r="W1122" s="7">
        <v>8.07</v>
      </c>
      <c r="X1122" s="7">
        <f t="shared" si="269"/>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0"/>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33.200000000000003</v>
      </c>
      <c r="BM1122">
        <v>1</v>
      </c>
      <c r="BN1122">
        <v>0</v>
      </c>
      <c r="BO1122">
        <v>0</v>
      </c>
      <c r="BP1122">
        <v>0</v>
      </c>
      <c r="BQ1122">
        <v>0</v>
      </c>
      <c r="BR1122">
        <v>0</v>
      </c>
      <c r="BS1122">
        <v>0</v>
      </c>
      <c r="BT1122" s="17">
        <v>0</v>
      </c>
      <c r="BU1122">
        <v>0</v>
      </c>
      <c r="BV1122">
        <v>0</v>
      </c>
      <c r="BW1122">
        <v>0</v>
      </c>
      <c r="BX1122" s="17">
        <v>1</v>
      </c>
      <c r="BY1122">
        <v>0</v>
      </c>
      <c r="BZ1122">
        <v>0</v>
      </c>
      <c r="CA1122">
        <v>0</v>
      </c>
      <c r="CB1122">
        <v>0</v>
      </c>
      <c r="CC1122" s="17">
        <v>0</v>
      </c>
      <c r="CD1122">
        <v>0</v>
      </c>
      <c r="CE1122">
        <v>0</v>
      </c>
      <c r="CF1122">
        <v>1</v>
      </c>
      <c r="CG1122">
        <v>1</v>
      </c>
      <c r="CH1122">
        <v>0</v>
      </c>
      <c r="CI1122">
        <v>0</v>
      </c>
      <c r="CJ1122">
        <v>0</v>
      </c>
      <c r="CK1122">
        <v>0</v>
      </c>
      <c r="CL1122">
        <v>0</v>
      </c>
      <c r="CM1122">
        <v>1</v>
      </c>
      <c r="CN1122" s="17">
        <v>0</v>
      </c>
      <c r="CO1122">
        <v>3.0070000000000001</v>
      </c>
      <c r="CP1122">
        <v>321</v>
      </c>
      <c r="CQ1122">
        <v>1</v>
      </c>
      <c r="CR1122">
        <v>0</v>
      </c>
      <c r="CS1122">
        <v>4</v>
      </c>
      <c r="CY1122" s="33" t="s">
        <v>85</v>
      </c>
    </row>
    <row r="1123" spans="1:103" x14ac:dyDescent="0.25">
      <c r="A1123">
        <v>1122</v>
      </c>
      <c r="B1123">
        <v>76</v>
      </c>
      <c r="C1123" s="24" t="s">
        <v>4081</v>
      </c>
      <c r="D1123" s="12">
        <v>3.1</v>
      </c>
      <c r="E1123" s="13">
        <v>0.3</v>
      </c>
      <c r="F1123" s="7">
        <f t="shared" si="268"/>
        <v>10.333333333333334</v>
      </c>
      <c r="G1123" s="7">
        <f t="shared" si="258"/>
        <v>2.8000000000000003</v>
      </c>
      <c r="H1123" s="15">
        <f t="shared" si="259"/>
        <v>3.4</v>
      </c>
      <c r="I1123" s="11">
        <f t="shared" si="260"/>
        <v>5.5704873794652686E-2</v>
      </c>
      <c r="J1123" s="32">
        <f t="shared" si="261"/>
        <v>5.3907942381921951E-3</v>
      </c>
      <c r="K1123" s="32">
        <f t="shared" si="262"/>
        <v>185.5014225761565</v>
      </c>
      <c r="L1123" s="8">
        <v>0</v>
      </c>
      <c r="M1123" s="9">
        <v>1</v>
      </c>
      <c r="N1123" s="8">
        <v>0</v>
      </c>
      <c r="O1123" s="9">
        <v>0</v>
      </c>
      <c r="P1123" s="9">
        <v>1</v>
      </c>
      <c r="Q1123" s="9">
        <v>0</v>
      </c>
      <c r="R1123" s="9">
        <v>0</v>
      </c>
      <c r="S1123" s="8">
        <v>34309</v>
      </c>
      <c r="T1123" s="9">
        <v>4</v>
      </c>
      <c r="U1123" s="9">
        <f t="shared" si="263"/>
        <v>34304</v>
      </c>
      <c r="V1123" s="9">
        <f t="shared" si="264"/>
        <v>10</v>
      </c>
      <c r="W1123" s="7">
        <v>8.19</v>
      </c>
      <c r="X1123" s="7">
        <f t="shared" si="269"/>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0"/>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33</v>
      </c>
      <c r="BM1123">
        <v>1</v>
      </c>
      <c r="BN1123">
        <v>0</v>
      </c>
      <c r="BO1123">
        <v>0</v>
      </c>
      <c r="BP1123">
        <v>0</v>
      </c>
      <c r="BQ1123">
        <v>0</v>
      </c>
      <c r="BR1123">
        <v>0</v>
      </c>
      <c r="BS1123">
        <v>0</v>
      </c>
      <c r="BT1123" s="17">
        <v>0</v>
      </c>
      <c r="BU1123">
        <v>0</v>
      </c>
      <c r="BV1123">
        <v>0</v>
      </c>
      <c r="BW1123">
        <v>0</v>
      </c>
      <c r="BX1123" s="17">
        <v>1</v>
      </c>
      <c r="BY1123">
        <v>0</v>
      </c>
      <c r="BZ1123">
        <v>0</v>
      </c>
      <c r="CA1123">
        <v>0</v>
      </c>
      <c r="CB1123">
        <v>0</v>
      </c>
      <c r="CC1123" s="17">
        <v>0</v>
      </c>
      <c r="CD1123">
        <v>0</v>
      </c>
      <c r="CE1123">
        <v>0</v>
      </c>
      <c r="CF1123">
        <v>1</v>
      </c>
      <c r="CG1123">
        <v>1</v>
      </c>
      <c r="CH1123">
        <v>0</v>
      </c>
      <c r="CI1123">
        <v>0</v>
      </c>
      <c r="CJ1123">
        <v>0</v>
      </c>
      <c r="CK1123">
        <v>0</v>
      </c>
      <c r="CL1123">
        <v>0</v>
      </c>
      <c r="CM1123">
        <v>1</v>
      </c>
      <c r="CN1123" s="17">
        <v>0</v>
      </c>
      <c r="CO1123">
        <v>3.0070000000000001</v>
      </c>
      <c r="CP1123">
        <v>321</v>
      </c>
      <c r="CQ1123">
        <v>1</v>
      </c>
      <c r="CR1123">
        <v>0</v>
      </c>
      <c r="CS1123">
        <v>4</v>
      </c>
      <c r="CY1123" s="33" t="s">
        <v>85</v>
      </c>
    </row>
    <row r="1124" spans="1:103" x14ac:dyDescent="0.25">
      <c r="A1124">
        <v>1123</v>
      </c>
      <c r="B1124">
        <v>76</v>
      </c>
      <c r="C1124" s="24" t="s">
        <v>4081</v>
      </c>
      <c r="D1124" s="12">
        <v>2.1</v>
      </c>
      <c r="E1124" s="13">
        <v>0.2</v>
      </c>
      <c r="F1124" s="7">
        <f t="shared" si="268"/>
        <v>10.5</v>
      </c>
      <c r="G1124" s="7">
        <f t="shared" si="258"/>
        <v>1.9000000000000001</v>
      </c>
      <c r="H1124" s="15">
        <f t="shared" si="259"/>
        <v>2.3000000000000003</v>
      </c>
      <c r="I1124" s="11">
        <f t="shared" si="260"/>
        <v>5.5154597952572312E-2</v>
      </c>
      <c r="J1124" s="32">
        <f t="shared" si="261"/>
        <v>5.2528188526259345E-3</v>
      </c>
      <c r="K1124" s="32">
        <f t="shared" si="262"/>
        <v>190.37397406158226</v>
      </c>
      <c r="L1124" s="8">
        <v>0</v>
      </c>
      <c r="M1124" s="9">
        <v>1</v>
      </c>
      <c r="N1124" s="8">
        <v>0</v>
      </c>
      <c r="O1124" s="9">
        <v>0</v>
      </c>
      <c r="P1124" s="9">
        <v>1</v>
      </c>
      <c r="Q1124" s="9">
        <v>0</v>
      </c>
      <c r="R1124" s="9">
        <v>0</v>
      </c>
      <c r="S1124" s="8">
        <v>36137</v>
      </c>
      <c r="T1124" s="9">
        <v>4</v>
      </c>
      <c r="U1124" s="9">
        <f t="shared" si="263"/>
        <v>36132</v>
      </c>
      <c r="V1124" s="9">
        <f t="shared" si="264"/>
        <v>10</v>
      </c>
      <c r="W1124" s="7">
        <v>8.3699999999999992</v>
      </c>
      <c r="X1124" s="7">
        <f t="shared" si="269"/>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0"/>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32.799999999999997</v>
      </c>
      <c r="BM1124">
        <v>1</v>
      </c>
      <c r="BN1124">
        <v>0</v>
      </c>
      <c r="BO1124">
        <v>0</v>
      </c>
      <c r="BP1124">
        <v>0</v>
      </c>
      <c r="BQ1124">
        <v>0</v>
      </c>
      <c r="BR1124">
        <v>0</v>
      </c>
      <c r="BS1124">
        <v>0</v>
      </c>
      <c r="BT1124" s="17">
        <v>0</v>
      </c>
      <c r="BU1124">
        <v>0</v>
      </c>
      <c r="BV1124">
        <v>0</v>
      </c>
      <c r="BW1124">
        <v>0</v>
      </c>
      <c r="BX1124" s="17">
        <v>1</v>
      </c>
      <c r="BY1124">
        <v>0</v>
      </c>
      <c r="BZ1124">
        <v>0</v>
      </c>
      <c r="CA1124">
        <v>0</v>
      </c>
      <c r="CB1124">
        <v>0</v>
      </c>
      <c r="CC1124" s="17">
        <v>0</v>
      </c>
      <c r="CD1124">
        <v>0</v>
      </c>
      <c r="CE1124">
        <v>0</v>
      </c>
      <c r="CF1124">
        <v>1</v>
      </c>
      <c r="CG1124">
        <v>1</v>
      </c>
      <c r="CH1124">
        <v>0</v>
      </c>
      <c r="CI1124">
        <v>0</v>
      </c>
      <c r="CJ1124">
        <v>0</v>
      </c>
      <c r="CK1124">
        <v>0</v>
      </c>
      <c r="CL1124">
        <v>0</v>
      </c>
      <c r="CM1124">
        <v>1</v>
      </c>
      <c r="CN1124" s="17">
        <v>0</v>
      </c>
      <c r="CO1124">
        <v>3.0070000000000001</v>
      </c>
      <c r="CP1124">
        <v>321</v>
      </c>
      <c r="CQ1124">
        <v>1</v>
      </c>
      <c r="CR1124">
        <v>0</v>
      </c>
      <c r="CS1124">
        <v>4</v>
      </c>
      <c r="CY1124" s="33" t="s">
        <v>85</v>
      </c>
    </row>
    <row r="1125" spans="1:103" x14ac:dyDescent="0.25">
      <c r="A1125">
        <v>1124</v>
      </c>
      <c r="B1125">
        <v>76</v>
      </c>
      <c r="C1125" s="24" t="s">
        <v>4081</v>
      </c>
      <c r="D1125" s="12">
        <v>2.6</v>
      </c>
      <c r="E1125" s="13">
        <v>0.2</v>
      </c>
      <c r="F1125" s="7">
        <f t="shared" si="268"/>
        <v>13</v>
      </c>
      <c r="G1125" s="7">
        <f t="shared" si="258"/>
        <v>2.4</v>
      </c>
      <c r="H1125" s="15">
        <f t="shared" si="259"/>
        <v>2.8000000000000003</v>
      </c>
      <c r="I1125" s="11">
        <f t="shared" si="260"/>
        <v>6.5504692765368189E-2</v>
      </c>
      <c r="J1125" s="32">
        <f t="shared" si="261"/>
        <v>5.0388225204129368E-3</v>
      </c>
      <c r="K1125" s="32">
        <f t="shared" si="262"/>
        <v>198.45906378898397</v>
      </c>
      <c r="L1125" s="8">
        <v>0</v>
      </c>
      <c r="M1125" s="9">
        <v>1</v>
      </c>
      <c r="N1125" s="8">
        <v>0</v>
      </c>
      <c r="O1125" s="9">
        <v>0</v>
      </c>
      <c r="P1125" s="9">
        <v>1</v>
      </c>
      <c r="Q1125" s="9">
        <v>0</v>
      </c>
      <c r="R1125" s="9">
        <v>0</v>
      </c>
      <c r="S1125" s="8">
        <v>39222</v>
      </c>
      <c r="T1125" s="9">
        <v>4</v>
      </c>
      <c r="U1125" s="9">
        <f t="shared" si="263"/>
        <v>39217</v>
      </c>
      <c r="V1125" s="9">
        <f t="shared" si="264"/>
        <v>10</v>
      </c>
      <c r="W1125" s="7">
        <v>8.36</v>
      </c>
      <c r="X1125" s="7">
        <f t="shared" si="269"/>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0"/>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32.799999999999997</v>
      </c>
      <c r="BM1125">
        <v>1</v>
      </c>
      <c r="BN1125">
        <v>0</v>
      </c>
      <c r="BO1125">
        <v>0</v>
      </c>
      <c r="BP1125">
        <v>0</v>
      </c>
      <c r="BQ1125">
        <v>0</v>
      </c>
      <c r="BR1125">
        <v>0</v>
      </c>
      <c r="BS1125">
        <v>0</v>
      </c>
      <c r="BT1125" s="17">
        <v>0</v>
      </c>
      <c r="BU1125">
        <v>0</v>
      </c>
      <c r="BV1125">
        <v>0</v>
      </c>
      <c r="BW1125">
        <v>0</v>
      </c>
      <c r="BX1125" s="17">
        <v>1</v>
      </c>
      <c r="BY1125">
        <v>0</v>
      </c>
      <c r="BZ1125">
        <v>0</v>
      </c>
      <c r="CA1125">
        <v>0</v>
      </c>
      <c r="CB1125">
        <v>0</v>
      </c>
      <c r="CC1125" s="17">
        <v>0</v>
      </c>
      <c r="CD1125">
        <v>0</v>
      </c>
      <c r="CE1125">
        <v>0</v>
      </c>
      <c r="CF1125">
        <v>1</v>
      </c>
      <c r="CG1125">
        <v>1</v>
      </c>
      <c r="CH1125">
        <v>0</v>
      </c>
      <c r="CI1125">
        <v>0</v>
      </c>
      <c r="CJ1125">
        <v>0</v>
      </c>
      <c r="CK1125">
        <v>0</v>
      </c>
      <c r="CL1125">
        <v>0</v>
      </c>
      <c r="CM1125">
        <v>1</v>
      </c>
      <c r="CN1125" s="17">
        <v>0</v>
      </c>
      <c r="CO1125">
        <v>3.0070000000000001</v>
      </c>
      <c r="CP1125">
        <v>321</v>
      </c>
      <c r="CQ1125">
        <v>1</v>
      </c>
      <c r="CR1125">
        <v>0</v>
      </c>
      <c r="CS1125">
        <v>4</v>
      </c>
      <c r="CY1125" s="33" t="s">
        <v>85</v>
      </c>
    </row>
    <row r="1126" spans="1:103" x14ac:dyDescent="0.25">
      <c r="A1126">
        <v>1125</v>
      </c>
      <c r="B1126">
        <v>76</v>
      </c>
      <c r="C1126" s="24" t="s">
        <v>4081</v>
      </c>
      <c r="D1126" s="12">
        <v>1.1000000000000001</v>
      </c>
      <c r="E1126" s="13">
        <v>0.2</v>
      </c>
      <c r="F1126" s="7">
        <f t="shared" si="268"/>
        <v>5.5</v>
      </c>
      <c r="G1126" s="7">
        <f t="shared" si="258"/>
        <v>0.90000000000000013</v>
      </c>
      <c r="H1126" s="15">
        <f t="shared" si="259"/>
        <v>1.3</v>
      </c>
      <c r="I1126" s="11">
        <f t="shared" si="260"/>
        <v>2.9589463605586133E-2</v>
      </c>
      <c r="J1126" s="32">
        <f t="shared" si="261"/>
        <v>5.3799024737429335E-3</v>
      </c>
      <c r="K1126" s="32">
        <f t="shared" si="262"/>
        <v>185.87697544343678</v>
      </c>
      <c r="L1126" s="8">
        <v>0</v>
      </c>
      <c r="M1126" s="9">
        <v>1</v>
      </c>
      <c r="N1126" s="8">
        <v>0</v>
      </c>
      <c r="O1126" s="9">
        <v>0</v>
      </c>
      <c r="P1126" s="9">
        <v>1</v>
      </c>
      <c r="Q1126" s="9">
        <v>0</v>
      </c>
      <c r="R1126" s="9">
        <v>0</v>
      </c>
      <c r="S1126" s="8">
        <v>34525</v>
      </c>
      <c r="T1126" s="9">
        <v>4</v>
      </c>
      <c r="U1126" s="9">
        <f t="shared" si="263"/>
        <v>34520</v>
      </c>
      <c r="V1126" s="9">
        <f t="shared" si="264"/>
        <v>10</v>
      </c>
      <c r="W1126" s="7">
        <v>8.39</v>
      </c>
      <c r="X1126" s="7">
        <f t="shared" si="269"/>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0"/>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32.700000000000003</v>
      </c>
      <c r="BM1126">
        <v>1</v>
      </c>
      <c r="BN1126">
        <v>0</v>
      </c>
      <c r="BO1126">
        <v>0</v>
      </c>
      <c r="BP1126">
        <v>0</v>
      </c>
      <c r="BQ1126">
        <v>0</v>
      </c>
      <c r="BR1126">
        <v>0</v>
      </c>
      <c r="BS1126">
        <v>0</v>
      </c>
      <c r="BT1126" s="17">
        <v>0</v>
      </c>
      <c r="BU1126">
        <v>0</v>
      </c>
      <c r="BV1126">
        <v>0</v>
      </c>
      <c r="BW1126">
        <v>0</v>
      </c>
      <c r="BX1126" s="17">
        <v>1</v>
      </c>
      <c r="BY1126">
        <v>0</v>
      </c>
      <c r="BZ1126">
        <v>0</v>
      </c>
      <c r="CA1126">
        <v>0</v>
      </c>
      <c r="CB1126">
        <v>0</v>
      </c>
      <c r="CC1126" s="17">
        <v>0</v>
      </c>
      <c r="CD1126">
        <v>0</v>
      </c>
      <c r="CE1126">
        <v>0</v>
      </c>
      <c r="CF1126">
        <v>1</v>
      </c>
      <c r="CG1126">
        <v>1</v>
      </c>
      <c r="CH1126">
        <v>0</v>
      </c>
      <c r="CI1126">
        <v>0</v>
      </c>
      <c r="CJ1126">
        <v>0</v>
      </c>
      <c r="CK1126">
        <v>0</v>
      </c>
      <c r="CL1126">
        <v>0</v>
      </c>
      <c r="CM1126">
        <v>1</v>
      </c>
      <c r="CN1126" s="17">
        <v>0</v>
      </c>
      <c r="CO1126">
        <v>3.0070000000000001</v>
      </c>
      <c r="CP1126">
        <v>321</v>
      </c>
      <c r="CQ1126">
        <v>1</v>
      </c>
      <c r="CR1126">
        <v>0</v>
      </c>
      <c r="CS1126">
        <v>4</v>
      </c>
      <c r="CY1126" s="33" t="s">
        <v>85</v>
      </c>
    </row>
    <row r="1127" spans="1:103" x14ac:dyDescent="0.25">
      <c r="A1127">
        <v>1126</v>
      </c>
      <c r="B1127">
        <v>76</v>
      </c>
      <c r="C1127" s="24" t="s">
        <v>4081</v>
      </c>
      <c r="D1127" s="12">
        <v>0.3</v>
      </c>
      <c r="E1127" s="13">
        <v>0.3</v>
      </c>
      <c r="F1127" s="7">
        <f t="shared" si="268"/>
        <v>1</v>
      </c>
      <c r="G1127" s="7">
        <f t="shared" si="258"/>
        <v>0</v>
      </c>
      <c r="H1127" s="15">
        <f t="shared" si="259"/>
        <v>0.6</v>
      </c>
      <c r="I1127" s="11">
        <f t="shared" si="260"/>
        <v>5.3233678527649471E-3</v>
      </c>
      <c r="J1127" s="32">
        <f t="shared" si="261"/>
        <v>5.3233678527649471E-3</v>
      </c>
      <c r="K1127" s="32">
        <f t="shared" si="262"/>
        <v>187.85100478836944</v>
      </c>
      <c r="L1127" s="8">
        <v>0</v>
      </c>
      <c r="M1127" s="9">
        <v>1</v>
      </c>
      <c r="N1127" s="8">
        <v>0</v>
      </c>
      <c r="O1127" s="9">
        <v>0</v>
      </c>
      <c r="P1127" s="9">
        <v>1</v>
      </c>
      <c r="Q1127" s="9">
        <v>0</v>
      </c>
      <c r="R1127" s="9">
        <v>0</v>
      </c>
      <c r="S1127" s="8">
        <v>35292</v>
      </c>
      <c r="T1127" s="9">
        <v>4</v>
      </c>
      <c r="U1127" s="9">
        <f t="shared" si="263"/>
        <v>35287</v>
      </c>
      <c r="V1127" s="9">
        <f t="shared" si="264"/>
        <v>10</v>
      </c>
      <c r="W1127" s="7">
        <v>8.49</v>
      </c>
      <c r="X1127" s="7">
        <f t="shared" si="269"/>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0"/>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32.799999999999997</v>
      </c>
      <c r="BM1127">
        <v>1</v>
      </c>
      <c r="BN1127">
        <v>0</v>
      </c>
      <c r="BO1127">
        <v>0</v>
      </c>
      <c r="BP1127">
        <v>0</v>
      </c>
      <c r="BQ1127">
        <v>0</v>
      </c>
      <c r="BR1127">
        <v>0</v>
      </c>
      <c r="BS1127">
        <v>0</v>
      </c>
      <c r="BT1127" s="17">
        <v>0</v>
      </c>
      <c r="BU1127">
        <v>0</v>
      </c>
      <c r="BV1127">
        <v>0</v>
      </c>
      <c r="BW1127">
        <v>0</v>
      </c>
      <c r="BX1127" s="17">
        <v>1</v>
      </c>
      <c r="BY1127">
        <v>0</v>
      </c>
      <c r="BZ1127">
        <v>0</v>
      </c>
      <c r="CA1127">
        <v>0</v>
      </c>
      <c r="CB1127">
        <v>0</v>
      </c>
      <c r="CC1127" s="17">
        <v>0</v>
      </c>
      <c r="CD1127">
        <v>0</v>
      </c>
      <c r="CE1127">
        <v>0</v>
      </c>
      <c r="CF1127">
        <v>1</v>
      </c>
      <c r="CG1127">
        <v>1</v>
      </c>
      <c r="CH1127">
        <v>0</v>
      </c>
      <c r="CI1127">
        <v>0</v>
      </c>
      <c r="CJ1127">
        <v>0</v>
      </c>
      <c r="CK1127">
        <v>0</v>
      </c>
      <c r="CL1127">
        <v>0</v>
      </c>
      <c r="CM1127">
        <v>1</v>
      </c>
      <c r="CN1127" s="17">
        <v>0</v>
      </c>
      <c r="CO1127">
        <v>3.0070000000000001</v>
      </c>
      <c r="CP1127">
        <v>321</v>
      </c>
      <c r="CQ1127">
        <v>1</v>
      </c>
      <c r="CR1127">
        <v>0</v>
      </c>
      <c r="CS1127">
        <v>4</v>
      </c>
      <c r="CY1127" s="33" t="s">
        <v>85</v>
      </c>
    </row>
    <row r="1128" spans="1:103" x14ac:dyDescent="0.25">
      <c r="A1128">
        <v>1127</v>
      </c>
      <c r="B1128">
        <v>76</v>
      </c>
      <c r="C1128" s="24" t="s">
        <v>4081</v>
      </c>
      <c r="D1128" s="12">
        <v>1.4</v>
      </c>
      <c r="E1128" s="13">
        <v>0.2</v>
      </c>
      <c r="F1128" s="7">
        <f t="shared" si="268"/>
        <v>6.9999999999999991</v>
      </c>
      <c r="G1128" s="7">
        <f t="shared" si="258"/>
        <v>1.2</v>
      </c>
      <c r="H1128" s="15">
        <f t="shared" si="259"/>
        <v>1.5999999999999999</v>
      </c>
      <c r="I1128" s="11">
        <f t="shared" si="260"/>
        <v>3.6535223046903396E-2</v>
      </c>
      <c r="J1128" s="32">
        <f t="shared" si="261"/>
        <v>5.219317578129057E-3</v>
      </c>
      <c r="K1128" s="32">
        <f t="shared" si="262"/>
        <v>191.59592897553958</v>
      </c>
      <c r="L1128" s="8">
        <v>0</v>
      </c>
      <c r="M1128" s="9">
        <v>1</v>
      </c>
      <c r="N1128" s="8">
        <v>0</v>
      </c>
      <c r="O1128" s="9">
        <v>0</v>
      </c>
      <c r="P1128" s="9">
        <v>1</v>
      </c>
      <c r="Q1128" s="9">
        <v>0</v>
      </c>
      <c r="R1128" s="9">
        <v>0</v>
      </c>
      <c r="S1128" s="8">
        <v>36665</v>
      </c>
      <c r="T1128" s="9">
        <v>4</v>
      </c>
      <c r="U1128" s="9">
        <f t="shared" si="263"/>
        <v>36660</v>
      </c>
      <c r="V1128" s="9">
        <f t="shared" si="264"/>
        <v>10</v>
      </c>
      <c r="W1128" s="7">
        <v>8.5299999999999994</v>
      </c>
      <c r="X1128" s="7">
        <f t="shared" si="269"/>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0"/>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32.9</v>
      </c>
      <c r="BM1128">
        <v>1</v>
      </c>
      <c r="BN1128">
        <v>0</v>
      </c>
      <c r="BO1128">
        <v>0</v>
      </c>
      <c r="BP1128">
        <v>0</v>
      </c>
      <c r="BQ1128">
        <v>0</v>
      </c>
      <c r="BR1128">
        <v>0</v>
      </c>
      <c r="BS1128">
        <v>0</v>
      </c>
      <c r="BT1128" s="17">
        <v>0</v>
      </c>
      <c r="BU1128">
        <v>0</v>
      </c>
      <c r="BV1128">
        <v>0</v>
      </c>
      <c r="BW1128">
        <v>0</v>
      </c>
      <c r="BX1128" s="17">
        <v>1</v>
      </c>
      <c r="BY1128">
        <v>0</v>
      </c>
      <c r="BZ1128">
        <v>0</v>
      </c>
      <c r="CA1128">
        <v>0</v>
      </c>
      <c r="CB1128">
        <v>0</v>
      </c>
      <c r="CC1128" s="17">
        <v>0</v>
      </c>
      <c r="CD1128">
        <v>0</v>
      </c>
      <c r="CE1128">
        <v>0</v>
      </c>
      <c r="CF1128">
        <v>1</v>
      </c>
      <c r="CG1128">
        <v>1</v>
      </c>
      <c r="CH1128">
        <v>0</v>
      </c>
      <c r="CI1128">
        <v>0</v>
      </c>
      <c r="CJ1128">
        <v>0</v>
      </c>
      <c r="CK1128">
        <v>0</v>
      </c>
      <c r="CL1128">
        <v>0</v>
      </c>
      <c r="CM1128">
        <v>1</v>
      </c>
      <c r="CN1128" s="17">
        <v>0</v>
      </c>
      <c r="CO1128">
        <v>3.0070000000000001</v>
      </c>
      <c r="CP1128">
        <v>321</v>
      </c>
      <c r="CQ1128">
        <v>1</v>
      </c>
      <c r="CR1128">
        <v>0</v>
      </c>
      <c r="CS1128">
        <v>4</v>
      </c>
      <c r="CY1128" s="33" t="s">
        <v>85</v>
      </c>
    </row>
    <row r="1129" spans="1:103" x14ac:dyDescent="0.25">
      <c r="A1129">
        <v>1128</v>
      </c>
      <c r="B1129">
        <v>76</v>
      </c>
      <c r="C1129" s="24" t="s">
        <v>4081</v>
      </c>
      <c r="D1129" s="12">
        <v>1.7</v>
      </c>
      <c r="E1129" s="13">
        <v>0.3</v>
      </c>
      <c r="F1129" s="7">
        <f t="shared" si="268"/>
        <v>5.666666666666667</v>
      </c>
      <c r="G1129" s="7">
        <f t="shared" si="258"/>
        <v>1.4</v>
      </c>
      <c r="H1129" s="15">
        <f t="shared" si="259"/>
        <v>2</v>
      </c>
      <c r="I1129" s="11">
        <f t="shared" si="260"/>
        <v>3.0657016823745113E-2</v>
      </c>
      <c r="J1129" s="32">
        <f t="shared" si="261"/>
        <v>5.4100617924256076E-3</v>
      </c>
      <c r="K1129" s="32">
        <f t="shared" si="262"/>
        <v>184.84077231799026</v>
      </c>
      <c r="L1129" s="8">
        <v>0</v>
      </c>
      <c r="M1129" s="9">
        <v>1</v>
      </c>
      <c r="N1129" s="8">
        <v>0</v>
      </c>
      <c r="O1129" s="9">
        <v>0</v>
      </c>
      <c r="P1129" s="9">
        <v>1</v>
      </c>
      <c r="Q1129" s="9">
        <v>0</v>
      </c>
      <c r="R1129" s="9">
        <v>0</v>
      </c>
      <c r="S1129" s="8">
        <v>34139</v>
      </c>
      <c r="T1129" s="9">
        <v>4</v>
      </c>
      <c r="U1129" s="9">
        <f t="shared" si="263"/>
        <v>34134</v>
      </c>
      <c r="V1129" s="9">
        <f t="shared" si="264"/>
        <v>10</v>
      </c>
      <c r="W1129" s="7">
        <v>8.65</v>
      </c>
      <c r="X1129" s="7">
        <f t="shared" si="269"/>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0"/>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32.9</v>
      </c>
      <c r="BM1129">
        <v>1</v>
      </c>
      <c r="BN1129">
        <v>0</v>
      </c>
      <c r="BO1129">
        <v>0</v>
      </c>
      <c r="BP1129">
        <v>0</v>
      </c>
      <c r="BQ1129">
        <v>0</v>
      </c>
      <c r="BR1129">
        <v>0</v>
      </c>
      <c r="BS1129">
        <v>0</v>
      </c>
      <c r="BT1129" s="17">
        <v>0</v>
      </c>
      <c r="BU1129">
        <v>0</v>
      </c>
      <c r="BV1129">
        <v>0</v>
      </c>
      <c r="BW1129">
        <v>0</v>
      </c>
      <c r="BX1129" s="17">
        <v>1</v>
      </c>
      <c r="BY1129">
        <v>0</v>
      </c>
      <c r="BZ1129">
        <v>0</v>
      </c>
      <c r="CA1129">
        <v>0</v>
      </c>
      <c r="CB1129">
        <v>0</v>
      </c>
      <c r="CC1129" s="17">
        <v>0</v>
      </c>
      <c r="CD1129">
        <v>0</v>
      </c>
      <c r="CE1129">
        <v>0</v>
      </c>
      <c r="CF1129">
        <v>1</v>
      </c>
      <c r="CG1129">
        <v>1</v>
      </c>
      <c r="CH1129">
        <v>0</v>
      </c>
      <c r="CI1129">
        <v>0</v>
      </c>
      <c r="CJ1129">
        <v>0</v>
      </c>
      <c r="CK1129">
        <v>0</v>
      </c>
      <c r="CL1129">
        <v>0</v>
      </c>
      <c r="CM1129">
        <v>1</v>
      </c>
      <c r="CN1129" s="17">
        <v>0</v>
      </c>
      <c r="CO1129">
        <v>3.0070000000000001</v>
      </c>
      <c r="CP1129">
        <v>321</v>
      </c>
      <c r="CQ1129">
        <v>1</v>
      </c>
      <c r="CR1129">
        <v>0</v>
      </c>
      <c r="CS1129">
        <v>4</v>
      </c>
      <c r="CY1129" s="33" t="s">
        <v>85</v>
      </c>
    </row>
    <row r="1130" spans="1:103" x14ac:dyDescent="0.25">
      <c r="A1130">
        <v>1129</v>
      </c>
      <c r="B1130">
        <v>77</v>
      </c>
      <c r="C1130" s="24" t="s">
        <v>4085</v>
      </c>
      <c r="D1130" s="12">
        <v>7.15</v>
      </c>
      <c r="E1130" s="13">
        <v>2.19</v>
      </c>
      <c r="F1130" s="7">
        <f t="shared" si="268"/>
        <v>3.2648401826484021</v>
      </c>
      <c r="G1130" s="7">
        <f t="shared" si="258"/>
        <v>4.9600000000000009</v>
      </c>
      <c r="H1130" s="15">
        <f t="shared" si="259"/>
        <v>9.34</v>
      </c>
      <c r="I1130" s="11">
        <f t="shared" si="260"/>
        <v>6.5664947449103166E-3</v>
      </c>
      <c r="J1130" s="32">
        <f t="shared" si="261"/>
        <v>2.0112760127767261E-3</v>
      </c>
      <c r="K1130" s="32">
        <f t="shared" si="262"/>
        <v>497.19680125823243</v>
      </c>
      <c r="L1130" s="8">
        <v>1</v>
      </c>
      <c r="M1130" s="9">
        <v>0</v>
      </c>
      <c r="N1130" s="8">
        <v>0</v>
      </c>
      <c r="O1130" s="9">
        <v>0</v>
      </c>
      <c r="P1130" s="9">
        <v>0</v>
      </c>
      <c r="Q1130" s="9">
        <v>1</v>
      </c>
      <c r="R1130" s="9">
        <v>0</v>
      </c>
      <c r="S1130" s="8">
        <v>247199</v>
      </c>
      <c r="T1130" s="9">
        <v>4</v>
      </c>
      <c r="U1130" s="9">
        <f t="shared" si="263"/>
        <v>247194</v>
      </c>
      <c r="V1130" s="9">
        <f t="shared" si="264"/>
        <v>28</v>
      </c>
      <c r="W1130" s="7">
        <v>12.79</v>
      </c>
      <c r="X1130" s="7">
        <f t="shared" si="269"/>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1">(1-$AM1130-$AN1130)/2</f>
        <v>0.11499999999999999</v>
      </c>
      <c r="AL1130" s="32">
        <f t="shared" si="271"/>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23227</v>
      </c>
      <c r="BL1130" s="24">
        <v>54.5</v>
      </c>
      <c r="BM1130">
        <v>0</v>
      </c>
      <c r="BN1130">
        <v>0</v>
      </c>
      <c r="BO1130">
        <v>0</v>
      </c>
      <c r="BP1130">
        <v>0</v>
      </c>
      <c r="BQ1130">
        <v>0</v>
      </c>
      <c r="BR1130">
        <v>0</v>
      </c>
      <c r="BS1130">
        <v>0</v>
      </c>
      <c r="BT1130" s="17">
        <v>1</v>
      </c>
      <c r="BU1130">
        <v>0</v>
      </c>
      <c r="BV1130">
        <v>0</v>
      </c>
      <c r="BW1130">
        <v>1</v>
      </c>
      <c r="BX1130" s="17">
        <v>0</v>
      </c>
      <c r="BY1130">
        <v>0</v>
      </c>
      <c r="BZ1130">
        <v>0</v>
      </c>
      <c r="CA1130">
        <v>0</v>
      </c>
      <c r="CB1130">
        <v>0</v>
      </c>
      <c r="CC1130" s="17">
        <v>1</v>
      </c>
      <c r="CD1130">
        <v>1</v>
      </c>
      <c r="CE1130">
        <v>1</v>
      </c>
      <c r="CF1130">
        <v>0</v>
      </c>
      <c r="CG1130">
        <v>0</v>
      </c>
      <c r="CH1130">
        <v>1</v>
      </c>
      <c r="CI1130">
        <v>0</v>
      </c>
      <c r="CJ1130">
        <v>0</v>
      </c>
      <c r="CK1130">
        <v>0</v>
      </c>
      <c r="CL1130">
        <v>0</v>
      </c>
      <c r="CM1130">
        <v>1</v>
      </c>
      <c r="CN1130" s="17">
        <v>0</v>
      </c>
      <c r="CO1130">
        <v>3.0920000000000001</v>
      </c>
      <c r="CP1130">
        <v>3590</v>
      </c>
      <c r="CQ1130">
        <v>1</v>
      </c>
      <c r="CR1130">
        <v>0</v>
      </c>
      <c r="CS1130">
        <v>0</v>
      </c>
      <c r="CY1130" s="33" t="s">
        <v>85</v>
      </c>
    </row>
    <row r="1131" spans="1:103" x14ac:dyDescent="0.25">
      <c r="A1131">
        <v>1130</v>
      </c>
      <c r="B1131">
        <v>77</v>
      </c>
      <c r="C1131" s="24" t="s">
        <v>4085</v>
      </c>
      <c r="D1131" s="12">
        <v>8.01</v>
      </c>
      <c r="E1131" s="13">
        <v>0.04</v>
      </c>
      <c r="F1131" s="7">
        <f t="shared" si="268"/>
        <v>200.25</v>
      </c>
      <c r="G1131" s="7">
        <f t="shared" si="258"/>
        <v>7.97</v>
      </c>
      <c r="H1131" s="15">
        <f t="shared" si="259"/>
        <v>8.0499999999999989</v>
      </c>
      <c r="I1131" s="11">
        <f t="shared" si="260"/>
        <v>0.37360200604099453</v>
      </c>
      <c r="J1131" s="32">
        <f t="shared" si="261"/>
        <v>1.8656779327889863E-3</v>
      </c>
      <c r="K1131" s="32">
        <f t="shared" si="262"/>
        <v>535.99819262754977</v>
      </c>
      <c r="L1131" s="8">
        <v>1</v>
      </c>
      <c r="M1131" s="9">
        <v>0</v>
      </c>
      <c r="N1131" s="8">
        <v>0</v>
      </c>
      <c r="O1131" s="9">
        <v>0</v>
      </c>
      <c r="P1131" s="9">
        <v>0</v>
      </c>
      <c r="Q1131" s="9">
        <v>1</v>
      </c>
      <c r="R1131" s="9">
        <v>0</v>
      </c>
      <c r="S1131" s="8">
        <v>247199</v>
      </c>
      <c r="T1131" s="9">
        <v>4</v>
      </c>
      <c r="U1131" s="9">
        <f t="shared" si="263"/>
        <v>247194</v>
      </c>
      <c r="V1131" s="9">
        <f t="shared" si="264"/>
        <v>28</v>
      </c>
      <c r="W1131" s="7">
        <v>12.79</v>
      </c>
      <c r="X1131" s="7">
        <f t="shared" si="269"/>
        <v>35.71</v>
      </c>
      <c r="Y1131" s="9">
        <v>1</v>
      </c>
      <c r="Z1131" s="9">
        <v>0</v>
      </c>
      <c r="AA1131" s="9">
        <v>0</v>
      </c>
      <c r="AB1131" s="9">
        <v>0</v>
      </c>
      <c r="AC1131" s="9">
        <v>1</v>
      </c>
      <c r="AD1131" s="29">
        <v>0</v>
      </c>
      <c r="AE1131" s="9">
        <v>0</v>
      </c>
      <c r="AF1131" s="9">
        <v>1</v>
      </c>
      <c r="AG1131" s="29">
        <v>0</v>
      </c>
      <c r="AH1131" s="9">
        <v>1</v>
      </c>
      <c r="AI1131" s="29">
        <v>0</v>
      </c>
      <c r="AJ1131" s="20">
        <v>1970</v>
      </c>
      <c r="AK1131" s="32">
        <f t="shared" si="271"/>
        <v>0.11499999999999999</v>
      </c>
      <c r="AL1131" s="32">
        <f t="shared" si="271"/>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23227</v>
      </c>
      <c r="BL1131" s="24">
        <v>54.5</v>
      </c>
      <c r="BM1131">
        <v>1</v>
      </c>
      <c r="BN1131">
        <v>0</v>
      </c>
      <c r="BO1131">
        <v>0</v>
      </c>
      <c r="BP1131">
        <v>0</v>
      </c>
      <c r="BQ1131">
        <v>0</v>
      </c>
      <c r="BR1131">
        <v>0</v>
      </c>
      <c r="BS1131">
        <v>0</v>
      </c>
      <c r="BT1131" s="17">
        <v>0</v>
      </c>
      <c r="BU1131">
        <v>0</v>
      </c>
      <c r="BV1131">
        <v>0</v>
      </c>
      <c r="BW1131">
        <v>1</v>
      </c>
      <c r="BX1131" s="17">
        <v>0</v>
      </c>
      <c r="BY1131">
        <v>0</v>
      </c>
      <c r="BZ1131">
        <v>0</v>
      </c>
      <c r="CA1131">
        <v>0</v>
      </c>
      <c r="CB1131">
        <v>0</v>
      </c>
      <c r="CC1131" s="17">
        <v>0</v>
      </c>
      <c r="CD1131">
        <v>1</v>
      </c>
      <c r="CE1131">
        <v>1</v>
      </c>
      <c r="CF1131">
        <v>0</v>
      </c>
      <c r="CG1131">
        <v>0</v>
      </c>
      <c r="CH1131">
        <v>1</v>
      </c>
      <c r="CI1131">
        <v>0</v>
      </c>
      <c r="CJ1131">
        <v>0</v>
      </c>
      <c r="CK1131">
        <v>0</v>
      </c>
      <c r="CL1131">
        <v>0</v>
      </c>
      <c r="CM1131">
        <v>1</v>
      </c>
      <c r="CN1131" s="17">
        <v>0</v>
      </c>
      <c r="CO1131">
        <v>3.0920000000000001</v>
      </c>
      <c r="CP1131">
        <v>3590</v>
      </c>
      <c r="CQ1131">
        <v>1</v>
      </c>
      <c r="CR1131">
        <v>0</v>
      </c>
      <c r="CS1131">
        <v>0</v>
      </c>
      <c r="CY1131" s="33" t="s">
        <v>85</v>
      </c>
    </row>
    <row r="1132" spans="1:103" x14ac:dyDescent="0.25">
      <c r="A1132">
        <v>1131</v>
      </c>
      <c r="B1132">
        <v>77</v>
      </c>
      <c r="C1132" s="24" t="s">
        <v>4085</v>
      </c>
      <c r="D1132" s="12">
        <v>10.199999999999999</v>
      </c>
      <c r="E1132" s="13">
        <v>2.39</v>
      </c>
      <c r="F1132" s="7">
        <f t="shared" si="268"/>
        <v>4.2677824267782425</v>
      </c>
      <c r="G1132" s="7">
        <f t="shared" si="258"/>
        <v>7.8099999999999987</v>
      </c>
      <c r="H1132" s="15">
        <f t="shared" si="259"/>
        <v>12.59</v>
      </c>
      <c r="I1132" s="11">
        <f t="shared" si="260"/>
        <v>7.457304732321892E-3</v>
      </c>
      <c r="J1132" s="32">
        <f t="shared" si="261"/>
        <v>1.7473488539460121E-3</v>
      </c>
      <c r="K1132" s="32">
        <f t="shared" si="262"/>
        <v>572.29556521682252</v>
      </c>
      <c r="L1132" s="8">
        <v>1</v>
      </c>
      <c r="M1132" s="9">
        <v>0</v>
      </c>
      <c r="N1132" s="8">
        <v>0</v>
      </c>
      <c r="O1132" s="9">
        <v>0</v>
      </c>
      <c r="P1132" s="9">
        <v>0</v>
      </c>
      <c r="Q1132" s="9">
        <v>1</v>
      </c>
      <c r="R1132" s="9">
        <v>0</v>
      </c>
      <c r="S1132" s="8">
        <v>327509</v>
      </c>
      <c r="T1132" s="9">
        <v>4</v>
      </c>
      <c r="U1132" s="9">
        <f t="shared" si="263"/>
        <v>327504</v>
      </c>
      <c r="V1132" s="9">
        <f t="shared" si="264"/>
        <v>28</v>
      </c>
      <c r="W1132" s="7">
        <v>12.79</v>
      </c>
      <c r="X1132" s="7">
        <f t="shared" si="269"/>
        <v>35.71</v>
      </c>
      <c r="Y1132" s="9">
        <v>1</v>
      </c>
      <c r="Z1132" s="9">
        <v>0</v>
      </c>
      <c r="AA1132" s="9">
        <v>0</v>
      </c>
      <c r="AB1132" s="9">
        <v>0</v>
      </c>
      <c r="AC1132" s="9">
        <v>1</v>
      </c>
      <c r="AD1132" s="29">
        <v>0</v>
      </c>
      <c r="AE1132" s="9">
        <v>0</v>
      </c>
      <c r="AF1132" s="9">
        <v>1</v>
      </c>
      <c r="AG1132" s="29">
        <v>0</v>
      </c>
      <c r="AH1132" s="9">
        <v>1</v>
      </c>
      <c r="AI1132" s="29">
        <v>0</v>
      </c>
      <c r="AJ1132" s="20">
        <v>1970</v>
      </c>
      <c r="AK1132" s="32">
        <f t="shared" si="271"/>
        <v>0.11499999999999999</v>
      </c>
      <c r="AL1132" s="32">
        <f t="shared" si="271"/>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23227</v>
      </c>
      <c r="BL1132" s="24">
        <v>54.5</v>
      </c>
      <c r="BM1132">
        <v>0</v>
      </c>
      <c r="BN1132">
        <v>0</v>
      </c>
      <c r="BO1132">
        <v>0</v>
      </c>
      <c r="BP1132">
        <v>0</v>
      </c>
      <c r="BQ1132">
        <v>0</v>
      </c>
      <c r="BR1132">
        <v>0</v>
      </c>
      <c r="BS1132">
        <v>0</v>
      </c>
      <c r="BT1132" s="17">
        <v>1</v>
      </c>
      <c r="BU1132">
        <v>0</v>
      </c>
      <c r="BV1132">
        <v>0</v>
      </c>
      <c r="BW1132">
        <v>1</v>
      </c>
      <c r="BX1132" s="17">
        <v>0</v>
      </c>
      <c r="BY1132">
        <v>0</v>
      </c>
      <c r="BZ1132">
        <v>0</v>
      </c>
      <c r="CA1132">
        <v>0</v>
      </c>
      <c r="CB1132">
        <v>0</v>
      </c>
      <c r="CC1132" s="17">
        <v>1</v>
      </c>
      <c r="CD1132">
        <v>1</v>
      </c>
      <c r="CE1132">
        <v>1</v>
      </c>
      <c r="CF1132">
        <v>0</v>
      </c>
      <c r="CG1132">
        <v>0</v>
      </c>
      <c r="CH1132">
        <v>1</v>
      </c>
      <c r="CI1132">
        <v>0</v>
      </c>
      <c r="CJ1132">
        <v>0</v>
      </c>
      <c r="CK1132">
        <v>0</v>
      </c>
      <c r="CL1132">
        <v>0</v>
      </c>
      <c r="CM1132">
        <v>1</v>
      </c>
      <c r="CN1132" s="17">
        <v>0</v>
      </c>
      <c r="CO1132">
        <v>3.0920000000000001</v>
      </c>
      <c r="CP1132">
        <v>3590</v>
      </c>
      <c r="CQ1132">
        <v>1</v>
      </c>
      <c r="CR1132">
        <v>0</v>
      </c>
      <c r="CS1132">
        <v>0</v>
      </c>
      <c r="CY1132" s="33" t="s">
        <v>85</v>
      </c>
    </row>
    <row r="1133" spans="1:103" x14ac:dyDescent="0.25">
      <c r="A1133">
        <v>1132</v>
      </c>
      <c r="B1133">
        <v>77</v>
      </c>
      <c r="C1133" s="24" t="s">
        <v>4085</v>
      </c>
      <c r="D1133" s="12">
        <v>7.09</v>
      </c>
      <c r="E1133" s="13">
        <v>0.03</v>
      </c>
      <c r="F1133" s="7">
        <f t="shared" si="268"/>
        <v>236.33333333333334</v>
      </c>
      <c r="G1133" s="7">
        <f t="shared" si="258"/>
        <v>7.06</v>
      </c>
      <c r="H1133" s="15">
        <f t="shared" si="259"/>
        <v>7.12</v>
      </c>
      <c r="I1133" s="11">
        <f t="shared" si="260"/>
        <v>0.38170076453554541</v>
      </c>
      <c r="J1133" s="32">
        <f t="shared" si="261"/>
        <v>1.6150949134085138E-3</v>
      </c>
      <c r="K1133" s="32">
        <f t="shared" si="262"/>
        <v>619.15865853950913</v>
      </c>
      <c r="L1133" s="8">
        <v>1</v>
      </c>
      <c r="M1133" s="9">
        <v>0</v>
      </c>
      <c r="N1133" s="8">
        <v>0</v>
      </c>
      <c r="O1133" s="9">
        <v>0</v>
      </c>
      <c r="P1133" s="9">
        <v>0</v>
      </c>
      <c r="Q1133" s="9">
        <v>1</v>
      </c>
      <c r="R1133" s="9">
        <v>0</v>
      </c>
      <c r="S1133" s="8">
        <v>327509</v>
      </c>
      <c r="T1133" s="9">
        <v>4</v>
      </c>
      <c r="U1133" s="9">
        <f t="shared" si="263"/>
        <v>327504</v>
      </c>
      <c r="V1133" s="9">
        <f t="shared" si="264"/>
        <v>28</v>
      </c>
      <c r="W1133" s="7">
        <v>12.79</v>
      </c>
      <c r="X1133" s="7">
        <f t="shared" si="269"/>
        <v>35.71</v>
      </c>
      <c r="Y1133" s="9">
        <v>1</v>
      </c>
      <c r="Z1133" s="9">
        <v>0</v>
      </c>
      <c r="AA1133" s="9">
        <v>0</v>
      </c>
      <c r="AB1133" s="9">
        <v>0</v>
      </c>
      <c r="AC1133" s="9">
        <v>1</v>
      </c>
      <c r="AD1133" s="29">
        <v>0</v>
      </c>
      <c r="AE1133" s="9">
        <v>0</v>
      </c>
      <c r="AF1133" s="9">
        <v>1</v>
      </c>
      <c r="AG1133" s="29">
        <v>0</v>
      </c>
      <c r="AH1133" s="9">
        <v>1</v>
      </c>
      <c r="AI1133" s="29">
        <v>0</v>
      </c>
      <c r="AJ1133" s="20">
        <v>1970</v>
      </c>
      <c r="AK1133" s="32">
        <f t="shared" si="271"/>
        <v>0.11499999999999999</v>
      </c>
      <c r="AL1133" s="32">
        <f t="shared" si="271"/>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23227</v>
      </c>
      <c r="BL1133" s="24">
        <v>54.5</v>
      </c>
      <c r="BM1133">
        <v>1</v>
      </c>
      <c r="BN1133">
        <v>0</v>
      </c>
      <c r="BO1133">
        <v>0</v>
      </c>
      <c r="BP1133">
        <v>0</v>
      </c>
      <c r="BQ1133">
        <v>0</v>
      </c>
      <c r="BR1133">
        <v>0</v>
      </c>
      <c r="BS1133">
        <v>0</v>
      </c>
      <c r="BT1133" s="17">
        <v>0</v>
      </c>
      <c r="BU1133">
        <v>0</v>
      </c>
      <c r="BV1133">
        <v>0</v>
      </c>
      <c r="BW1133">
        <v>1</v>
      </c>
      <c r="BX1133" s="17">
        <v>0</v>
      </c>
      <c r="BY1133">
        <v>0</v>
      </c>
      <c r="BZ1133">
        <v>0</v>
      </c>
      <c r="CA1133">
        <v>0</v>
      </c>
      <c r="CB1133">
        <v>0</v>
      </c>
      <c r="CC1133" s="17">
        <v>0</v>
      </c>
      <c r="CD1133">
        <v>1</v>
      </c>
      <c r="CE1133">
        <v>1</v>
      </c>
      <c r="CF1133">
        <v>0</v>
      </c>
      <c r="CG1133">
        <v>0</v>
      </c>
      <c r="CH1133">
        <v>1</v>
      </c>
      <c r="CI1133">
        <v>0</v>
      </c>
      <c r="CJ1133">
        <v>0</v>
      </c>
      <c r="CK1133">
        <v>0</v>
      </c>
      <c r="CL1133">
        <v>0</v>
      </c>
      <c r="CM1133">
        <v>1</v>
      </c>
      <c r="CN1133" s="17">
        <v>0</v>
      </c>
      <c r="CO1133">
        <v>3.0920000000000001</v>
      </c>
      <c r="CP1133">
        <v>3590</v>
      </c>
      <c r="CQ1133">
        <v>1</v>
      </c>
      <c r="CR1133">
        <v>0</v>
      </c>
      <c r="CS1133">
        <v>0</v>
      </c>
      <c r="CY1133" s="33" t="s">
        <v>85</v>
      </c>
    </row>
    <row r="1134" spans="1:103" x14ac:dyDescent="0.25">
      <c r="A1134">
        <v>1133</v>
      </c>
      <c r="B1134">
        <v>77</v>
      </c>
      <c r="C1134" s="24" t="s">
        <v>4085</v>
      </c>
      <c r="D1134" s="12">
        <v>5.73</v>
      </c>
      <c r="E1134" s="13">
        <v>0.03</v>
      </c>
      <c r="F1134" s="7">
        <f t="shared" si="268"/>
        <v>191.00000000000003</v>
      </c>
      <c r="G1134" s="7">
        <f t="shared" si="258"/>
        <v>5.7</v>
      </c>
      <c r="H1134" s="15">
        <f t="shared" si="259"/>
        <v>5.7600000000000007</v>
      </c>
      <c r="I1134" s="11">
        <f t="shared" si="260"/>
        <v>0.26400865684112146</v>
      </c>
      <c r="J1134" s="32">
        <f t="shared" si="261"/>
        <v>1.3822442766550861E-3</v>
      </c>
      <c r="K1134" s="32">
        <f t="shared" si="262"/>
        <v>723.4611254241654</v>
      </c>
      <c r="L1134" s="8">
        <v>1</v>
      </c>
      <c r="M1134" s="9">
        <v>0</v>
      </c>
      <c r="N1134" s="8">
        <v>0</v>
      </c>
      <c r="O1134" s="9">
        <v>0</v>
      </c>
      <c r="P1134" s="9">
        <v>0</v>
      </c>
      <c r="Q1134" s="9">
        <v>1</v>
      </c>
      <c r="R1134" s="9">
        <v>0</v>
      </c>
      <c r="S1134" s="8">
        <v>486926</v>
      </c>
      <c r="T1134" s="9">
        <v>10</v>
      </c>
      <c r="U1134" s="9">
        <f t="shared" si="263"/>
        <v>486915</v>
      </c>
      <c r="V1134" s="9">
        <f t="shared" si="264"/>
        <v>28</v>
      </c>
      <c r="W1134" s="7">
        <v>13.56</v>
      </c>
      <c r="X1134" s="7">
        <f t="shared" si="269"/>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1"/>
        <v>6.9999999999999979E-2</v>
      </c>
      <c r="AL1134" s="32">
        <f t="shared" si="271"/>
        <v>6.9999999999999979E-2</v>
      </c>
      <c r="AM1134" s="32">
        <f t="shared" ref="AM1134:AM1141" si="272">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21201</v>
      </c>
      <c r="BL1134" s="24">
        <v>44.5</v>
      </c>
      <c r="BM1134">
        <v>1</v>
      </c>
      <c r="BN1134">
        <v>0</v>
      </c>
      <c r="BO1134">
        <v>0</v>
      </c>
      <c r="BP1134">
        <v>0</v>
      </c>
      <c r="BQ1134">
        <v>0</v>
      </c>
      <c r="BR1134">
        <v>0</v>
      </c>
      <c r="BS1134">
        <v>0</v>
      </c>
      <c r="BT1134" s="17">
        <v>0</v>
      </c>
      <c r="BU1134">
        <v>0</v>
      </c>
      <c r="BV1134">
        <v>0</v>
      </c>
      <c r="BW1134">
        <v>1</v>
      </c>
      <c r="BX1134" s="17">
        <v>0</v>
      </c>
      <c r="BY1134">
        <v>0</v>
      </c>
      <c r="BZ1134">
        <v>0</v>
      </c>
      <c r="CA1134">
        <v>0</v>
      </c>
      <c r="CB1134">
        <v>0</v>
      </c>
      <c r="CC1134" s="17">
        <v>0</v>
      </c>
      <c r="CD1134">
        <v>0</v>
      </c>
      <c r="CE1134">
        <v>0</v>
      </c>
      <c r="CF1134">
        <v>0</v>
      </c>
      <c r="CG1134">
        <v>0</v>
      </c>
      <c r="CH1134">
        <v>0</v>
      </c>
      <c r="CI1134">
        <v>0</v>
      </c>
      <c r="CJ1134">
        <v>0</v>
      </c>
      <c r="CK1134">
        <v>0</v>
      </c>
      <c r="CL1134">
        <v>0</v>
      </c>
      <c r="CM1134">
        <v>0</v>
      </c>
      <c r="CN1134" s="17">
        <v>0</v>
      </c>
      <c r="CO1134">
        <v>3.0920000000000001</v>
      </c>
      <c r="CP1134">
        <v>3590</v>
      </c>
      <c r="CQ1134">
        <v>1</v>
      </c>
      <c r="CR1134">
        <v>0</v>
      </c>
      <c r="CS1134">
        <v>0</v>
      </c>
      <c r="CY1134" s="33" t="s">
        <v>85</v>
      </c>
    </row>
    <row r="1135" spans="1:103" x14ac:dyDescent="0.25">
      <c r="A1135">
        <v>1134</v>
      </c>
      <c r="B1135">
        <v>77</v>
      </c>
      <c r="C1135" s="24" t="s">
        <v>4085</v>
      </c>
      <c r="D1135" s="12">
        <v>5.53</v>
      </c>
      <c r="E1135" s="13">
        <v>1.38</v>
      </c>
      <c r="F1135" s="7">
        <f t="shared" si="268"/>
        <v>4.0072463768115947</v>
      </c>
      <c r="G1135" s="7">
        <f t="shared" si="258"/>
        <v>4.1500000000000004</v>
      </c>
      <c r="H1135" s="15">
        <f t="shared" si="259"/>
        <v>6.91</v>
      </c>
      <c r="I1135" s="11">
        <f t="shared" si="260"/>
        <v>5.7426494566007805E-3</v>
      </c>
      <c r="J1135" s="32">
        <f t="shared" si="261"/>
        <v>1.4330662296761442E-3</v>
      </c>
      <c r="K1135" s="32">
        <f t="shared" si="262"/>
        <v>697.80445543398787</v>
      </c>
      <c r="L1135" s="8">
        <v>1</v>
      </c>
      <c r="M1135" s="9">
        <v>0</v>
      </c>
      <c r="N1135" s="8">
        <v>0</v>
      </c>
      <c r="O1135" s="9">
        <v>0</v>
      </c>
      <c r="P1135" s="9">
        <v>0</v>
      </c>
      <c r="Q1135" s="9">
        <v>1</v>
      </c>
      <c r="R1135" s="9">
        <v>0</v>
      </c>
      <c r="S1135" s="8">
        <v>486926</v>
      </c>
      <c r="T1135" s="9">
        <v>10</v>
      </c>
      <c r="U1135" s="9">
        <f t="shared" si="263"/>
        <v>486915</v>
      </c>
      <c r="V1135" s="9">
        <f t="shared" si="264"/>
        <v>28</v>
      </c>
      <c r="W1135" s="7">
        <v>13.56</v>
      </c>
      <c r="X1135" s="7">
        <f t="shared" si="269"/>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1"/>
        <v>6.9999999999999979E-2</v>
      </c>
      <c r="AL1135" s="32">
        <f t="shared" si="271"/>
        <v>6.9999999999999979E-2</v>
      </c>
      <c r="AM1135" s="32">
        <f t="shared" si="272"/>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21201</v>
      </c>
      <c r="BL1135" s="24">
        <v>44.5</v>
      </c>
      <c r="BM1135">
        <v>0</v>
      </c>
      <c r="BN1135">
        <v>0</v>
      </c>
      <c r="BO1135">
        <v>0</v>
      </c>
      <c r="BP1135">
        <v>0</v>
      </c>
      <c r="BQ1135">
        <v>1</v>
      </c>
      <c r="BR1135">
        <v>0</v>
      </c>
      <c r="BS1135">
        <v>0</v>
      </c>
      <c r="BT1135" s="17">
        <v>0</v>
      </c>
      <c r="BU1135">
        <v>0</v>
      </c>
      <c r="BV1135">
        <v>0</v>
      </c>
      <c r="BW1135">
        <v>1</v>
      </c>
      <c r="BX1135" s="17">
        <v>0</v>
      </c>
      <c r="BY1135">
        <v>0</v>
      </c>
      <c r="BZ1135">
        <v>0</v>
      </c>
      <c r="CA1135">
        <v>0</v>
      </c>
      <c r="CB1135">
        <v>0</v>
      </c>
      <c r="CC1135" s="17">
        <v>0</v>
      </c>
      <c r="CD1135">
        <v>0</v>
      </c>
      <c r="CE1135">
        <v>0</v>
      </c>
      <c r="CF1135">
        <v>0</v>
      </c>
      <c r="CG1135">
        <v>0</v>
      </c>
      <c r="CH1135">
        <v>0</v>
      </c>
      <c r="CI1135">
        <v>0</v>
      </c>
      <c r="CJ1135">
        <v>0</v>
      </c>
      <c r="CK1135">
        <v>0</v>
      </c>
      <c r="CL1135">
        <v>0</v>
      </c>
      <c r="CM1135">
        <v>0</v>
      </c>
      <c r="CN1135" s="17">
        <v>0</v>
      </c>
      <c r="CO1135">
        <v>3.0920000000000001</v>
      </c>
      <c r="CP1135">
        <v>3590</v>
      </c>
      <c r="CQ1135">
        <v>1</v>
      </c>
      <c r="CR1135">
        <v>0</v>
      </c>
      <c r="CS1135">
        <v>0</v>
      </c>
      <c r="CY1135" s="33" t="s">
        <v>85</v>
      </c>
    </row>
    <row r="1136" spans="1:103" x14ac:dyDescent="0.25">
      <c r="A1136">
        <v>1135</v>
      </c>
      <c r="B1136">
        <v>77</v>
      </c>
      <c r="C1136" s="24" t="s">
        <v>4085</v>
      </c>
      <c r="D1136" s="12">
        <v>5.73</v>
      </c>
      <c r="E1136" s="13">
        <v>0.03</v>
      </c>
      <c r="F1136" s="7">
        <f t="shared" si="268"/>
        <v>191.00000000000003</v>
      </c>
      <c r="G1136" s="7">
        <f t="shared" si="258"/>
        <v>5.7</v>
      </c>
      <c r="H1136" s="15">
        <f t="shared" si="259"/>
        <v>5.7600000000000007</v>
      </c>
      <c r="I1136" s="11">
        <f t="shared" si="260"/>
        <v>0.26400916125730628</v>
      </c>
      <c r="J1136" s="32">
        <f t="shared" si="261"/>
        <v>1.3822469175775196E-3</v>
      </c>
      <c r="K1136" s="32">
        <f t="shared" si="262"/>
        <v>723.45974317856837</v>
      </c>
      <c r="L1136" s="8">
        <v>1</v>
      </c>
      <c r="M1136" s="9">
        <v>0</v>
      </c>
      <c r="N1136" s="8">
        <v>0</v>
      </c>
      <c r="O1136" s="9">
        <v>0</v>
      </c>
      <c r="P1136" s="9">
        <v>0</v>
      </c>
      <c r="Q1136" s="9">
        <v>1</v>
      </c>
      <c r="R1136" s="9">
        <v>0</v>
      </c>
      <c r="S1136" s="8">
        <v>486926</v>
      </c>
      <c r="T1136" s="9">
        <v>12</v>
      </c>
      <c r="U1136" s="9">
        <f t="shared" si="263"/>
        <v>486913</v>
      </c>
      <c r="V1136" s="9">
        <f t="shared" si="264"/>
        <v>28</v>
      </c>
      <c r="W1136" s="7">
        <v>13.56</v>
      </c>
      <c r="X1136" s="7">
        <f t="shared" si="269"/>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1"/>
        <v>6.9999999999999979E-2</v>
      </c>
      <c r="AL1136" s="32">
        <f t="shared" si="271"/>
        <v>6.9999999999999979E-2</v>
      </c>
      <c r="AM1136" s="32">
        <f t="shared" si="272"/>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21201</v>
      </c>
      <c r="BL1136" s="24">
        <v>44.5</v>
      </c>
      <c r="BM1136">
        <v>1</v>
      </c>
      <c r="BN1136">
        <v>0</v>
      </c>
      <c r="BO1136">
        <v>0</v>
      </c>
      <c r="BP1136">
        <v>0</v>
      </c>
      <c r="BQ1136">
        <v>0</v>
      </c>
      <c r="BR1136">
        <v>0</v>
      </c>
      <c r="BS1136">
        <v>0</v>
      </c>
      <c r="BT1136" s="17">
        <v>0</v>
      </c>
      <c r="BU1136">
        <v>0</v>
      </c>
      <c r="BV1136">
        <v>0</v>
      </c>
      <c r="BW1136">
        <v>1</v>
      </c>
      <c r="BX1136" s="17">
        <v>0</v>
      </c>
      <c r="BY1136">
        <v>0</v>
      </c>
      <c r="BZ1136">
        <v>0</v>
      </c>
      <c r="CA1136">
        <v>0</v>
      </c>
      <c r="CB1136">
        <v>0</v>
      </c>
      <c r="CC1136" s="17">
        <v>0</v>
      </c>
      <c r="CD1136">
        <v>1</v>
      </c>
      <c r="CE1136">
        <v>1</v>
      </c>
      <c r="CF1136">
        <v>0</v>
      </c>
      <c r="CG1136">
        <v>0</v>
      </c>
      <c r="CH1136">
        <v>0</v>
      </c>
      <c r="CI1136">
        <v>0</v>
      </c>
      <c r="CJ1136">
        <v>0</v>
      </c>
      <c r="CK1136">
        <v>0</v>
      </c>
      <c r="CL1136">
        <v>0</v>
      </c>
      <c r="CM1136">
        <v>0</v>
      </c>
      <c r="CN1136" s="17">
        <v>0</v>
      </c>
      <c r="CO1136">
        <v>3.0920000000000001</v>
      </c>
      <c r="CP1136">
        <v>3590</v>
      </c>
      <c r="CQ1136">
        <v>1</v>
      </c>
      <c r="CR1136">
        <v>0</v>
      </c>
      <c r="CS1136">
        <v>0</v>
      </c>
      <c r="CY1136" s="33" t="s">
        <v>85</v>
      </c>
    </row>
    <row r="1137" spans="1:103" x14ac:dyDescent="0.25">
      <c r="A1137">
        <v>1136</v>
      </c>
      <c r="B1137">
        <v>77</v>
      </c>
      <c r="C1137" s="24" t="s">
        <v>4085</v>
      </c>
      <c r="D1137" s="12">
        <v>9.48</v>
      </c>
      <c r="E1137" s="13">
        <v>2.23</v>
      </c>
      <c r="F1137" s="7">
        <f t="shared" si="268"/>
        <v>4.2511210762331837</v>
      </c>
      <c r="G1137" s="7">
        <f t="shared" si="258"/>
        <v>7.25</v>
      </c>
      <c r="H1137" s="15">
        <f t="shared" si="259"/>
        <v>11.71</v>
      </c>
      <c r="I1137" s="11">
        <f t="shared" si="260"/>
        <v>6.0921379649921765E-3</v>
      </c>
      <c r="J1137" s="32">
        <f t="shared" si="261"/>
        <v>1.4330662090646156E-3</v>
      </c>
      <c r="K1137" s="32">
        <f t="shared" si="262"/>
        <v>697.80446547038139</v>
      </c>
      <c r="L1137" s="8">
        <v>1</v>
      </c>
      <c r="M1137" s="9">
        <v>0</v>
      </c>
      <c r="N1137" s="8">
        <v>0</v>
      </c>
      <c r="O1137" s="9">
        <v>0</v>
      </c>
      <c r="P1137" s="9">
        <v>0</v>
      </c>
      <c r="Q1137" s="9">
        <v>1</v>
      </c>
      <c r="R1137" s="9">
        <v>0</v>
      </c>
      <c r="S1137" s="8">
        <v>486926</v>
      </c>
      <c r="T1137" s="9">
        <v>12</v>
      </c>
      <c r="U1137" s="9">
        <f t="shared" si="263"/>
        <v>486913</v>
      </c>
      <c r="V1137" s="9">
        <f t="shared" si="264"/>
        <v>28</v>
      </c>
      <c r="W1137" s="7">
        <v>13.56</v>
      </c>
      <c r="X1137" s="7">
        <f t="shared" si="269"/>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1"/>
        <v>6.9999999999999979E-2</v>
      </c>
      <c r="AL1137" s="32">
        <f t="shared" si="271"/>
        <v>6.9999999999999979E-2</v>
      </c>
      <c r="AM1137" s="32">
        <f t="shared" si="272"/>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21201</v>
      </c>
      <c r="BL1137" s="24">
        <v>44.5</v>
      </c>
      <c r="BM1137">
        <v>0</v>
      </c>
      <c r="BN1137">
        <v>0</v>
      </c>
      <c r="BO1137">
        <v>0</v>
      </c>
      <c r="BP1137">
        <v>0</v>
      </c>
      <c r="BQ1137">
        <v>1</v>
      </c>
      <c r="BR1137">
        <v>0</v>
      </c>
      <c r="BS1137">
        <v>0</v>
      </c>
      <c r="BT1137" s="17">
        <v>0</v>
      </c>
      <c r="BU1137">
        <v>0</v>
      </c>
      <c r="BV1137">
        <v>0</v>
      </c>
      <c r="BW1137">
        <v>1</v>
      </c>
      <c r="BX1137" s="17">
        <v>0</v>
      </c>
      <c r="BY1137">
        <v>0</v>
      </c>
      <c r="BZ1137">
        <v>0</v>
      </c>
      <c r="CA1137">
        <v>0</v>
      </c>
      <c r="CB1137">
        <v>0</v>
      </c>
      <c r="CC1137" s="17">
        <v>0</v>
      </c>
      <c r="CD1137">
        <v>1</v>
      </c>
      <c r="CE1137">
        <v>1</v>
      </c>
      <c r="CF1137">
        <v>0</v>
      </c>
      <c r="CG1137">
        <v>0</v>
      </c>
      <c r="CH1137">
        <v>0</v>
      </c>
      <c r="CI1137">
        <v>0</v>
      </c>
      <c r="CJ1137">
        <v>0</v>
      </c>
      <c r="CK1137">
        <v>0</v>
      </c>
      <c r="CL1137">
        <v>0</v>
      </c>
      <c r="CM1137">
        <v>0</v>
      </c>
      <c r="CN1137" s="17">
        <v>0</v>
      </c>
      <c r="CO1137">
        <v>3.0920000000000001</v>
      </c>
      <c r="CP1137">
        <v>3590</v>
      </c>
      <c r="CQ1137">
        <v>1</v>
      </c>
      <c r="CR1137">
        <v>0</v>
      </c>
      <c r="CS1137">
        <v>0</v>
      </c>
      <c r="CY1137" s="33" t="s">
        <v>85</v>
      </c>
    </row>
    <row r="1138" spans="1:103" x14ac:dyDescent="0.25">
      <c r="A1138">
        <v>1137</v>
      </c>
      <c r="B1138">
        <v>77</v>
      </c>
      <c r="C1138" s="24" t="s">
        <v>4085</v>
      </c>
      <c r="D1138" s="12">
        <v>5.2</v>
      </c>
      <c r="E1138" s="13">
        <v>0.03</v>
      </c>
      <c r="F1138" s="7">
        <f t="shared" si="268"/>
        <v>173.33333333333334</v>
      </c>
      <c r="G1138" s="7">
        <f t="shared" si="258"/>
        <v>5.17</v>
      </c>
      <c r="H1138" s="15">
        <f t="shared" si="259"/>
        <v>5.23</v>
      </c>
      <c r="I1138" s="11">
        <f t="shared" si="260"/>
        <v>0.24107849550174548</v>
      </c>
      <c r="J1138" s="32">
        <f t="shared" si="261"/>
        <v>1.3908374740485316E-3</v>
      </c>
      <c r="K1138" s="32">
        <f t="shared" si="262"/>
        <v>718.99126868442875</v>
      </c>
      <c r="L1138" s="8">
        <v>1</v>
      </c>
      <c r="M1138" s="9">
        <v>0</v>
      </c>
      <c r="N1138" s="8">
        <v>0</v>
      </c>
      <c r="O1138" s="9">
        <v>0</v>
      </c>
      <c r="P1138" s="9">
        <v>0</v>
      </c>
      <c r="Q1138" s="9">
        <v>1</v>
      </c>
      <c r="R1138" s="9">
        <v>0</v>
      </c>
      <c r="S1138" s="8">
        <v>486926</v>
      </c>
      <c r="T1138" s="9">
        <v>21</v>
      </c>
      <c r="U1138" s="9">
        <f t="shared" si="263"/>
        <v>486904</v>
      </c>
      <c r="V1138" s="9">
        <f t="shared" si="264"/>
        <v>28</v>
      </c>
      <c r="W1138" s="7">
        <v>13.56</v>
      </c>
      <c r="X1138" s="7">
        <f t="shared" si="269"/>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1"/>
        <v>6.9999999999999979E-2</v>
      </c>
      <c r="AL1138" s="32">
        <f t="shared" si="271"/>
        <v>6.9999999999999979E-2</v>
      </c>
      <c r="AM1138" s="32">
        <f t="shared" si="272"/>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21201</v>
      </c>
      <c r="BL1138" s="24">
        <v>44.5</v>
      </c>
      <c r="BM1138">
        <v>1</v>
      </c>
      <c r="BN1138">
        <v>0</v>
      </c>
      <c r="BO1138">
        <v>0</v>
      </c>
      <c r="BP1138">
        <v>0</v>
      </c>
      <c r="BQ1138">
        <v>0</v>
      </c>
      <c r="BR1138">
        <v>0</v>
      </c>
      <c r="BS1138">
        <v>0</v>
      </c>
      <c r="BT1138" s="17">
        <v>0</v>
      </c>
      <c r="BU1138">
        <v>0</v>
      </c>
      <c r="BV1138">
        <v>0</v>
      </c>
      <c r="BW1138">
        <v>1</v>
      </c>
      <c r="BX1138" s="17">
        <v>0</v>
      </c>
      <c r="BY1138">
        <v>0</v>
      </c>
      <c r="BZ1138">
        <v>0</v>
      </c>
      <c r="CA1138">
        <v>0</v>
      </c>
      <c r="CB1138">
        <v>0</v>
      </c>
      <c r="CC1138" s="17">
        <v>0</v>
      </c>
      <c r="CD1138">
        <v>0</v>
      </c>
      <c r="CE1138">
        <v>0</v>
      </c>
      <c r="CF1138">
        <v>0</v>
      </c>
      <c r="CG1138">
        <v>0</v>
      </c>
      <c r="CH1138">
        <v>0</v>
      </c>
      <c r="CI1138">
        <v>0</v>
      </c>
      <c r="CJ1138">
        <v>0</v>
      </c>
      <c r="CK1138">
        <v>0</v>
      </c>
      <c r="CL1138">
        <v>0</v>
      </c>
      <c r="CM1138">
        <v>0</v>
      </c>
      <c r="CN1138" s="17">
        <v>0</v>
      </c>
      <c r="CO1138">
        <v>3.0920000000000001</v>
      </c>
      <c r="CP1138">
        <v>3590</v>
      </c>
      <c r="CQ1138">
        <v>1</v>
      </c>
      <c r="CR1138">
        <v>0</v>
      </c>
      <c r="CS1138">
        <v>0</v>
      </c>
      <c r="CY1138" s="33" t="s">
        <v>85</v>
      </c>
    </row>
    <row r="1139" spans="1:103" x14ac:dyDescent="0.25">
      <c r="A1139">
        <v>1138</v>
      </c>
      <c r="B1139">
        <v>77</v>
      </c>
      <c r="C1139" s="24" t="s">
        <v>4085</v>
      </c>
      <c r="D1139" s="12">
        <v>3.93</v>
      </c>
      <c r="E1139" s="13">
        <v>1.45</v>
      </c>
      <c r="F1139" s="7">
        <f t="shared" si="268"/>
        <v>2.7103448275862072</v>
      </c>
      <c r="G1139" s="7">
        <f t="shared" si="258"/>
        <v>2.4800000000000004</v>
      </c>
      <c r="H1139" s="15">
        <f t="shared" si="259"/>
        <v>5.38</v>
      </c>
      <c r="I1139" s="11">
        <f t="shared" si="260"/>
        <v>3.8841822641642178E-3</v>
      </c>
      <c r="J1139" s="32">
        <f t="shared" si="261"/>
        <v>1.4330952374142787E-3</v>
      </c>
      <c r="K1139" s="32">
        <f t="shared" si="262"/>
        <v>697.79033095127113</v>
      </c>
      <c r="L1139" s="8">
        <v>1</v>
      </c>
      <c r="M1139" s="9">
        <v>0</v>
      </c>
      <c r="N1139" s="8">
        <v>0</v>
      </c>
      <c r="O1139" s="9">
        <v>0</v>
      </c>
      <c r="P1139" s="9">
        <v>0</v>
      </c>
      <c r="Q1139" s="9">
        <v>1</v>
      </c>
      <c r="R1139" s="9">
        <v>0</v>
      </c>
      <c r="S1139" s="8">
        <v>486926</v>
      </c>
      <c r="T1139" s="9">
        <v>21</v>
      </c>
      <c r="U1139" s="9">
        <f t="shared" si="263"/>
        <v>486904</v>
      </c>
      <c r="V1139" s="9">
        <f t="shared" si="264"/>
        <v>28</v>
      </c>
      <c r="W1139" s="7">
        <v>13.56</v>
      </c>
      <c r="X1139" s="7">
        <f t="shared" si="269"/>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1"/>
        <v>6.9999999999999979E-2</v>
      </c>
      <c r="AL1139" s="32">
        <f t="shared" si="271"/>
        <v>6.9999999999999979E-2</v>
      </c>
      <c r="AM1139" s="32">
        <f t="shared" si="272"/>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21201</v>
      </c>
      <c r="BL1139" s="24">
        <v>44.5</v>
      </c>
      <c r="BM1139">
        <v>0</v>
      </c>
      <c r="BN1139">
        <v>0</v>
      </c>
      <c r="BO1139">
        <v>0</v>
      </c>
      <c r="BP1139">
        <v>0</v>
      </c>
      <c r="BQ1139">
        <v>1</v>
      </c>
      <c r="BR1139">
        <v>0</v>
      </c>
      <c r="BS1139">
        <v>0</v>
      </c>
      <c r="BT1139" s="17">
        <v>0</v>
      </c>
      <c r="BU1139">
        <v>0</v>
      </c>
      <c r="BV1139">
        <v>0</v>
      </c>
      <c r="BW1139">
        <v>1</v>
      </c>
      <c r="BX1139" s="17">
        <v>0</v>
      </c>
      <c r="BY1139">
        <v>0</v>
      </c>
      <c r="BZ1139">
        <v>0</v>
      </c>
      <c r="CA1139">
        <v>0</v>
      </c>
      <c r="CB1139">
        <v>0</v>
      </c>
      <c r="CC1139" s="17">
        <v>0</v>
      </c>
      <c r="CD1139">
        <v>0</v>
      </c>
      <c r="CE1139">
        <v>0</v>
      </c>
      <c r="CF1139">
        <v>0</v>
      </c>
      <c r="CG1139">
        <v>0</v>
      </c>
      <c r="CH1139">
        <v>0</v>
      </c>
      <c r="CI1139">
        <v>0</v>
      </c>
      <c r="CJ1139">
        <v>0</v>
      </c>
      <c r="CK1139">
        <v>0</v>
      </c>
      <c r="CL1139">
        <v>0</v>
      </c>
      <c r="CM1139">
        <v>0</v>
      </c>
      <c r="CN1139" s="17">
        <v>0</v>
      </c>
      <c r="CO1139">
        <v>3.0920000000000001</v>
      </c>
      <c r="CP1139">
        <v>3590</v>
      </c>
      <c r="CQ1139">
        <v>1</v>
      </c>
      <c r="CR1139">
        <v>0</v>
      </c>
      <c r="CS1139">
        <v>0</v>
      </c>
      <c r="CY1139" s="33" t="s">
        <v>85</v>
      </c>
    </row>
    <row r="1140" spans="1:103" x14ac:dyDescent="0.25">
      <c r="A1140">
        <v>1139</v>
      </c>
      <c r="B1140">
        <v>77</v>
      </c>
      <c r="C1140" s="24" t="s">
        <v>4085</v>
      </c>
      <c r="D1140" s="12">
        <v>5.21</v>
      </c>
      <c r="E1140" s="13">
        <v>0.03</v>
      </c>
      <c r="F1140" s="7">
        <f t="shared" si="268"/>
        <v>173.66666666666669</v>
      </c>
      <c r="G1140" s="7">
        <f t="shared" si="258"/>
        <v>5.18</v>
      </c>
      <c r="H1140" s="15">
        <f t="shared" si="259"/>
        <v>5.24</v>
      </c>
      <c r="I1140" s="11">
        <f t="shared" si="260"/>
        <v>0.2415155572221751</v>
      </c>
      <c r="J1140" s="32">
        <f t="shared" si="261"/>
        <v>1.3906845905307585E-3</v>
      </c>
      <c r="K1140" s="32">
        <f t="shared" si="262"/>
        <v>719.07031026952507</v>
      </c>
      <c r="L1140" s="8">
        <v>1</v>
      </c>
      <c r="M1140" s="9">
        <v>0</v>
      </c>
      <c r="N1140" s="8">
        <v>0</v>
      </c>
      <c r="O1140" s="9">
        <v>0</v>
      </c>
      <c r="P1140" s="9">
        <v>0</v>
      </c>
      <c r="Q1140" s="9">
        <v>1</v>
      </c>
      <c r="R1140" s="9">
        <v>0</v>
      </c>
      <c r="S1140" s="8">
        <v>486926</v>
      </c>
      <c r="T1140" s="9">
        <v>23</v>
      </c>
      <c r="U1140" s="9">
        <f t="shared" si="263"/>
        <v>486902</v>
      </c>
      <c r="V1140" s="9">
        <f t="shared" si="264"/>
        <v>28</v>
      </c>
      <c r="W1140" s="7">
        <v>13.56</v>
      </c>
      <c r="X1140" s="7">
        <f t="shared" si="269"/>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1"/>
        <v>6.9999999999999979E-2</v>
      </c>
      <c r="AL1140" s="32">
        <f t="shared" si="271"/>
        <v>6.9999999999999979E-2</v>
      </c>
      <c r="AM1140" s="32">
        <f t="shared" si="272"/>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21201</v>
      </c>
      <c r="BL1140" s="24">
        <v>44.5</v>
      </c>
      <c r="BM1140">
        <v>1</v>
      </c>
      <c r="BN1140">
        <v>0</v>
      </c>
      <c r="BO1140">
        <v>0</v>
      </c>
      <c r="BP1140">
        <v>0</v>
      </c>
      <c r="BQ1140">
        <v>0</v>
      </c>
      <c r="BR1140">
        <v>0</v>
      </c>
      <c r="BS1140">
        <v>0</v>
      </c>
      <c r="BT1140" s="17">
        <v>0</v>
      </c>
      <c r="BU1140">
        <v>0</v>
      </c>
      <c r="BV1140">
        <v>0</v>
      </c>
      <c r="BW1140">
        <v>1</v>
      </c>
      <c r="BX1140" s="17">
        <v>0</v>
      </c>
      <c r="BY1140">
        <v>0</v>
      </c>
      <c r="BZ1140">
        <v>0</v>
      </c>
      <c r="CA1140">
        <v>0</v>
      </c>
      <c r="CB1140">
        <v>0</v>
      </c>
      <c r="CC1140" s="17">
        <v>0</v>
      </c>
      <c r="CD1140">
        <v>1</v>
      </c>
      <c r="CE1140">
        <v>1</v>
      </c>
      <c r="CF1140">
        <v>0</v>
      </c>
      <c r="CG1140">
        <v>0</v>
      </c>
      <c r="CH1140">
        <v>1</v>
      </c>
      <c r="CI1140">
        <v>0</v>
      </c>
      <c r="CJ1140">
        <v>0</v>
      </c>
      <c r="CK1140">
        <v>0</v>
      </c>
      <c r="CL1140">
        <v>0</v>
      </c>
      <c r="CM1140">
        <v>1</v>
      </c>
      <c r="CN1140" s="17">
        <v>1</v>
      </c>
      <c r="CO1140">
        <v>3.0920000000000001</v>
      </c>
      <c r="CP1140">
        <v>3590</v>
      </c>
      <c r="CQ1140">
        <v>1</v>
      </c>
      <c r="CR1140">
        <v>0</v>
      </c>
      <c r="CS1140">
        <v>0</v>
      </c>
      <c r="CY1140" s="33" t="s">
        <v>85</v>
      </c>
    </row>
    <row r="1141" spans="1:103" x14ac:dyDescent="0.25">
      <c r="A1141">
        <v>1140</v>
      </c>
      <c r="B1141">
        <v>77</v>
      </c>
      <c r="C1141" s="24" t="s">
        <v>4085</v>
      </c>
      <c r="D1141" s="12">
        <v>7.79</v>
      </c>
      <c r="E1141" s="13">
        <v>2.39</v>
      </c>
      <c r="F1141" s="7">
        <f t="shared" si="268"/>
        <v>3.2594142259414225</v>
      </c>
      <c r="G1141" s="7">
        <f t="shared" si="258"/>
        <v>5.4</v>
      </c>
      <c r="H1141" s="15">
        <f t="shared" si="259"/>
        <v>10.18</v>
      </c>
      <c r="I1141" s="11">
        <f t="shared" si="260"/>
        <v>4.6710448747988055E-3</v>
      </c>
      <c r="J1141" s="32">
        <f t="shared" si="261"/>
        <v>1.4330933569665142E-3</v>
      </c>
      <c r="K1141" s="32">
        <f t="shared" si="262"/>
        <v>697.79124656382464</v>
      </c>
      <c r="L1141" s="8">
        <v>1</v>
      </c>
      <c r="M1141" s="9">
        <v>0</v>
      </c>
      <c r="N1141" s="8">
        <v>0</v>
      </c>
      <c r="O1141" s="9">
        <v>0</v>
      </c>
      <c r="P1141" s="9">
        <v>0</v>
      </c>
      <c r="Q1141" s="9">
        <v>1</v>
      </c>
      <c r="R1141" s="9">
        <v>0</v>
      </c>
      <c r="S1141" s="8">
        <v>486926</v>
      </c>
      <c r="T1141" s="9">
        <v>23</v>
      </c>
      <c r="U1141" s="9">
        <f t="shared" si="263"/>
        <v>486902</v>
      </c>
      <c r="V1141" s="9">
        <f t="shared" si="264"/>
        <v>28</v>
      </c>
      <c r="W1141" s="7">
        <v>13.56</v>
      </c>
      <c r="X1141" s="7">
        <f t="shared" si="269"/>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1"/>
        <v>6.9999999999999979E-2</v>
      </c>
      <c r="AL1141" s="32">
        <f t="shared" si="271"/>
        <v>6.9999999999999979E-2</v>
      </c>
      <c r="AM1141" s="32">
        <f t="shared" si="272"/>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21201</v>
      </c>
      <c r="BL1141" s="24">
        <v>44.5</v>
      </c>
      <c r="BM1141">
        <v>0</v>
      </c>
      <c r="BN1141">
        <v>0</v>
      </c>
      <c r="BO1141">
        <v>0</v>
      </c>
      <c r="BP1141">
        <v>0</v>
      </c>
      <c r="BQ1141">
        <v>1</v>
      </c>
      <c r="BR1141">
        <v>0</v>
      </c>
      <c r="BS1141">
        <v>0</v>
      </c>
      <c r="BT1141" s="17">
        <v>0</v>
      </c>
      <c r="BU1141">
        <v>0</v>
      </c>
      <c r="BV1141">
        <v>0</v>
      </c>
      <c r="BW1141">
        <v>1</v>
      </c>
      <c r="BX1141" s="17">
        <v>0</v>
      </c>
      <c r="BY1141">
        <v>0</v>
      </c>
      <c r="BZ1141">
        <v>0</v>
      </c>
      <c r="CA1141">
        <v>0</v>
      </c>
      <c r="CB1141">
        <v>0</v>
      </c>
      <c r="CC1141" s="17">
        <v>0</v>
      </c>
      <c r="CD1141">
        <v>1</v>
      </c>
      <c r="CE1141">
        <v>1</v>
      </c>
      <c r="CF1141">
        <v>0</v>
      </c>
      <c r="CG1141">
        <v>0</v>
      </c>
      <c r="CH1141">
        <v>1</v>
      </c>
      <c r="CI1141">
        <v>0</v>
      </c>
      <c r="CJ1141">
        <v>0</v>
      </c>
      <c r="CK1141">
        <v>0</v>
      </c>
      <c r="CL1141">
        <v>0</v>
      </c>
      <c r="CM1141">
        <v>1</v>
      </c>
      <c r="CN1141" s="17">
        <v>1</v>
      </c>
      <c r="CO1141">
        <v>3.0920000000000001</v>
      </c>
      <c r="CP1141">
        <v>3590</v>
      </c>
      <c r="CQ1141">
        <v>1</v>
      </c>
      <c r="CR1141">
        <v>0</v>
      </c>
      <c r="CS1141">
        <v>0</v>
      </c>
      <c r="CY1141" s="33" t="s">
        <v>85</v>
      </c>
    </row>
    <row r="1142" spans="1:103" x14ac:dyDescent="0.25">
      <c r="A1142">
        <v>1141</v>
      </c>
      <c r="B1142">
        <v>77</v>
      </c>
      <c r="C1142" s="24" t="s">
        <v>4085</v>
      </c>
      <c r="D1142" s="12">
        <v>6.73</v>
      </c>
      <c r="E1142" s="13">
        <v>0.03</v>
      </c>
      <c r="F1142" s="7">
        <f t="shared" si="268"/>
        <v>224.33333333333334</v>
      </c>
      <c r="G1142" s="7">
        <f t="shared" si="258"/>
        <v>6.7</v>
      </c>
      <c r="H1142" s="15">
        <f t="shared" si="259"/>
        <v>6.7600000000000007</v>
      </c>
      <c r="I1142" s="11">
        <f t="shared" si="260"/>
        <v>0.36400129234675915</v>
      </c>
      <c r="J1142" s="32">
        <f t="shared" si="261"/>
        <v>1.6225911991683173E-3</v>
      </c>
      <c r="K1142" s="32">
        <f t="shared" si="262"/>
        <v>616.29817819335176</v>
      </c>
      <c r="L1142" s="8">
        <v>1</v>
      </c>
      <c r="M1142" s="9">
        <v>0</v>
      </c>
      <c r="N1142" s="8">
        <v>0</v>
      </c>
      <c r="O1142" s="9">
        <v>0</v>
      </c>
      <c r="P1142" s="9">
        <v>0</v>
      </c>
      <c r="Q1142" s="9">
        <v>1</v>
      </c>
      <c r="R1142" s="9">
        <v>0</v>
      </c>
      <c r="S1142" s="8">
        <v>329509</v>
      </c>
      <c r="T1142" s="9">
        <v>10</v>
      </c>
      <c r="U1142" s="9">
        <f t="shared" si="263"/>
        <v>329498</v>
      </c>
      <c r="V1142" s="9">
        <f t="shared" si="264"/>
        <v>28</v>
      </c>
      <c r="W1142" s="7">
        <v>12.79</v>
      </c>
      <c r="X1142" s="7">
        <f t="shared" si="269"/>
        <v>35.71</v>
      </c>
      <c r="Y1142" s="9">
        <v>1</v>
      </c>
      <c r="Z1142" s="9">
        <v>0</v>
      </c>
      <c r="AA1142" s="9">
        <v>0</v>
      </c>
      <c r="AB1142" s="9">
        <v>0</v>
      </c>
      <c r="AC1142" s="9">
        <v>1</v>
      </c>
      <c r="AD1142" s="29">
        <v>0</v>
      </c>
      <c r="AE1142" s="9">
        <v>0</v>
      </c>
      <c r="AF1142" s="9">
        <v>1</v>
      </c>
      <c r="AG1142" s="29">
        <v>0</v>
      </c>
      <c r="AH1142" s="9">
        <v>1</v>
      </c>
      <c r="AI1142" s="29">
        <v>0</v>
      </c>
      <c r="AJ1142" s="20">
        <v>1980</v>
      </c>
      <c r="AK1142" s="32">
        <f t="shared" si="271"/>
        <v>0.11499999999999999</v>
      </c>
      <c r="AL1142" s="32">
        <f t="shared" si="271"/>
        <v>0.11499999999999999</v>
      </c>
      <c r="AM1142" s="32">
        <f t="shared" ref="AM1142:AM1157" si="273">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21201</v>
      </c>
      <c r="BL1142" s="24">
        <v>54.5</v>
      </c>
      <c r="BM1142">
        <v>1</v>
      </c>
      <c r="BN1142">
        <v>0</v>
      </c>
      <c r="BO1142">
        <v>0</v>
      </c>
      <c r="BP1142">
        <v>0</v>
      </c>
      <c r="BQ1142">
        <v>0</v>
      </c>
      <c r="BR1142">
        <v>0</v>
      </c>
      <c r="BS1142">
        <v>0</v>
      </c>
      <c r="BT1142" s="17">
        <v>0</v>
      </c>
      <c r="BU1142">
        <v>0</v>
      </c>
      <c r="BV1142">
        <v>0</v>
      </c>
      <c r="BW1142">
        <v>1</v>
      </c>
      <c r="BX1142" s="17">
        <v>0</v>
      </c>
      <c r="BY1142">
        <v>0</v>
      </c>
      <c r="BZ1142">
        <v>0</v>
      </c>
      <c r="CA1142">
        <v>0</v>
      </c>
      <c r="CB1142">
        <v>0</v>
      </c>
      <c r="CC1142" s="17">
        <v>0</v>
      </c>
      <c r="CD1142">
        <v>0</v>
      </c>
      <c r="CE1142">
        <v>0</v>
      </c>
      <c r="CF1142">
        <v>0</v>
      </c>
      <c r="CG1142">
        <v>0</v>
      </c>
      <c r="CH1142">
        <v>0</v>
      </c>
      <c r="CI1142">
        <v>0</v>
      </c>
      <c r="CJ1142">
        <v>0</v>
      </c>
      <c r="CK1142">
        <v>0</v>
      </c>
      <c r="CL1142">
        <v>0</v>
      </c>
      <c r="CM1142">
        <v>0</v>
      </c>
      <c r="CN1142" s="17">
        <v>0</v>
      </c>
      <c r="CO1142">
        <v>3.0920000000000001</v>
      </c>
      <c r="CP1142">
        <v>3590</v>
      </c>
      <c r="CQ1142">
        <v>1</v>
      </c>
      <c r="CR1142">
        <v>0</v>
      </c>
      <c r="CS1142">
        <v>0</v>
      </c>
      <c r="CY1142" s="33" t="s">
        <v>85</v>
      </c>
    </row>
    <row r="1143" spans="1:103" x14ac:dyDescent="0.25">
      <c r="A1143">
        <v>1142</v>
      </c>
      <c r="B1143">
        <v>77</v>
      </c>
      <c r="C1143" s="24" t="s">
        <v>4085</v>
      </c>
      <c r="D1143" s="12">
        <v>9.2799999999999994</v>
      </c>
      <c r="E1143" s="13">
        <v>0.93</v>
      </c>
      <c r="F1143" s="7">
        <f t="shared" si="268"/>
        <v>9.9784946236559122</v>
      </c>
      <c r="G1143" s="7">
        <f t="shared" si="258"/>
        <v>8.35</v>
      </c>
      <c r="H1143" s="15">
        <f t="shared" si="259"/>
        <v>10.209999999999999</v>
      </c>
      <c r="I1143" s="11">
        <f t="shared" si="260"/>
        <v>1.7380930654928722E-2</v>
      </c>
      <c r="J1143" s="32">
        <f t="shared" si="261"/>
        <v>1.7418389557202277E-3</v>
      </c>
      <c r="K1143" s="32">
        <f t="shared" si="262"/>
        <v>574.10588775499798</v>
      </c>
      <c r="L1143" s="8">
        <v>1</v>
      </c>
      <c r="M1143" s="9">
        <v>0</v>
      </c>
      <c r="N1143" s="8">
        <v>0</v>
      </c>
      <c r="O1143" s="9">
        <v>0</v>
      </c>
      <c r="P1143" s="9">
        <v>0</v>
      </c>
      <c r="Q1143" s="9">
        <v>1</v>
      </c>
      <c r="R1143" s="9">
        <v>0</v>
      </c>
      <c r="S1143" s="8">
        <v>329509</v>
      </c>
      <c r="T1143" s="9">
        <v>10</v>
      </c>
      <c r="U1143" s="9">
        <f t="shared" si="263"/>
        <v>329498</v>
      </c>
      <c r="V1143" s="9">
        <f t="shared" si="264"/>
        <v>28</v>
      </c>
      <c r="W1143" s="7">
        <v>12.79</v>
      </c>
      <c r="X1143" s="7">
        <f t="shared" si="269"/>
        <v>35.71</v>
      </c>
      <c r="Y1143" s="9">
        <v>1</v>
      </c>
      <c r="Z1143" s="9">
        <v>0</v>
      </c>
      <c r="AA1143" s="9">
        <v>0</v>
      </c>
      <c r="AB1143" s="9">
        <v>0</v>
      </c>
      <c r="AC1143" s="9">
        <v>1</v>
      </c>
      <c r="AD1143" s="29">
        <v>0</v>
      </c>
      <c r="AE1143" s="9">
        <v>0</v>
      </c>
      <c r="AF1143" s="9">
        <v>1</v>
      </c>
      <c r="AG1143" s="29">
        <v>0</v>
      </c>
      <c r="AH1143" s="9">
        <v>1</v>
      </c>
      <c r="AI1143" s="29">
        <v>0</v>
      </c>
      <c r="AJ1143" s="20">
        <v>1980</v>
      </c>
      <c r="AK1143" s="32">
        <f t="shared" si="271"/>
        <v>0.11499999999999999</v>
      </c>
      <c r="AL1143" s="32">
        <f t="shared" si="271"/>
        <v>0.11499999999999999</v>
      </c>
      <c r="AM1143" s="32">
        <f t="shared" si="273"/>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21201</v>
      </c>
      <c r="BL1143" s="24">
        <v>54.5</v>
      </c>
      <c r="BM1143">
        <v>0</v>
      </c>
      <c r="BN1143">
        <v>0</v>
      </c>
      <c r="BO1143">
        <v>0</v>
      </c>
      <c r="BP1143">
        <v>0</v>
      </c>
      <c r="BQ1143">
        <v>1</v>
      </c>
      <c r="BR1143">
        <v>0</v>
      </c>
      <c r="BS1143">
        <v>0</v>
      </c>
      <c r="BT1143" s="17">
        <v>0</v>
      </c>
      <c r="BU1143">
        <v>0</v>
      </c>
      <c r="BV1143">
        <v>0</v>
      </c>
      <c r="BW1143">
        <v>1</v>
      </c>
      <c r="BX1143" s="17">
        <v>0</v>
      </c>
      <c r="BY1143">
        <v>0</v>
      </c>
      <c r="BZ1143">
        <v>0</v>
      </c>
      <c r="CA1143">
        <v>0</v>
      </c>
      <c r="CB1143">
        <v>0</v>
      </c>
      <c r="CC1143" s="17">
        <v>0</v>
      </c>
      <c r="CD1143">
        <v>0</v>
      </c>
      <c r="CE1143">
        <v>0</v>
      </c>
      <c r="CF1143">
        <v>0</v>
      </c>
      <c r="CG1143">
        <v>0</v>
      </c>
      <c r="CH1143">
        <v>0</v>
      </c>
      <c r="CI1143">
        <v>0</v>
      </c>
      <c r="CJ1143">
        <v>0</v>
      </c>
      <c r="CK1143">
        <v>0</v>
      </c>
      <c r="CL1143">
        <v>0</v>
      </c>
      <c r="CM1143">
        <v>0</v>
      </c>
      <c r="CN1143" s="17">
        <v>0</v>
      </c>
      <c r="CO1143">
        <v>3.0920000000000001</v>
      </c>
      <c r="CP1143">
        <v>3590</v>
      </c>
      <c r="CQ1143">
        <v>1</v>
      </c>
      <c r="CR1143">
        <v>0</v>
      </c>
      <c r="CS1143">
        <v>0</v>
      </c>
      <c r="CY1143" s="33" t="s">
        <v>85</v>
      </c>
    </row>
    <row r="1144" spans="1:103" x14ac:dyDescent="0.25">
      <c r="A1144">
        <v>1143</v>
      </c>
      <c r="B1144">
        <v>77</v>
      </c>
      <c r="C1144" s="24" t="s">
        <v>4085</v>
      </c>
      <c r="D1144" s="12">
        <v>6.73</v>
      </c>
      <c r="E1144" s="13">
        <v>0.03</v>
      </c>
      <c r="F1144" s="7">
        <f t="shared" si="268"/>
        <v>224.33333333333334</v>
      </c>
      <c r="G1144" s="7">
        <f t="shared" si="258"/>
        <v>6.7</v>
      </c>
      <c r="H1144" s="15">
        <f t="shared" si="259"/>
        <v>6.7600000000000007</v>
      </c>
      <c r="I1144" s="11">
        <f t="shared" si="260"/>
        <v>0.36400225069394709</v>
      </c>
      <c r="J1144" s="32">
        <f t="shared" si="261"/>
        <v>1.6225954711468664E-3</v>
      </c>
      <c r="K1144" s="32">
        <f t="shared" si="262"/>
        <v>616.29655560001663</v>
      </c>
      <c r="L1144" s="8">
        <v>1</v>
      </c>
      <c r="M1144" s="9">
        <v>0</v>
      </c>
      <c r="N1144" s="8">
        <v>0</v>
      </c>
      <c r="O1144" s="9">
        <v>0</v>
      </c>
      <c r="P1144" s="9">
        <v>0</v>
      </c>
      <c r="Q1144" s="9">
        <v>1</v>
      </c>
      <c r="R1144" s="9">
        <v>0</v>
      </c>
      <c r="S1144" s="8">
        <v>329509</v>
      </c>
      <c r="T1144" s="9">
        <v>12</v>
      </c>
      <c r="U1144" s="9">
        <f t="shared" si="263"/>
        <v>329496</v>
      </c>
      <c r="V1144" s="9">
        <f t="shared" si="264"/>
        <v>28</v>
      </c>
      <c r="W1144" s="7">
        <v>12.79</v>
      </c>
      <c r="X1144" s="7">
        <f t="shared" si="269"/>
        <v>35.71</v>
      </c>
      <c r="Y1144" s="9">
        <v>1</v>
      </c>
      <c r="Z1144" s="9">
        <v>0</v>
      </c>
      <c r="AA1144" s="9">
        <v>0</v>
      </c>
      <c r="AB1144" s="9">
        <v>0</v>
      </c>
      <c r="AC1144" s="9">
        <v>1</v>
      </c>
      <c r="AD1144" s="29">
        <v>0</v>
      </c>
      <c r="AE1144" s="9">
        <v>0</v>
      </c>
      <c r="AF1144" s="9">
        <v>1</v>
      </c>
      <c r="AG1144" s="29">
        <v>0</v>
      </c>
      <c r="AH1144" s="9">
        <v>1</v>
      </c>
      <c r="AI1144" s="29">
        <v>0</v>
      </c>
      <c r="AJ1144" s="20">
        <v>1980</v>
      </c>
      <c r="AK1144" s="32">
        <f t="shared" si="271"/>
        <v>0.11499999999999999</v>
      </c>
      <c r="AL1144" s="32">
        <f t="shared" si="271"/>
        <v>0.11499999999999999</v>
      </c>
      <c r="AM1144" s="32">
        <f t="shared" si="273"/>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21201</v>
      </c>
      <c r="BL1144" s="24">
        <v>54.5</v>
      </c>
      <c r="BM1144">
        <v>1</v>
      </c>
      <c r="BN1144">
        <v>0</v>
      </c>
      <c r="BO1144">
        <v>0</v>
      </c>
      <c r="BP1144">
        <v>0</v>
      </c>
      <c r="BQ1144">
        <v>0</v>
      </c>
      <c r="BR1144">
        <v>0</v>
      </c>
      <c r="BS1144">
        <v>0</v>
      </c>
      <c r="BT1144" s="17">
        <v>0</v>
      </c>
      <c r="BU1144">
        <v>0</v>
      </c>
      <c r="BV1144">
        <v>0</v>
      </c>
      <c r="BW1144">
        <v>1</v>
      </c>
      <c r="BX1144" s="17">
        <v>0</v>
      </c>
      <c r="BY1144">
        <v>0</v>
      </c>
      <c r="BZ1144">
        <v>0</v>
      </c>
      <c r="CA1144">
        <v>0</v>
      </c>
      <c r="CB1144">
        <v>0</v>
      </c>
      <c r="CC1144" s="17">
        <v>0</v>
      </c>
      <c r="CD1144">
        <v>1</v>
      </c>
      <c r="CE1144">
        <v>1</v>
      </c>
      <c r="CF1144">
        <v>0</v>
      </c>
      <c r="CG1144">
        <v>0</v>
      </c>
      <c r="CH1144">
        <v>0</v>
      </c>
      <c r="CI1144">
        <v>0</v>
      </c>
      <c r="CJ1144">
        <v>0</v>
      </c>
      <c r="CK1144">
        <v>0</v>
      </c>
      <c r="CL1144">
        <v>0</v>
      </c>
      <c r="CM1144">
        <v>0</v>
      </c>
      <c r="CN1144" s="17">
        <v>0</v>
      </c>
      <c r="CO1144">
        <v>3.0920000000000001</v>
      </c>
      <c r="CP1144">
        <v>3590</v>
      </c>
      <c r="CQ1144">
        <v>1</v>
      </c>
      <c r="CR1144">
        <v>0</v>
      </c>
      <c r="CS1144">
        <v>0</v>
      </c>
      <c r="CY1144" s="33" t="s">
        <v>85</v>
      </c>
    </row>
    <row r="1145" spans="1:103" x14ac:dyDescent="0.25">
      <c r="A1145">
        <v>1144</v>
      </c>
      <c r="B1145">
        <v>77</v>
      </c>
      <c r="C1145" s="24" t="s">
        <v>4085</v>
      </c>
      <c r="D1145" s="12">
        <v>9.07</v>
      </c>
      <c r="E1145" s="13">
        <v>1.07</v>
      </c>
      <c r="F1145" s="7">
        <f t="shared" si="268"/>
        <v>8.4766355140186906</v>
      </c>
      <c r="G1145" s="7">
        <f t="shared" si="258"/>
        <v>8</v>
      </c>
      <c r="H1145" s="15">
        <f t="shared" si="259"/>
        <v>10.14</v>
      </c>
      <c r="I1145" s="11">
        <f t="shared" si="260"/>
        <v>1.476559961093361E-2</v>
      </c>
      <c r="J1145" s="32">
        <f t="shared" si="261"/>
        <v>1.7419174844210544E-3</v>
      </c>
      <c r="K1145" s="32">
        <f t="shared" si="262"/>
        <v>574.08000605284758</v>
      </c>
      <c r="L1145" s="8">
        <v>1</v>
      </c>
      <c r="M1145" s="9">
        <v>0</v>
      </c>
      <c r="N1145" s="8">
        <v>0</v>
      </c>
      <c r="O1145" s="9">
        <v>0</v>
      </c>
      <c r="P1145" s="9">
        <v>0</v>
      </c>
      <c r="Q1145" s="9">
        <v>1</v>
      </c>
      <c r="R1145" s="9">
        <v>0</v>
      </c>
      <c r="S1145" s="8">
        <v>329509</v>
      </c>
      <c r="T1145" s="9">
        <v>12</v>
      </c>
      <c r="U1145" s="9">
        <f t="shared" si="263"/>
        <v>329496</v>
      </c>
      <c r="V1145" s="9">
        <f t="shared" si="264"/>
        <v>28</v>
      </c>
      <c r="W1145" s="7">
        <v>12.79</v>
      </c>
      <c r="X1145" s="7">
        <f t="shared" si="269"/>
        <v>35.71</v>
      </c>
      <c r="Y1145" s="9">
        <v>1</v>
      </c>
      <c r="Z1145" s="9">
        <v>0</v>
      </c>
      <c r="AA1145" s="9">
        <v>0</v>
      </c>
      <c r="AB1145" s="9">
        <v>0</v>
      </c>
      <c r="AC1145" s="9">
        <v>1</v>
      </c>
      <c r="AD1145" s="29">
        <v>0</v>
      </c>
      <c r="AE1145" s="9">
        <v>0</v>
      </c>
      <c r="AF1145" s="9">
        <v>1</v>
      </c>
      <c r="AG1145" s="29">
        <v>0</v>
      </c>
      <c r="AH1145" s="9">
        <v>1</v>
      </c>
      <c r="AI1145" s="29">
        <v>0</v>
      </c>
      <c r="AJ1145" s="20">
        <v>1980</v>
      </c>
      <c r="AK1145" s="32">
        <f t="shared" si="271"/>
        <v>0.11499999999999999</v>
      </c>
      <c r="AL1145" s="32">
        <f t="shared" si="271"/>
        <v>0.11499999999999999</v>
      </c>
      <c r="AM1145" s="32">
        <f t="shared" si="273"/>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21201</v>
      </c>
      <c r="BL1145" s="24">
        <v>54.5</v>
      </c>
      <c r="BM1145">
        <v>0</v>
      </c>
      <c r="BN1145">
        <v>0</v>
      </c>
      <c r="BO1145">
        <v>0</v>
      </c>
      <c r="BP1145">
        <v>0</v>
      </c>
      <c r="BQ1145">
        <v>1</v>
      </c>
      <c r="BR1145">
        <v>0</v>
      </c>
      <c r="BS1145">
        <v>0</v>
      </c>
      <c r="BT1145" s="17">
        <v>0</v>
      </c>
      <c r="BU1145">
        <v>0</v>
      </c>
      <c r="BV1145">
        <v>0</v>
      </c>
      <c r="BW1145">
        <v>1</v>
      </c>
      <c r="BX1145" s="17">
        <v>0</v>
      </c>
      <c r="BY1145">
        <v>0</v>
      </c>
      <c r="BZ1145">
        <v>0</v>
      </c>
      <c r="CA1145">
        <v>0</v>
      </c>
      <c r="CB1145">
        <v>0</v>
      </c>
      <c r="CC1145" s="17">
        <v>0</v>
      </c>
      <c r="CD1145">
        <v>1</v>
      </c>
      <c r="CE1145">
        <v>1</v>
      </c>
      <c r="CF1145">
        <v>0</v>
      </c>
      <c r="CG1145">
        <v>0</v>
      </c>
      <c r="CH1145">
        <v>0</v>
      </c>
      <c r="CI1145">
        <v>0</v>
      </c>
      <c r="CJ1145">
        <v>0</v>
      </c>
      <c r="CK1145">
        <v>0</v>
      </c>
      <c r="CL1145">
        <v>0</v>
      </c>
      <c r="CM1145">
        <v>0</v>
      </c>
      <c r="CN1145" s="17">
        <v>0</v>
      </c>
      <c r="CO1145">
        <v>3.0920000000000001</v>
      </c>
      <c r="CP1145">
        <v>3590</v>
      </c>
      <c r="CQ1145">
        <v>1</v>
      </c>
      <c r="CR1145">
        <v>0</v>
      </c>
      <c r="CS1145">
        <v>0</v>
      </c>
      <c r="CY1145" s="33" t="s">
        <v>85</v>
      </c>
    </row>
    <row r="1146" spans="1:103" x14ac:dyDescent="0.25">
      <c r="A1146">
        <v>1145</v>
      </c>
      <c r="B1146">
        <v>77</v>
      </c>
      <c r="C1146" s="24" t="s">
        <v>4085</v>
      </c>
      <c r="D1146" s="12">
        <v>6.28</v>
      </c>
      <c r="E1146" s="13">
        <v>0.03</v>
      </c>
      <c r="F1146" s="7">
        <f t="shared" si="268"/>
        <v>209.33333333333334</v>
      </c>
      <c r="G1146" s="7">
        <f t="shared" si="258"/>
        <v>6.25</v>
      </c>
      <c r="H1146" s="15">
        <f t="shared" si="259"/>
        <v>6.3100000000000005</v>
      </c>
      <c r="I1146" s="11">
        <f t="shared" si="260"/>
        <v>0.34261396720002396</v>
      </c>
      <c r="J1146" s="32">
        <f t="shared" si="261"/>
        <v>1.636690926114764E-3</v>
      </c>
      <c r="K1146" s="32">
        <f t="shared" si="262"/>
        <v>610.98890697331365</v>
      </c>
      <c r="L1146" s="8">
        <v>1</v>
      </c>
      <c r="M1146" s="9">
        <v>0</v>
      </c>
      <c r="N1146" s="8">
        <v>0</v>
      </c>
      <c r="O1146" s="9">
        <v>0</v>
      </c>
      <c r="P1146" s="9">
        <v>0</v>
      </c>
      <c r="Q1146" s="9">
        <v>1</v>
      </c>
      <c r="R1146" s="9">
        <v>0</v>
      </c>
      <c r="S1146" s="8">
        <v>329509</v>
      </c>
      <c r="T1146" s="9">
        <v>21</v>
      </c>
      <c r="U1146" s="9">
        <f t="shared" si="263"/>
        <v>329487</v>
      </c>
      <c r="V1146" s="9">
        <f t="shared" si="264"/>
        <v>28</v>
      </c>
      <c r="W1146" s="7">
        <v>12.79</v>
      </c>
      <c r="X1146" s="7">
        <f t="shared" si="269"/>
        <v>35.71</v>
      </c>
      <c r="Y1146" s="9">
        <v>1</v>
      </c>
      <c r="Z1146" s="9">
        <v>0</v>
      </c>
      <c r="AA1146" s="9">
        <v>0</v>
      </c>
      <c r="AB1146" s="9">
        <v>0</v>
      </c>
      <c r="AC1146" s="9">
        <v>1</v>
      </c>
      <c r="AD1146" s="29">
        <v>0</v>
      </c>
      <c r="AE1146" s="9">
        <v>0</v>
      </c>
      <c r="AF1146" s="9">
        <v>1</v>
      </c>
      <c r="AG1146" s="29">
        <v>0</v>
      </c>
      <c r="AH1146" s="9">
        <v>1</v>
      </c>
      <c r="AI1146" s="29">
        <v>0</v>
      </c>
      <c r="AJ1146" s="20">
        <v>1980</v>
      </c>
      <c r="AK1146" s="32">
        <f t="shared" si="271"/>
        <v>0.11499999999999999</v>
      </c>
      <c r="AL1146" s="32">
        <f t="shared" si="271"/>
        <v>0.11499999999999999</v>
      </c>
      <c r="AM1146" s="32">
        <f t="shared" si="273"/>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21201</v>
      </c>
      <c r="BL1146" s="24">
        <v>54.5</v>
      </c>
      <c r="BM1146">
        <v>1</v>
      </c>
      <c r="BN1146">
        <v>0</v>
      </c>
      <c r="BO1146">
        <v>0</v>
      </c>
      <c r="BP1146">
        <v>0</v>
      </c>
      <c r="BQ1146">
        <v>0</v>
      </c>
      <c r="BR1146">
        <v>0</v>
      </c>
      <c r="BS1146">
        <v>0</v>
      </c>
      <c r="BT1146" s="17">
        <v>0</v>
      </c>
      <c r="BU1146">
        <v>0</v>
      </c>
      <c r="BV1146">
        <v>0</v>
      </c>
      <c r="BW1146">
        <v>1</v>
      </c>
      <c r="BX1146" s="17">
        <v>0</v>
      </c>
      <c r="BY1146">
        <v>0</v>
      </c>
      <c r="BZ1146">
        <v>0</v>
      </c>
      <c r="CA1146">
        <v>0</v>
      </c>
      <c r="CB1146">
        <v>0</v>
      </c>
      <c r="CC1146" s="17">
        <v>0</v>
      </c>
      <c r="CD1146">
        <v>0</v>
      </c>
      <c r="CE1146">
        <v>0</v>
      </c>
      <c r="CF1146">
        <v>0</v>
      </c>
      <c r="CG1146">
        <v>0</v>
      </c>
      <c r="CH1146">
        <v>0</v>
      </c>
      <c r="CI1146">
        <v>0</v>
      </c>
      <c r="CJ1146">
        <v>0</v>
      </c>
      <c r="CK1146">
        <v>0</v>
      </c>
      <c r="CL1146">
        <v>0</v>
      </c>
      <c r="CM1146">
        <v>0</v>
      </c>
      <c r="CN1146" s="17">
        <v>0</v>
      </c>
      <c r="CO1146">
        <v>3.0920000000000001</v>
      </c>
      <c r="CP1146">
        <v>3590</v>
      </c>
      <c r="CQ1146">
        <v>1</v>
      </c>
      <c r="CR1146">
        <v>0</v>
      </c>
      <c r="CS1146">
        <v>0</v>
      </c>
      <c r="CY1146" s="33" t="s">
        <v>85</v>
      </c>
    </row>
    <row r="1147" spans="1:103" x14ac:dyDescent="0.25">
      <c r="A1147">
        <v>1146</v>
      </c>
      <c r="B1147">
        <v>77</v>
      </c>
      <c r="C1147" s="24" t="s">
        <v>4085</v>
      </c>
      <c r="D1147" s="12">
        <v>8.31</v>
      </c>
      <c r="E1147" s="13">
        <v>0.95</v>
      </c>
      <c r="F1147" s="7">
        <f t="shared" si="268"/>
        <v>8.7473684210526326</v>
      </c>
      <c r="G1147" s="7">
        <f t="shared" si="258"/>
        <v>7.36</v>
      </c>
      <c r="H1147" s="15">
        <f t="shared" si="259"/>
        <v>9.26</v>
      </c>
      <c r="I1147" s="11">
        <f t="shared" si="260"/>
        <v>1.5237294251999758E-2</v>
      </c>
      <c r="J1147" s="32">
        <f t="shared" si="261"/>
        <v>1.7419289457761458E-3</v>
      </c>
      <c r="K1147" s="32">
        <f t="shared" si="262"/>
        <v>574.07622878350708</v>
      </c>
      <c r="L1147" s="8">
        <v>1</v>
      </c>
      <c r="M1147" s="9">
        <v>0</v>
      </c>
      <c r="N1147" s="8">
        <v>0</v>
      </c>
      <c r="O1147" s="9">
        <v>0</v>
      </c>
      <c r="P1147" s="9">
        <v>0</v>
      </c>
      <c r="Q1147" s="9">
        <v>1</v>
      </c>
      <c r="R1147" s="9">
        <v>0</v>
      </c>
      <c r="S1147" s="8">
        <v>329509</v>
      </c>
      <c r="T1147" s="9">
        <v>21</v>
      </c>
      <c r="U1147" s="9">
        <f t="shared" si="263"/>
        <v>329487</v>
      </c>
      <c r="V1147" s="9">
        <f t="shared" si="264"/>
        <v>28</v>
      </c>
      <c r="W1147" s="7">
        <v>12.79</v>
      </c>
      <c r="X1147" s="7">
        <f t="shared" si="269"/>
        <v>35.71</v>
      </c>
      <c r="Y1147" s="9">
        <v>1</v>
      </c>
      <c r="Z1147" s="9">
        <v>0</v>
      </c>
      <c r="AA1147" s="9">
        <v>0</v>
      </c>
      <c r="AB1147" s="9">
        <v>0</v>
      </c>
      <c r="AC1147" s="9">
        <v>1</v>
      </c>
      <c r="AD1147" s="29">
        <v>0</v>
      </c>
      <c r="AE1147" s="9">
        <v>0</v>
      </c>
      <c r="AF1147" s="9">
        <v>1</v>
      </c>
      <c r="AG1147" s="29">
        <v>0</v>
      </c>
      <c r="AH1147" s="9">
        <v>1</v>
      </c>
      <c r="AI1147" s="29">
        <v>0</v>
      </c>
      <c r="AJ1147" s="20">
        <v>1980</v>
      </c>
      <c r="AK1147" s="32">
        <f t="shared" si="271"/>
        <v>0.11499999999999999</v>
      </c>
      <c r="AL1147" s="32">
        <f t="shared" si="271"/>
        <v>0.11499999999999999</v>
      </c>
      <c r="AM1147" s="32">
        <f t="shared" si="273"/>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21201</v>
      </c>
      <c r="BL1147" s="24">
        <v>54.5</v>
      </c>
      <c r="BM1147">
        <v>0</v>
      </c>
      <c r="BN1147">
        <v>0</v>
      </c>
      <c r="BO1147">
        <v>0</v>
      </c>
      <c r="BP1147">
        <v>0</v>
      </c>
      <c r="BQ1147">
        <v>1</v>
      </c>
      <c r="BR1147">
        <v>0</v>
      </c>
      <c r="BS1147">
        <v>0</v>
      </c>
      <c r="BT1147" s="17">
        <v>0</v>
      </c>
      <c r="BU1147">
        <v>0</v>
      </c>
      <c r="BV1147">
        <v>0</v>
      </c>
      <c r="BW1147">
        <v>1</v>
      </c>
      <c r="BX1147" s="17">
        <v>0</v>
      </c>
      <c r="BY1147">
        <v>0</v>
      </c>
      <c r="BZ1147">
        <v>0</v>
      </c>
      <c r="CA1147">
        <v>0</v>
      </c>
      <c r="CB1147">
        <v>0</v>
      </c>
      <c r="CC1147" s="17">
        <v>0</v>
      </c>
      <c r="CD1147">
        <v>0</v>
      </c>
      <c r="CE1147">
        <v>0</v>
      </c>
      <c r="CF1147">
        <v>0</v>
      </c>
      <c r="CG1147">
        <v>0</v>
      </c>
      <c r="CH1147">
        <v>0</v>
      </c>
      <c r="CI1147">
        <v>0</v>
      </c>
      <c r="CJ1147">
        <v>0</v>
      </c>
      <c r="CK1147">
        <v>0</v>
      </c>
      <c r="CL1147">
        <v>0</v>
      </c>
      <c r="CM1147">
        <v>0</v>
      </c>
      <c r="CN1147" s="17">
        <v>0</v>
      </c>
      <c r="CO1147">
        <v>3.0920000000000001</v>
      </c>
      <c r="CP1147">
        <v>3590</v>
      </c>
      <c r="CQ1147">
        <v>1</v>
      </c>
      <c r="CR1147">
        <v>0</v>
      </c>
      <c r="CS1147">
        <v>0</v>
      </c>
      <c r="CY1147" s="33" t="s">
        <v>85</v>
      </c>
    </row>
    <row r="1148" spans="1:103" x14ac:dyDescent="0.25">
      <c r="A1148">
        <v>1147</v>
      </c>
      <c r="B1148">
        <v>77</v>
      </c>
      <c r="C1148" s="24" t="s">
        <v>4085</v>
      </c>
      <c r="D1148" s="12">
        <v>6.28</v>
      </c>
      <c r="E1148" s="13">
        <v>0.03</v>
      </c>
      <c r="F1148" s="7">
        <f t="shared" si="268"/>
        <v>209.33333333333334</v>
      </c>
      <c r="G1148" s="7">
        <f t="shared" si="258"/>
        <v>6.25</v>
      </c>
      <c r="H1148" s="15">
        <f t="shared" si="259"/>
        <v>6.3100000000000005</v>
      </c>
      <c r="I1148" s="11">
        <f t="shared" si="260"/>
        <v>0.34261488498333897</v>
      </c>
      <c r="J1148" s="32">
        <f t="shared" si="261"/>
        <v>1.6366953104299631E-3</v>
      </c>
      <c r="K1148" s="32">
        <f t="shared" si="262"/>
        <v>610.98727028019528</v>
      </c>
      <c r="L1148" s="8">
        <v>1</v>
      </c>
      <c r="M1148" s="9">
        <v>0</v>
      </c>
      <c r="N1148" s="8">
        <v>0</v>
      </c>
      <c r="O1148" s="9">
        <v>0</v>
      </c>
      <c r="P1148" s="9">
        <v>0</v>
      </c>
      <c r="Q1148" s="9">
        <v>1</v>
      </c>
      <c r="R1148" s="9">
        <v>0</v>
      </c>
      <c r="S1148" s="8">
        <v>329509</v>
      </c>
      <c r="T1148" s="9">
        <v>23</v>
      </c>
      <c r="U1148" s="9">
        <f t="shared" si="263"/>
        <v>329485</v>
      </c>
      <c r="V1148" s="9">
        <f t="shared" si="264"/>
        <v>28</v>
      </c>
      <c r="W1148" s="7">
        <v>12.79</v>
      </c>
      <c r="X1148" s="7">
        <f t="shared" si="269"/>
        <v>35.71</v>
      </c>
      <c r="Y1148" s="9">
        <v>1</v>
      </c>
      <c r="Z1148" s="9">
        <v>0</v>
      </c>
      <c r="AA1148" s="9">
        <v>0</v>
      </c>
      <c r="AB1148" s="9">
        <v>0</v>
      </c>
      <c r="AC1148" s="9">
        <v>1</v>
      </c>
      <c r="AD1148" s="29">
        <v>0</v>
      </c>
      <c r="AE1148" s="9">
        <v>0</v>
      </c>
      <c r="AF1148" s="9">
        <v>1</v>
      </c>
      <c r="AG1148" s="29">
        <v>0</v>
      </c>
      <c r="AH1148" s="9">
        <v>1</v>
      </c>
      <c r="AI1148" s="29">
        <v>0</v>
      </c>
      <c r="AJ1148" s="20">
        <v>1980</v>
      </c>
      <c r="AK1148" s="32">
        <f t="shared" si="271"/>
        <v>0.11499999999999999</v>
      </c>
      <c r="AL1148" s="32">
        <f t="shared" si="271"/>
        <v>0.11499999999999999</v>
      </c>
      <c r="AM1148" s="32">
        <f t="shared" si="273"/>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21201</v>
      </c>
      <c r="BL1148" s="24">
        <v>54.5</v>
      </c>
      <c r="BM1148">
        <v>1</v>
      </c>
      <c r="BN1148">
        <v>0</v>
      </c>
      <c r="BO1148">
        <v>0</v>
      </c>
      <c r="BP1148">
        <v>0</v>
      </c>
      <c r="BQ1148">
        <v>0</v>
      </c>
      <c r="BR1148">
        <v>0</v>
      </c>
      <c r="BS1148">
        <v>0</v>
      </c>
      <c r="BT1148" s="17">
        <v>0</v>
      </c>
      <c r="BU1148">
        <v>0</v>
      </c>
      <c r="BV1148">
        <v>0</v>
      </c>
      <c r="BW1148">
        <v>1</v>
      </c>
      <c r="BX1148" s="17">
        <v>0</v>
      </c>
      <c r="BY1148">
        <v>0</v>
      </c>
      <c r="BZ1148">
        <v>0</v>
      </c>
      <c r="CA1148">
        <v>0</v>
      </c>
      <c r="CB1148">
        <v>0</v>
      </c>
      <c r="CC1148" s="17">
        <v>0</v>
      </c>
      <c r="CD1148">
        <v>1</v>
      </c>
      <c r="CE1148">
        <v>1</v>
      </c>
      <c r="CF1148">
        <v>0</v>
      </c>
      <c r="CG1148">
        <v>0</v>
      </c>
      <c r="CH1148">
        <v>1</v>
      </c>
      <c r="CI1148">
        <v>0</v>
      </c>
      <c r="CJ1148">
        <v>0</v>
      </c>
      <c r="CK1148">
        <v>0</v>
      </c>
      <c r="CL1148">
        <v>0</v>
      </c>
      <c r="CM1148">
        <v>1</v>
      </c>
      <c r="CN1148" s="17">
        <v>1</v>
      </c>
      <c r="CO1148">
        <v>3.0920000000000001</v>
      </c>
      <c r="CP1148">
        <v>3590</v>
      </c>
      <c r="CQ1148">
        <v>1</v>
      </c>
      <c r="CR1148">
        <v>0</v>
      </c>
      <c r="CS1148">
        <v>0</v>
      </c>
      <c r="CY1148" s="33" t="s">
        <v>85</v>
      </c>
    </row>
    <row r="1149" spans="1:103" x14ac:dyDescent="0.25">
      <c r="A1149">
        <v>1148</v>
      </c>
      <c r="B1149">
        <v>77</v>
      </c>
      <c r="C1149" s="24" t="s">
        <v>4085</v>
      </c>
      <c r="D1149" s="12">
        <v>8.11</v>
      </c>
      <c r="E1149" s="13">
        <v>1.0900000000000001</v>
      </c>
      <c r="F1149" s="7">
        <f t="shared" si="268"/>
        <v>7.4403669724770634</v>
      </c>
      <c r="G1149" s="7">
        <f t="shared" si="258"/>
        <v>7.02</v>
      </c>
      <c r="H1149" s="15">
        <f t="shared" si="259"/>
        <v>9.1999999999999993</v>
      </c>
      <c r="I1149" s="11">
        <f t="shared" si="260"/>
        <v>1.2961045970558211E-2</v>
      </c>
      <c r="J1149" s="32">
        <f t="shared" si="261"/>
        <v>1.741990148940623E-3</v>
      </c>
      <c r="K1149" s="32">
        <f t="shared" si="262"/>
        <v>574.05605916206923</v>
      </c>
      <c r="L1149" s="8">
        <v>1</v>
      </c>
      <c r="M1149" s="9">
        <v>0</v>
      </c>
      <c r="N1149" s="8">
        <v>0</v>
      </c>
      <c r="O1149" s="9">
        <v>0</v>
      </c>
      <c r="P1149" s="9">
        <v>0</v>
      </c>
      <c r="Q1149" s="9">
        <v>1</v>
      </c>
      <c r="R1149" s="9">
        <v>0</v>
      </c>
      <c r="S1149" s="8">
        <v>329509</v>
      </c>
      <c r="T1149" s="9">
        <v>23</v>
      </c>
      <c r="U1149" s="9">
        <f t="shared" si="263"/>
        <v>329485</v>
      </c>
      <c r="V1149" s="9">
        <f t="shared" si="264"/>
        <v>28</v>
      </c>
      <c r="W1149" s="7">
        <v>12.79</v>
      </c>
      <c r="X1149" s="7">
        <f t="shared" si="269"/>
        <v>35.71</v>
      </c>
      <c r="Y1149" s="9">
        <v>1</v>
      </c>
      <c r="Z1149" s="9">
        <v>0</v>
      </c>
      <c r="AA1149" s="9">
        <v>0</v>
      </c>
      <c r="AB1149" s="9">
        <v>0</v>
      </c>
      <c r="AC1149" s="9">
        <v>1</v>
      </c>
      <c r="AD1149" s="29">
        <v>0</v>
      </c>
      <c r="AE1149" s="9">
        <v>0</v>
      </c>
      <c r="AF1149" s="9">
        <v>1</v>
      </c>
      <c r="AG1149" s="29">
        <v>0</v>
      </c>
      <c r="AH1149" s="9">
        <v>1</v>
      </c>
      <c r="AI1149" s="29">
        <v>0</v>
      </c>
      <c r="AJ1149" s="20">
        <v>1980</v>
      </c>
      <c r="AK1149" s="32">
        <f t="shared" si="271"/>
        <v>0.11499999999999999</v>
      </c>
      <c r="AL1149" s="32">
        <f t="shared" si="271"/>
        <v>0.11499999999999999</v>
      </c>
      <c r="AM1149" s="32">
        <f t="shared" si="273"/>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21201</v>
      </c>
      <c r="BL1149" s="24">
        <v>54.5</v>
      </c>
      <c r="BM1149">
        <v>0</v>
      </c>
      <c r="BN1149">
        <v>0</v>
      </c>
      <c r="BO1149">
        <v>0</v>
      </c>
      <c r="BP1149">
        <v>0</v>
      </c>
      <c r="BQ1149">
        <v>1</v>
      </c>
      <c r="BR1149">
        <v>0</v>
      </c>
      <c r="BS1149">
        <v>0</v>
      </c>
      <c r="BT1149" s="17">
        <v>0</v>
      </c>
      <c r="BU1149">
        <v>0</v>
      </c>
      <c r="BV1149">
        <v>0</v>
      </c>
      <c r="BW1149">
        <v>1</v>
      </c>
      <c r="BX1149" s="17">
        <v>0</v>
      </c>
      <c r="BY1149">
        <v>0</v>
      </c>
      <c r="BZ1149">
        <v>0</v>
      </c>
      <c r="CA1149">
        <v>0</v>
      </c>
      <c r="CB1149">
        <v>0</v>
      </c>
      <c r="CC1149" s="17">
        <v>0</v>
      </c>
      <c r="CD1149">
        <v>1</v>
      </c>
      <c r="CE1149">
        <v>1</v>
      </c>
      <c r="CF1149">
        <v>0</v>
      </c>
      <c r="CG1149">
        <v>0</v>
      </c>
      <c r="CH1149">
        <v>1</v>
      </c>
      <c r="CI1149">
        <v>0</v>
      </c>
      <c r="CJ1149">
        <v>0</v>
      </c>
      <c r="CK1149">
        <v>0</v>
      </c>
      <c r="CL1149">
        <v>0</v>
      </c>
      <c r="CM1149">
        <v>1</v>
      </c>
      <c r="CN1149" s="17">
        <v>1</v>
      </c>
      <c r="CO1149">
        <v>3.0920000000000001</v>
      </c>
      <c r="CP1149">
        <v>3590</v>
      </c>
      <c r="CQ1149">
        <v>1</v>
      </c>
      <c r="CR1149">
        <v>0</v>
      </c>
      <c r="CS1149">
        <v>0</v>
      </c>
      <c r="CY1149" s="33" t="s">
        <v>85</v>
      </c>
    </row>
    <row r="1150" spans="1:103" x14ac:dyDescent="0.25">
      <c r="A1150">
        <v>1149</v>
      </c>
      <c r="B1150">
        <v>77</v>
      </c>
      <c r="C1150" s="24" t="s">
        <v>4085</v>
      </c>
      <c r="D1150" s="12">
        <v>6.72</v>
      </c>
      <c r="E1150" s="13">
        <v>0.13</v>
      </c>
      <c r="F1150" s="7">
        <f t="shared" si="268"/>
        <v>51.692307692307686</v>
      </c>
      <c r="G1150" s="7">
        <f t="shared" si="258"/>
        <v>6.59</v>
      </c>
      <c r="H1150" s="15">
        <f t="shared" si="259"/>
        <v>6.85</v>
      </c>
      <c r="I1150" s="11">
        <f t="shared" si="260"/>
        <v>0.30083122817518793</v>
      </c>
      <c r="J1150" s="32">
        <f t="shared" si="261"/>
        <v>5.81965173553191E-3</v>
      </c>
      <c r="K1150" s="32">
        <f t="shared" si="262"/>
        <v>171.83158811626055</v>
      </c>
      <c r="L1150" s="8">
        <v>1</v>
      </c>
      <c r="M1150" s="9">
        <v>0</v>
      </c>
      <c r="N1150" s="8">
        <v>0</v>
      </c>
      <c r="O1150" s="9">
        <v>0</v>
      </c>
      <c r="P1150" s="9">
        <v>0</v>
      </c>
      <c r="Q1150" s="9">
        <v>1</v>
      </c>
      <c r="R1150" s="9">
        <v>0</v>
      </c>
      <c r="S1150" s="8">
        <v>26913</v>
      </c>
      <c r="T1150" s="9">
        <v>58</v>
      </c>
      <c r="U1150" s="9">
        <f t="shared" si="263"/>
        <v>26854</v>
      </c>
      <c r="V1150" s="9">
        <f t="shared" si="264"/>
        <v>28</v>
      </c>
      <c r="W1150" s="7">
        <v>12.79</v>
      </c>
      <c r="X1150" s="7">
        <f t="shared" si="269"/>
        <v>35.71</v>
      </c>
      <c r="Y1150" s="9">
        <v>1</v>
      </c>
      <c r="Z1150" s="9">
        <v>0</v>
      </c>
      <c r="AA1150" s="9">
        <v>0</v>
      </c>
      <c r="AB1150" s="9">
        <v>0</v>
      </c>
      <c r="AC1150" s="9">
        <v>1</v>
      </c>
      <c r="AD1150" s="29">
        <v>0</v>
      </c>
      <c r="AE1150" s="9">
        <v>0</v>
      </c>
      <c r="AF1150" s="9">
        <v>1</v>
      </c>
      <c r="AG1150" s="29">
        <v>0</v>
      </c>
      <c r="AH1150" s="9">
        <v>1</v>
      </c>
      <c r="AI1150" s="29">
        <v>0</v>
      </c>
      <c r="AJ1150" s="20">
        <v>1980</v>
      </c>
      <c r="AK1150" s="32">
        <f t="shared" si="271"/>
        <v>0.11499999999999999</v>
      </c>
      <c r="AL1150" s="32">
        <f t="shared" si="271"/>
        <v>0.11499999999999999</v>
      </c>
      <c r="AM1150" s="32">
        <f t="shared" si="273"/>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21201</v>
      </c>
      <c r="BL1150" s="24">
        <v>54.5</v>
      </c>
      <c r="BM1150">
        <v>1</v>
      </c>
      <c r="BN1150">
        <v>0</v>
      </c>
      <c r="BO1150">
        <v>0</v>
      </c>
      <c r="BP1150">
        <v>0</v>
      </c>
      <c r="BQ1150">
        <v>0</v>
      </c>
      <c r="BR1150">
        <v>0</v>
      </c>
      <c r="BS1150">
        <v>0</v>
      </c>
      <c r="BT1150" s="17">
        <v>0</v>
      </c>
      <c r="BU1150">
        <v>0</v>
      </c>
      <c r="BV1150">
        <v>0</v>
      </c>
      <c r="BW1150">
        <v>1</v>
      </c>
      <c r="BX1150" s="17">
        <v>0</v>
      </c>
      <c r="BY1150">
        <v>0</v>
      </c>
      <c r="BZ1150">
        <v>0</v>
      </c>
      <c r="CA1150">
        <v>0</v>
      </c>
      <c r="CB1150">
        <v>0</v>
      </c>
      <c r="CC1150" s="17">
        <v>0</v>
      </c>
      <c r="CD1150">
        <v>0</v>
      </c>
      <c r="CE1150">
        <v>0</v>
      </c>
      <c r="CF1150">
        <v>0</v>
      </c>
      <c r="CG1150">
        <v>0</v>
      </c>
      <c r="CH1150">
        <v>0</v>
      </c>
      <c r="CI1150">
        <v>0</v>
      </c>
      <c r="CJ1150">
        <v>0</v>
      </c>
      <c r="CK1150">
        <v>0</v>
      </c>
      <c r="CL1150">
        <v>0</v>
      </c>
      <c r="CM1150">
        <v>0</v>
      </c>
      <c r="CN1150" s="17">
        <v>0</v>
      </c>
      <c r="CO1150">
        <v>3.0920000000000001</v>
      </c>
      <c r="CP1150">
        <v>3590</v>
      </c>
      <c r="CQ1150">
        <v>1</v>
      </c>
      <c r="CR1150">
        <v>0</v>
      </c>
      <c r="CS1150">
        <v>0</v>
      </c>
      <c r="CY1150" s="33" t="s">
        <v>85</v>
      </c>
    </row>
    <row r="1151" spans="1:103" x14ac:dyDescent="0.25">
      <c r="A1151">
        <v>1150</v>
      </c>
      <c r="B1151">
        <v>77</v>
      </c>
      <c r="C1151" s="24" t="s">
        <v>4085</v>
      </c>
      <c r="D1151" s="12">
        <v>6.35</v>
      </c>
      <c r="E1151" s="13">
        <v>1.85</v>
      </c>
      <c r="F1151" s="7">
        <f t="shared" si="268"/>
        <v>3.432432432432432</v>
      </c>
      <c r="G1151" s="7">
        <f t="shared" si="258"/>
        <v>4.5</v>
      </c>
      <c r="H1151" s="15">
        <f t="shared" si="259"/>
        <v>8.1999999999999993</v>
      </c>
      <c r="I1151" s="11">
        <f t="shared" si="260"/>
        <v>2.0941233388031517E-2</v>
      </c>
      <c r="J1151" s="32">
        <f t="shared" si="261"/>
        <v>6.1009892547808356E-3</v>
      </c>
      <c r="K1151" s="32">
        <f t="shared" si="262"/>
        <v>163.90784481654077</v>
      </c>
      <c r="L1151" s="8">
        <v>1</v>
      </c>
      <c r="M1151" s="9">
        <v>0</v>
      </c>
      <c r="N1151" s="8">
        <v>0</v>
      </c>
      <c r="O1151" s="9">
        <v>0</v>
      </c>
      <c r="P1151" s="9">
        <v>0</v>
      </c>
      <c r="Q1151" s="9">
        <v>1</v>
      </c>
      <c r="R1151" s="9">
        <v>0</v>
      </c>
      <c r="S1151" s="8">
        <v>26913</v>
      </c>
      <c r="T1151" s="9">
        <v>58</v>
      </c>
      <c r="U1151" s="9">
        <f t="shared" si="263"/>
        <v>26854</v>
      </c>
      <c r="V1151" s="9">
        <f t="shared" si="264"/>
        <v>28</v>
      </c>
      <c r="W1151" s="7">
        <v>12.79</v>
      </c>
      <c r="X1151" s="7">
        <f t="shared" si="269"/>
        <v>35.71</v>
      </c>
      <c r="Y1151" s="9">
        <v>1</v>
      </c>
      <c r="Z1151" s="9">
        <v>0</v>
      </c>
      <c r="AA1151" s="9">
        <v>0</v>
      </c>
      <c r="AB1151" s="9">
        <v>0</v>
      </c>
      <c r="AC1151" s="9">
        <v>1</v>
      </c>
      <c r="AD1151" s="29">
        <v>0</v>
      </c>
      <c r="AE1151" s="9">
        <v>0</v>
      </c>
      <c r="AF1151" s="9">
        <v>1</v>
      </c>
      <c r="AG1151" s="29">
        <v>0</v>
      </c>
      <c r="AH1151" s="9">
        <v>1</v>
      </c>
      <c r="AI1151" s="29">
        <v>0</v>
      </c>
      <c r="AJ1151" s="20">
        <v>1980</v>
      </c>
      <c r="AK1151" s="32">
        <f t="shared" si="271"/>
        <v>0.11499999999999999</v>
      </c>
      <c r="AL1151" s="32">
        <f t="shared" si="271"/>
        <v>0.11499999999999999</v>
      </c>
      <c r="AM1151" s="32">
        <f t="shared" si="273"/>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21201</v>
      </c>
      <c r="BL1151" s="24">
        <v>54.5</v>
      </c>
      <c r="BM1151">
        <v>0</v>
      </c>
      <c r="BN1151">
        <v>0</v>
      </c>
      <c r="BO1151">
        <v>0</v>
      </c>
      <c r="BP1151">
        <v>0</v>
      </c>
      <c r="BQ1151">
        <v>1</v>
      </c>
      <c r="BR1151">
        <v>0</v>
      </c>
      <c r="BS1151">
        <v>0</v>
      </c>
      <c r="BT1151" s="17">
        <v>0</v>
      </c>
      <c r="BU1151">
        <v>0</v>
      </c>
      <c r="BV1151">
        <v>0</v>
      </c>
      <c r="BW1151">
        <v>1</v>
      </c>
      <c r="BX1151" s="17">
        <v>0</v>
      </c>
      <c r="BY1151">
        <v>0</v>
      </c>
      <c r="BZ1151">
        <v>0</v>
      </c>
      <c r="CA1151">
        <v>0</v>
      </c>
      <c r="CB1151">
        <v>0</v>
      </c>
      <c r="CC1151" s="17">
        <v>0</v>
      </c>
      <c r="CD1151">
        <v>0</v>
      </c>
      <c r="CE1151">
        <v>0</v>
      </c>
      <c r="CF1151">
        <v>0</v>
      </c>
      <c r="CG1151">
        <v>0</v>
      </c>
      <c r="CH1151">
        <v>0</v>
      </c>
      <c r="CI1151">
        <v>0</v>
      </c>
      <c r="CJ1151">
        <v>0</v>
      </c>
      <c r="CK1151">
        <v>0</v>
      </c>
      <c r="CL1151">
        <v>0</v>
      </c>
      <c r="CM1151">
        <v>0</v>
      </c>
      <c r="CN1151" s="17">
        <v>0</v>
      </c>
      <c r="CO1151">
        <v>3.0920000000000001</v>
      </c>
      <c r="CP1151">
        <v>3590</v>
      </c>
      <c r="CQ1151">
        <v>1</v>
      </c>
      <c r="CR1151">
        <v>0</v>
      </c>
      <c r="CS1151">
        <v>0</v>
      </c>
      <c r="CY1151" s="33" t="s">
        <v>85</v>
      </c>
    </row>
    <row r="1152" spans="1:103" x14ac:dyDescent="0.25">
      <c r="A1152">
        <v>1151</v>
      </c>
      <c r="B1152">
        <v>77</v>
      </c>
      <c r="C1152" s="24" t="s">
        <v>4085</v>
      </c>
      <c r="D1152" s="12">
        <v>6.71</v>
      </c>
      <c r="E1152" s="13">
        <v>0.03</v>
      </c>
      <c r="F1152" s="7">
        <f t="shared" si="268"/>
        <v>223.66666666666669</v>
      </c>
      <c r="G1152" s="7">
        <f t="shared" si="258"/>
        <v>6.68</v>
      </c>
      <c r="H1152" s="15">
        <f t="shared" si="259"/>
        <v>6.74</v>
      </c>
      <c r="I1152" s="11">
        <f t="shared" si="260"/>
        <v>0.80667394601112008</v>
      </c>
      <c r="J1152" s="32">
        <f t="shared" si="261"/>
        <v>3.6065899225534424E-3</v>
      </c>
      <c r="K1152" s="32">
        <f t="shared" si="262"/>
        <v>277.27022519155889</v>
      </c>
      <c r="L1152" s="8">
        <v>1</v>
      </c>
      <c r="M1152" s="9">
        <v>0</v>
      </c>
      <c r="N1152" s="8">
        <v>0</v>
      </c>
      <c r="O1152" s="9">
        <v>0</v>
      </c>
      <c r="P1152" s="9">
        <v>0</v>
      </c>
      <c r="Q1152" s="9">
        <v>1</v>
      </c>
      <c r="R1152" s="9">
        <v>0</v>
      </c>
      <c r="S1152" s="8">
        <v>26913</v>
      </c>
      <c r="T1152" s="9">
        <v>60</v>
      </c>
      <c r="U1152" s="9">
        <f t="shared" si="263"/>
        <v>26852</v>
      </c>
      <c r="V1152" s="9">
        <f t="shared" si="264"/>
        <v>28</v>
      </c>
      <c r="W1152" s="7">
        <v>12.79</v>
      </c>
      <c r="X1152" s="7">
        <f t="shared" si="269"/>
        <v>35.71</v>
      </c>
      <c r="Y1152" s="9">
        <v>1</v>
      </c>
      <c r="Z1152" s="9">
        <v>0</v>
      </c>
      <c r="AA1152" s="9">
        <v>0</v>
      </c>
      <c r="AB1152" s="9">
        <v>0</v>
      </c>
      <c r="AC1152" s="9">
        <v>1</v>
      </c>
      <c r="AD1152" s="29">
        <v>0</v>
      </c>
      <c r="AE1152" s="9">
        <v>0</v>
      </c>
      <c r="AF1152" s="9">
        <v>1</v>
      </c>
      <c r="AG1152" s="29">
        <v>0</v>
      </c>
      <c r="AH1152" s="9">
        <v>1</v>
      </c>
      <c r="AI1152" s="29">
        <v>0</v>
      </c>
      <c r="AJ1152" s="20">
        <v>1980</v>
      </c>
      <c r="AK1152" s="32">
        <f t="shared" si="271"/>
        <v>0.11499999999999999</v>
      </c>
      <c r="AL1152" s="32">
        <f t="shared" si="271"/>
        <v>0.11499999999999999</v>
      </c>
      <c r="AM1152" s="32">
        <f t="shared" si="273"/>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21201</v>
      </c>
      <c r="BL1152" s="24">
        <v>54.5</v>
      </c>
      <c r="BM1152">
        <v>1</v>
      </c>
      <c r="BN1152">
        <v>0</v>
      </c>
      <c r="BO1152">
        <v>0</v>
      </c>
      <c r="BP1152">
        <v>0</v>
      </c>
      <c r="BQ1152">
        <v>0</v>
      </c>
      <c r="BR1152">
        <v>0</v>
      </c>
      <c r="BS1152">
        <v>0</v>
      </c>
      <c r="BT1152" s="17">
        <v>0</v>
      </c>
      <c r="BU1152">
        <v>0</v>
      </c>
      <c r="BV1152">
        <v>0</v>
      </c>
      <c r="BW1152">
        <v>1</v>
      </c>
      <c r="BX1152" s="17">
        <v>0</v>
      </c>
      <c r="BY1152">
        <v>0</v>
      </c>
      <c r="BZ1152">
        <v>0</v>
      </c>
      <c r="CA1152">
        <v>0</v>
      </c>
      <c r="CB1152">
        <v>0</v>
      </c>
      <c r="CC1152" s="17">
        <v>0</v>
      </c>
      <c r="CD1152">
        <v>1</v>
      </c>
      <c r="CE1152">
        <v>1</v>
      </c>
      <c r="CF1152">
        <v>0</v>
      </c>
      <c r="CG1152">
        <v>0</v>
      </c>
      <c r="CH1152">
        <v>0</v>
      </c>
      <c r="CI1152">
        <v>0</v>
      </c>
      <c r="CJ1152">
        <v>0</v>
      </c>
      <c r="CK1152">
        <v>0</v>
      </c>
      <c r="CL1152">
        <v>0</v>
      </c>
      <c r="CM1152">
        <v>0</v>
      </c>
      <c r="CN1152" s="17">
        <v>0</v>
      </c>
      <c r="CO1152">
        <v>3.0920000000000001</v>
      </c>
      <c r="CP1152">
        <v>3590</v>
      </c>
      <c r="CQ1152">
        <v>1</v>
      </c>
      <c r="CR1152">
        <v>0</v>
      </c>
      <c r="CS1152">
        <v>0</v>
      </c>
      <c r="CY1152" s="33" t="s">
        <v>85</v>
      </c>
    </row>
    <row r="1153" spans="1:103" x14ac:dyDescent="0.25">
      <c r="A1153">
        <v>1152</v>
      </c>
      <c r="B1153">
        <v>77</v>
      </c>
      <c r="C1153" s="24" t="s">
        <v>4085</v>
      </c>
      <c r="D1153" s="12">
        <v>5.55</v>
      </c>
      <c r="E1153" s="13">
        <v>1.99</v>
      </c>
      <c r="F1153" s="7">
        <f t="shared" si="268"/>
        <v>2.7889447236180902</v>
      </c>
      <c r="G1153" s="7">
        <f t="shared" si="258"/>
        <v>3.5599999999999996</v>
      </c>
      <c r="H1153" s="15">
        <f t="shared" si="259"/>
        <v>7.54</v>
      </c>
      <c r="I1153" s="11">
        <f t="shared" si="260"/>
        <v>1.701722321640399E-2</v>
      </c>
      <c r="J1153" s="32">
        <f t="shared" si="261"/>
        <v>6.101671027143052E-3</v>
      </c>
      <c r="K1153" s="32">
        <f t="shared" si="262"/>
        <v>163.88953051574526</v>
      </c>
      <c r="L1153" s="8">
        <v>1</v>
      </c>
      <c r="M1153" s="9">
        <v>0</v>
      </c>
      <c r="N1153" s="8">
        <v>0</v>
      </c>
      <c r="O1153" s="9">
        <v>0</v>
      </c>
      <c r="P1153" s="9">
        <v>0</v>
      </c>
      <c r="Q1153" s="9">
        <v>1</v>
      </c>
      <c r="R1153" s="9">
        <v>0</v>
      </c>
      <c r="S1153" s="8">
        <v>26913</v>
      </c>
      <c r="T1153" s="9">
        <v>60</v>
      </c>
      <c r="U1153" s="9">
        <f t="shared" si="263"/>
        <v>26852</v>
      </c>
      <c r="V1153" s="9">
        <f t="shared" si="264"/>
        <v>28</v>
      </c>
      <c r="W1153" s="7">
        <v>12.79</v>
      </c>
      <c r="X1153" s="7">
        <f t="shared" si="269"/>
        <v>35.71</v>
      </c>
      <c r="Y1153" s="9">
        <v>1</v>
      </c>
      <c r="Z1153" s="9">
        <v>0</v>
      </c>
      <c r="AA1153" s="9">
        <v>0</v>
      </c>
      <c r="AB1153" s="9">
        <v>0</v>
      </c>
      <c r="AC1153" s="9">
        <v>1</v>
      </c>
      <c r="AD1153" s="29">
        <v>0</v>
      </c>
      <c r="AE1153" s="9">
        <v>0</v>
      </c>
      <c r="AF1153" s="9">
        <v>1</v>
      </c>
      <c r="AG1153" s="29">
        <v>0</v>
      </c>
      <c r="AH1153" s="9">
        <v>1</v>
      </c>
      <c r="AI1153" s="29">
        <v>0</v>
      </c>
      <c r="AJ1153" s="20">
        <v>1980</v>
      </c>
      <c r="AK1153" s="32">
        <f t="shared" si="271"/>
        <v>0.11499999999999999</v>
      </c>
      <c r="AL1153" s="32">
        <f t="shared" si="271"/>
        <v>0.11499999999999999</v>
      </c>
      <c r="AM1153" s="32">
        <f t="shared" si="273"/>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21201</v>
      </c>
      <c r="BL1153" s="24">
        <v>54.5</v>
      </c>
      <c r="BM1153">
        <v>0</v>
      </c>
      <c r="BN1153">
        <v>0</v>
      </c>
      <c r="BO1153">
        <v>0</v>
      </c>
      <c r="BP1153">
        <v>0</v>
      </c>
      <c r="BQ1153">
        <v>1</v>
      </c>
      <c r="BR1153">
        <v>0</v>
      </c>
      <c r="BS1153">
        <v>0</v>
      </c>
      <c r="BT1153" s="17">
        <v>0</v>
      </c>
      <c r="BU1153">
        <v>0</v>
      </c>
      <c r="BV1153">
        <v>0</v>
      </c>
      <c r="BW1153">
        <v>1</v>
      </c>
      <c r="BX1153" s="17">
        <v>0</v>
      </c>
      <c r="BY1153">
        <v>0</v>
      </c>
      <c r="BZ1153">
        <v>0</v>
      </c>
      <c r="CA1153">
        <v>0</v>
      </c>
      <c r="CB1153">
        <v>0</v>
      </c>
      <c r="CC1153" s="17">
        <v>0</v>
      </c>
      <c r="CD1153">
        <v>1</v>
      </c>
      <c r="CE1153">
        <v>1</v>
      </c>
      <c r="CF1153">
        <v>0</v>
      </c>
      <c r="CG1153">
        <v>0</v>
      </c>
      <c r="CH1153">
        <v>0</v>
      </c>
      <c r="CI1153">
        <v>0</v>
      </c>
      <c r="CJ1153">
        <v>0</v>
      </c>
      <c r="CK1153">
        <v>0</v>
      </c>
      <c r="CL1153">
        <v>0</v>
      </c>
      <c r="CM1153">
        <v>0</v>
      </c>
      <c r="CN1153" s="17">
        <v>0</v>
      </c>
      <c r="CO1153">
        <v>3.0920000000000001</v>
      </c>
      <c r="CP1153">
        <v>3590</v>
      </c>
      <c r="CQ1153">
        <v>1</v>
      </c>
      <c r="CR1153">
        <v>0</v>
      </c>
      <c r="CS1153">
        <v>0</v>
      </c>
      <c r="CY1153" s="33" t="s">
        <v>85</v>
      </c>
    </row>
    <row r="1154" spans="1:103" x14ac:dyDescent="0.25">
      <c r="A1154">
        <v>1153</v>
      </c>
      <c r="B1154">
        <v>77</v>
      </c>
      <c r="C1154" s="24" t="s">
        <v>4085</v>
      </c>
      <c r="D1154" s="12">
        <v>5.76</v>
      </c>
      <c r="E1154" s="13">
        <v>0.13</v>
      </c>
      <c r="F1154" s="7">
        <f t="shared" si="268"/>
        <v>44.307692307692307</v>
      </c>
      <c r="G1154" s="7">
        <f t="shared" ref="G1154:G1217" si="274">D1154-E1154</f>
        <v>5.63</v>
      </c>
      <c r="H1154" s="15">
        <f t="shared" ref="H1154:H1217" si="275">D1154+E1154</f>
        <v>5.89</v>
      </c>
      <c r="I1154" s="11">
        <f t="shared" ref="I1154:I1217" si="276">IFERROR(F1154/SQRT(F1154^2+U1154), "X")</f>
        <v>0.26105761101958763</v>
      </c>
      <c r="J1154" s="32">
        <f t="shared" ref="J1154:J1217" si="277">IFERROR(SQRT((1-I1154^2)/U1154), "X")</f>
        <v>5.8919252487059717E-3</v>
      </c>
      <c r="K1154" s="32">
        <f t="shared" ref="K1154:K1217" si="278">IFERROR(1/J1154, "X")</f>
        <v>169.72380975465148</v>
      </c>
      <c r="L1154" s="8">
        <v>1</v>
      </c>
      <c r="M1154" s="9">
        <v>0</v>
      </c>
      <c r="N1154" s="8">
        <v>0</v>
      </c>
      <c r="O1154" s="9">
        <v>0</v>
      </c>
      <c r="P1154" s="9">
        <v>0</v>
      </c>
      <c r="Q1154" s="9">
        <v>1</v>
      </c>
      <c r="R1154" s="9">
        <v>0</v>
      </c>
      <c r="S1154" s="8">
        <v>26913</v>
      </c>
      <c r="T1154" s="9">
        <v>69</v>
      </c>
      <c r="U1154" s="9">
        <f t="shared" ref="U1154:U1217" si="279">S1154-T1154-1</f>
        <v>26843</v>
      </c>
      <c r="V1154" s="9">
        <f t="shared" ref="V1154:V1217" si="280">COUNTIF(B:B,B1154)</f>
        <v>28</v>
      </c>
      <c r="W1154" s="7">
        <v>12.79</v>
      </c>
      <c r="X1154" s="7">
        <f t="shared" si="269"/>
        <v>35.71</v>
      </c>
      <c r="Y1154" s="9">
        <v>1</v>
      </c>
      <c r="Z1154" s="9">
        <v>0</v>
      </c>
      <c r="AA1154" s="9">
        <v>0</v>
      </c>
      <c r="AB1154" s="9">
        <v>0</v>
      </c>
      <c r="AC1154" s="9">
        <v>1</v>
      </c>
      <c r="AD1154" s="29">
        <v>0</v>
      </c>
      <c r="AE1154" s="9">
        <v>0</v>
      </c>
      <c r="AF1154" s="9">
        <v>1</v>
      </c>
      <c r="AG1154" s="29">
        <v>0</v>
      </c>
      <c r="AH1154" s="9">
        <v>1</v>
      </c>
      <c r="AI1154" s="29">
        <v>0</v>
      </c>
      <c r="AJ1154" s="20">
        <v>1980</v>
      </c>
      <c r="AK1154" s="32">
        <f t="shared" si="271"/>
        <v>0.11499999999999999</v>
      </c>
      <c r="AL1154" s="32">
        <f t="shared" si="271"/>
        <v>0.11499999999999999</v>
      </c>
      <c r="AM1154" s="32">
        <f t="shared" si="273"/>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21201</v>
      </c>
      <c r="BL1154" s="24">
        <v>54.5</v>
      </c>
      <c r="BM1154">
        <v>1</v>
      </c>
      <c r="BN1154">
        <v>0</v>
      </c>
      <c r="BO1154">
        <v>0</v>
      </c>
      <c r="BP1154">
        <v>0</v>
      </c>
      <c r="BQ1154">
        <v>0</v>
      </c>
      <c r="BR1154">
        <v>0</v>
      </c>
      <c r="BS1154">
        <v>0</v>
      </c>
      <c r="BT1154" s="17">
        <v>0</v>
      </c>
      <c r="BU1154">
        <v>0</v>
      </c>
      <c r="BV1154">
        <v>0</v>
      </c>
      <c r="BW1154">
        <v>1</v>
      </c>
      <c r="BX1154" s="17">
        <v>0</v>
      </c>
      <c r="BY1154">
        <v>0</v>
      </c>
      <c r="BZ1154">
        <v>0</v>
      </c>
      <c r="CA1154">
        <v>0</v>
      </c>
      <c r="CB1154">
        <v>0</v>
      </c>
      <c r="CC1154" s="17">
        <v>0</v>
      </c>
      <c r="CD1154">
        <v>0</v>
      </c>
      <c r="CE1154">
        <v>0</v>
      </c>
      <c r="CF1154">
        <v>0</v>
      </c>
      <c r="CG1154">
        <v>0</v>
      </c>
      <c r="CH1154">
        <v>0</v>
      </c>
      <c r="CI1154">
        <v>0</v>
      </c>
      <c r="CJ1154">
        <v>0</v>
      </c>
      <c r="CK1154">
        <v>0</v>
      </c>
      <c r="CL1154">
        <v>0</v>
      </c>
      <c r="CM1154">
        <v>0</v>
      </c>
      <c r="CN1154" s="17">
        <v>0</v>
      </c>
      <c r="CO1154">
        <v>3.0920000000000001</v>
      </c>
      <c r="CP1154">
        <v>3590</v>
      </c>
      <c r="CQ1154">
        <v>1</v>
      </c>
      <c r="CR1154">
        <v>0</v>
      </c>
      <c r="CS1154">
        <v>0</v>
      </c>
      <c r="CY1154" s="33" t="s">
        <v>85</v>
      </c>
    </row>
    <row r="1155" spans="1:103" x14ac:dyDescent="0.25">
      <c r="A1155">
        <v>1154</v>
      </c>
      <c r="B1155">
        <v>77</v>
      </c>
      <c r="C1155" s="24" t="s">
        <v>4085</v>
      </c>
      <c r="D1155" s="12">
        <v>4.6100000000000003</v>
      </c>
      <c r="E1155" s="13">
        <v>1.87</v>
      </c>
      <c r="F1155" s="7">
        <f t="shared" si="268"/>
        <v>2.46524064171123</v>
      </c>
      <c r="G1155" s="7">
        <f t="shared" si="274"/>
        <v>2.74</v>
      </c>
      <c r="H1155" s="15">
        <f t="shared" si="275"/>
        <v>6.48</v>
      </c>
      <c r="I1155" s="11">
        <f t="shared" si="276"/>
        <v>1.5045084640238314E-2</v>
      </c>
      <c r="J1155" s="32">
        <f t="shared" si="277"/>
        <v>6.1028868280359324E-3</v>
      </c>
      <c r="K1155" s="32">
        <f t="shared" si="278"/>
        <v>163.85688087908161</v>
      </c>
      <c r="L1155" s="8">
        <v>1</v>
      </c>
      <c r="M1155" s="9">
        <v>0</v>
      </c>
      <c r="N1155" s="8">
        <v>0</v>
      </c>
      <c r="O1155" s="9">
        <v>0</v>
      </c>
      <c r="P1155" s="9">
        <v>0</v>
      </c>
      <c r="Q1155" s="9">
        <v>1</v>
      </c>
      <c r="R1155" s="9">
        <v>0</v>
      </c>
      <c r="S1155" s="8">
        <v>26913</v>
      </c>
      <c r="T1155" s="9">
        <v>69</v>
      </c>
      <c r="U1155" s="9">
        <f t="shared" si="279"/>
        <v>26843</v>
      </c>
      <c r="V1155" s="9">
        <f t="shared" si="280"/>
        <v>28</v>
      </c>
      <c r="W1155" s="7">
        <v>12.79</v>
      </c>
      <c r="X1155" s="7">
        <f t="shared" si="269"/>
        <v>35.71</v>
      </c>
      <c r="Y1155" s="9">
        <v>1</v>
      </c>
      <c r="Z1155" s="9">
        <v>0</v>
      </c>
      <c r="AA1155" s="9">
        <v>0</v>
      </c>
      <c r="AB1155" s="9">
        <v>0</v>
      </c>
      <c r="AC1155" s="9">
        <v>1</v>
      </c>
      <c r="AD1155" s="29">
        <v>0</v>
      </c>
      <c r="AE1155" s="9">
        <v>0</v>
      </c>
      <c r="AF1155" s="9">
        <v>1</v>
      </c>
      <c r="AG1155" s="29">
        <v>0</v>
      </c>
      <c r="AH1155" s="9">
        <v>1</v>
      </c>
      <c r="AI1155" s="29">
        <v>0</v>
      </c>
      <c r="AJ1155" s="20">
        <v>1980</v>
      </c>
      <c r="AK1155" s="32">
        <f t="shared" si="271"/>
        <v>0.11499999999999999</v>
      </c>
      <c r="AL1155" s="32">
        <f t="shared" si="271"/>
        <v>0.11499999999999999</v>
      </c>
      <c r="AM1155" s="32">
        <f t="shared" si="273"/>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21201</v>
      </c>
      <c r="BL1155" s="24">
        <v>54.5</v>
      </c>
      <c r="BM1155">
        <v>0</v>
      </c>
      <c r="BN1155">
        <v>0</v>
      </c>
      <c r="BO1155">
        <v>0</v>
      </c>
      <c r="BP1155">
        <v>0</v>
      </c>
      <c r="BQ1155">
        <v>1</v>
      </c>
      <c r="BR1155">
        <v>0</v>
      </c>
      <c r="BS1155">
        <v>0</v>
      </c>
      <c r="BT1155" s="17">
        <v>0</v>
      </c>
      <c r="BU1155">
        <v>0</v>
      </c>
      <c r="BV1155">
        <v>0</v>
      </c>
      <c r="BW1155">
        <v>1</v>
      </c>
      <c r="BX1155" s="17">
        <v>0</v>
      </c>
      <c r="BY1155">
        <v>0</v>
      </c>
      <c r="BZ1155">
        <v>0</v>
      </c>
      <c r="CA1155">
        <v>0</v>
      </c>
      <c r="CB1155">
        <v>0</v>
      </c>
      <c r="CC1155" s="17">
        <v>0</v>
      </c>
      <c r="CD1155">
        <v>0</v>
      </c>
      <c r="CE1155">
        <v>0</v>
      </c>
      <c r="CF1155">
        <v>0</v>
      </c>
      <c r="CG1155">
        <v>0</v>
      </c>
      <c r="CH1155">
        <v>0</v>
      </c>
      <c r="CI1155">
        <v>0</v>
      </c>
      <c r="CJ1155">
        <v>0</v>
      </c>
      <c r="CK1155">
        <v>0</v>
      </c>
      <c r="CL1155">
        <v>0</v>
      </c>
      <c r="CM1155">
        <v>0</v>
      </c>
      <c r="CN1155" s="17">
        <v>0</v>
      </c>
      <c r="CO1155">
        <v>3.0920000000000001</v>
      </c>
      <c r="CP1155">
        <v>3590</v>
      </c>
      <c r="CQ1155">
        <v>1</v>
      </c>
      <c r="CR1155">
        <v>0</v>
      </c>
      <c r="CS1155">
        <v>0</v>
      </c>
      <c r="CY1155" s="33" t="s">
        <v>85</v>
      </c>
    </row>
    <row r="1156" spans="1:103" x14ac:dyDescent="0.25">
      <c r="A1156">
        <v>1155</v>
      </c>
      <c r="B1156">
        <v>77</v>
      </c>
      <c r="C1156" s="24" t="s">
        <v>4085</v>
      </c>
      <c r="D1156" s="12">
        <v>5.76</v>
      </c>
      <c r="E1156" s="13">
        <v>0.13</v>
      </c>
      <c r="F1156" s="7">
        <f t="shared" si="268"/>
        <v>44.307692307692307</v>
      </c>
      <c r="G1156" s="7">
        <f t="shared" si="274"/>
        <v>5.63</v>
      </c>
      <c r="H1156" s="15">
        <f t="shared" si="275"/>
        <v>5.89</v>
      </c>
      <c r="I1156" s="11">
        <f t="shared" si="276"/>
        <v>0.26106667404987471</v>
      </c>
      <c r="J1156" s="32">
        <f t="shared" si="277"/>
        <v>5.8921297962645329E-3</v>
      </c>
      <c r="K1156" s="32">
        <f t="shared" si="278"/>
        <v>169.71791772713081</v>
      </c>
      <c r="L1156" s="8">
        <v>1</v>
      </c>
      <c r="M1156" s="9">
        <v>0</v>
      </c>
      <c r="N1156" s="8">
        <v>0</v>
      </c>
      <c r="O1156" s="9">
        <v>0</v>
      </c>
      <c r="P1156" s="9">
        <v>0</v>
      </c>
      <c r="Q1156" s="9">
        <v>1</v>
      </c>
      <c r="R1156" s="9">
        <v>0</v>
      </c>
      <c r="S1156" s="8">
        <v>26913</v>
      </c>
      <c r="T1156" s="9">
        <v>71</v>
      </c>
      <c r="U1156" s="9">
        <f t="shared" si="279"/>
        <v>26841</v>
      </c>
      <c r="V1156" s="9">
        <f t="shared" si="280"/>
        <v>28</v>
      </c>
      <c r="W1156" s="7">
        <v>12.79</v>
      </c>
      <c r="X1156" s="7">
        <f t="shared" si="269"/>
        <v>35.71</v>
      </c>
      <c r="Y1156" s="9">
        <v>1</v>
      </c>
      <c r="Z1156" s="9">
        <v>0</v>
      </c>
      <c r="AA1156" s="9">
        <v>0</v>
      </c>
      <c r="AB1156" s="9">
        <v>0</v>
      </c>
      <c r="AC1156" s="9">
        <v>1</v>
      </c>
      <c r="AD1156" s="29">
        <v>0</v>
      </c>
      <c r="AE1156" s="9">
        <v>0</v>
      </c>
      <c r="AF1156" s="9">
        <v>1</v>
      </c>
      <c r="AG1156" s="29">
        <v>0</v>
      </c>
      <c r="AH1156" s="9">
        <v>1</v>
      </c>
      <c r="AI1156" s="29">
        <v>0</v>
      </c>
      <c r="AJ1156" s="20">
        <v>1980</v>
      </c>
      <c r="AK1156" s="32">
        <f t="shared" si="271"/>
        <v>0.11499999999999999</v>
      </c>
      <c r="AL1156" s="32">
        <f t="shared" si="271"/>
        <v>0.11499999999999999</v>
      </c>
      <c r="AM1156" s="32">
        <f t="shared" si="273"/>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21201</v>
      </c>
      <c r="BL1156" s="24">
        <v>54.5</v>
      </c>
      <c r="BM1156">
        <v>1</v>
      </c>
      <c r="BN1156">
        <v>0</v>
      </c>
      <c r="BO1156">
        <v>0</v>
      </c>
      <c r="BP1156">
        <v>0</v>
      </c>
      <c r="BQ1156">
        <v>0</v>
      </c>
      <c r="BR1156">
        <v>0</v>
      </c>
      <c r="BS1156">
        <v>0</v>
      </c>
      <c r="BT1156" s="17">
        <v>0</v>
      </c>
      <c r="BU1156">
        <v>0</v>
      </c>
      <c r="BV1156">
        <v>0</v>
      </c>
      <c r="BW1156">
        <v>1</v>
      </c>
      <c r="BX1156" s="17">
        <v>0</v>
      </c>
      <c r="BY1156">
        <v>0</v>
      </c>
      <c r="BZ1156">
        <v>0</v>
      </c>
      <c r="CA1156">
        <v>0</v>
      </c>
      <c r="CB1156">
        <v>0</v>
      </c>
      <c r="CC1156" s="17">
        <v>0</v>
      </c>
      <c r="CD1156">
        <v>1</v>
      </c>
      <c r="CE1156">
        <v>1</v>
      </c>
      <c r="CF1156">
        <v>0</v>
      </c>
      <c r="CG1156">
        <v>0</v>
      </c>
      <c r="CH1156">
        <v>0</v>
      </c>
      <c r="CI1156">
        <v>0</v>
      </c>
      <c r="CJ1156">
        <v>0</v>
      </c>
      <c r="CK1156">
        <v>0</v>
      </c>
      <c r="CL1156">
        <v>0</v>
      </c>
      <c r="CM1156">
        <v>1</v>
      </c>
      <c r="CN1156" s="17">
        <v>1</v>
      </c>
      <c r="CO1156">
        <v>3.0920000000000001</v>
      </c>
      <c r="CP1156">
        <v>3590</v>
      </c>
      <c r="CQ1156">
        <v>1</v>
      </c>
      <c r="CR1156">
        <v>0</v>
      </c>
      <c r="CS1156">
        <v>0</v>
      </c>
      <c r="CY1156" s="33" t="s">
        <v>85</v>
      </c>
    </row>
    <row r="1157" spans="1:103" x14ac:dyDescent="0.25">
      <c r="A1157">
        <v>1156</v>
      </c>
      <c r="B1157">
        <v>77</v>
      </c>
      <c r="C1157" s="24" t="s">
        <v>4085</v>
      </c>
      <c r="D1157" s="12">
        <v>3.91</v>
      </c>
      <c r="E1157" s="13">
        <v>1.99</v>
      </c>
      <c r="F1157" s="7">
        <f t="shared" si="268"/>
        <v>1.9648241206030153</v>
      </c>
      <c r="G1157" s="7">
        <f t="shared" si="274"/>
        <v>1.9200000000000002</v>
      </c>
      <c r="H1157" s="15">
        <f t="shared" si="275"/>
        <v>5.9</v>
      </c>
      <c r="I1157" s="11">
        <f t="shared" si="276"/>
        <v>1.1992041008396971E-2</v>
      </c>
      <c r="J1157" s="32">
        <f t="shared" si="277"/>
        <v>6.1033661398235215E-3</v>
      </c>
      <c r="K1157" s="32">
        <f t="shared" si="278"/>
        <v>163.84401281043168</v>
      </c>
      <c r="L1157" s="8">
        <v>1</v>
      </c>
      <c r="M1157" s="9">
        <v>0</v>
      </c>
      <c r="N1157" s="8">
        <v>0</v>
      </c>
      <c r="O1157" s="9">
        <v>0</v>
      </c>
      <c r="P1157" s="9">
        <v>0</v>
      </c>
      <c r="Q1157" s="9">
        <v>1</v>
      </c>
      <c r="R1157" s="9">
        <v>0</v>
      </c>
      <c r="S1157" s="8">
        <v>26913</v>
      </c>
      <c r="T1157" s="9">
        <v>71</v>
      </c>
      <c r="U1157" s="9">
        <f t="shared" si="279"/>
        <v>26841</v>
      </c>
      <c r="V1157" s="9">
        <f t="shared" si="280"/>
        <v>28</v>
      </c>
      <c r="W1157" s="7">
        <v>12.79</v>
      </c>
      <c r="X1157" s="7">
        <f t="shared" si="269"/>
        <v>35.71</v>
      </c>
      <c r="Y1157" s="9">
        <v>1</v>
      </c>
      <c r="Z1157" s="9">
        <v>0</v>
      </c>
      <c r="AA1157" s="9">
        <v>0</v>
      </c>
      <c r="AB1157" s="9">
        <v>0</v>
      </c>
      <c r="AC1157" s="9">
        <v>1</v>
      </c>
      <c r="AD1157" s="29">
        <v>0</v>
      </c>
      <c r="AE1157" s="9">
        <v>0</v>
      </c>
      <c r="AF1157" s="9">
        <v>1</v>
      </c>
      <c r="AG1157" s="29">
        <v>0</v>
      </c>
      <c r="AH1157" s="9">
        <v>1</v>
      </c>
      <c r="AI1157" s="29">
        <v>0</v>
      </c>
      <c r="AJ1157" s="20">
        <v>1980</v>
      </c>
      <c r="AK1157" s="32">
        <f t="shared" si="271"/>
        <v>0.11499999999999999</v>
      </c>
      <c r="AL1157" s="32">
        <f t="shared" si="271"/>
        <v>0.11499999999999999</v>
      </c>
      <c r="AM1157" s="32">
        <f t="shared" si="273"/>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21201</v>
      </c>
      <c r="BL1157" s="24">
        <v>54.5</v>
      </c>
      <c r="BM1157">
        <v>0</v>
      </c>
      <c r="BN1157">
        <v>0</v>
      </c>
      <c r="BO1157">
        <v>0</v>
      </c>
      <c r="BP1157">
        <v>0</v>
      </c>
      <c r="BQ1157">
        <v>1</v>
      </c>
      <c r="BR1157">
        <v>0</v>
      </c>
      <c r="BS1157">
        <v>0</v>
      </c>
      <c r="BT1157" s="17">
        <v>0</v>
      </c>
      <c r="BU1157">
        <v>0</v>
      </c>
      <c r="BV1157">
        <v>0</v>
      </c>
      <c r="BW1157">
        <v>1</v>
      </c>
      <c r="BX1157" s="17">
        <v>0</v>
      </c>
      <c r="BY1157">
        <v>0</v>
      </c>
      <c r="BZ1157">
        <v>0</v>
      </c>
      <c r="CA1157">
        <v>0</v>
      </c>
      <c r="CB1157">
        <v>0</v>
      </c>
      <c r="CC1157" s="17">
        <v>0</v>
      </c>
      <c r="CD1157">
        <v>1</v>
      </c>
      <c r="CE1157">
        <v>1</v>
      </c>
      <c r="CF1157">
        <v>0</v>
      </c>
      <c r="CG1157">
        <v>0</v>
      </c>
      <c r="CH1157">
        <v>0</v>
      </c>
      <c r="CI1157">
        <v>0</v>
      </c>
      <c r="CJ1157">
        <v>0</v>
      </c>
      <c r="CK1157">
        <v>0</v>
      </c>
      <c r="CL1157">
        <v>0</v>
      </c>
      <c r="CM1157">
        <v>1</v>
      </c>
      <c r="CN1157" s="17">
        <v>1</v>
      </c>
      <c r="CO1157">
        <v>3.0920000000000001</v>
      </c>
      <c r="CP1157">
        <v>3590</v>
      </c>
      <c r="CQ1157">
        <v>1</v>
      </c>
      <c r="CR1157">
        <v>0</v>
      </c>
      <c r="CS1157">
        <v>0</v>
      </c>
      <c r="CY1157" s="33" t="s">
        <v>85</v>
      </c>
    </row>
    <row r="1158" spans="1:103" x14ac:dyDescent="0.25">
      <c r="A1158">
        <v>1157</v>
      </c>
      <c r="B1158">
        <v>78</v>
      </c>
      <c r="C1158" s="24" t="s">
        <v>4090</v>
      </c>
      <c r="D1158" s="12">
        <v>0.4</v>
      </c>
      <c r="E1158" s="13">
        <v>0.12</v>
      </c>
      <c r="F1158" s="7">
        <v>3.333333333333333</v>
      </c>
      <c r="G1158" s="7">
        <f t="shared" si="274"/>
        <v>0.28000000000000003</v>
      </c>
      <c r="H1158" s="15">
        <f t="shared" si="275"/>
        <v>0.52</v>
      </c>
      <c r="I1158" s="11">
        <f t="shared" si="276"/>
        <v>8.0441386220384534E-2</v>
      </c>
      <c r="J1158" s="32">
        <f t="shared" si="277"/>
        <v>2.4132415866115364E-2</v>
      </c>
      <c r="K1158" s="32">
        <f t="shared" si="278"/>
        <v>41.438039421660754</v>
      </c>
      <c r="L1158" s="8">
        <v>1</v>
      </c>
      <c r="M1158" s="9">
        <v>0</v>
      </c>
      <c r="N1158" s="8">
        <v>0</v>
      </c>
      <c r="O1158" s="9">
        <v>0</v>
      </c>
      <c r="P1158" s="9">
        <v>0</v>
      </c>
      <c r="Q1158" s="9">
        <v>1</v>
      </c>
      <c r="R1158" s="9">
        <v>0</v>
      </c>
      <c r="S1158" s="8">
        <v>1710</v>
      </c>
      <c r="T1158" s="9">
        <v>3</v>
      </c>
      <c r="U1158" s="9">
        <f t="shared" si="279"/>
        <v>1706</v>
      </c>
      <c r="V1158" s="9">
        <f t="shared" si="280"/>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22521</v>
      </c>
      <c r="BL1158" s="24">
        <v>17</v>
      </c>
      <c r="BM1158">
        <v>1</v>
      </c>
      <c r="BN1158">
        <v>0</v>
      </c>
      <c r="BO1158">
        <v>0</v>
      </c>
      <c r="BP1158">
        <v>0</v>
      </c>
      <c r="BQ1158">
        <v>0</v>
      </c>
      <c r="BR1158">
        <v>0</v>
      </c>
      <c r="BS1158">
        <v>0</v>
      </c>
      <c r="BT1158" s="17">
        <v>0</v>
      </c>
      <c r="BU1158">
        <v>1</v>
      </c>
      <c r="BV1158">
        <v>0</v>
      </c>
      <c r="BW1158">
        <v>0</v>
      </c>
      <c r="BX1158" s="17">
        <v>0</v>
      </c>
      <c r="BY1158">
        <v>0</v>
      </c>
      <c r="BZ1158">
        <v>0</v>
      </c>
      <c r="CA1158">
        <v>0</v>
      </c>
      <c r="CB1158">
        <v>0</v>
      </c>
      <c r="CC1158" s="17">
        <v>0</v>
      </c>
      <c r="CD1158">
        <v>0</v>
      </c>
      <c r="CE1158">
        <v>0</v>
      </c>
      <c r="CF1158">
        <v>1</v>
      </c>
      <c r="CG1158">
        <v>1</v>
      </c>
      <c r="CH1158">
        <v>0</v>
      </c>
      <c r="CI1158">
        <v>0</v>
      </c>
      <c r="CJ1158">
        <v>0</v>
      </c>
      <c r="CK1158">
        <v>0</v>
      </c>
      <c r="CL1158">
        <v>0</v>
      </c>
      <c r="CM1158">
        <v>0</v>
      </c>
      <c r="CN1158" s="17">
        <v>0</v>
      </c>
      <c r="CO1158">
        <v>3.879</v>
      </c>
      <c r="CP1158">
        <v>321</v>
      </c>
      <c r="CQ1158">
        <v>1</v>
      </c>
      <c r="CR1158">
        <v>0</v>
      </c>
      <c r="CS1158">
        <v>11</v>
      </c>
      <c r="CY1158" s="33" t="s">
        <v>85</v>
      </c>
    </row>
    <row r="1159" spans="1:103" x14ac:dyDescent="0.25">
      <c r="A1159">
        <v>1158</v>
      </c>
      <c r="B1159">
        <v>78</v>
      </c>
      <c r="C1159" s="24" t="s">
        <v>4090</v>
      </c>
      <c r="D1159" s="12">
        <v>0.56000000000000005</v>
      </c>
      <c r="E1159" s="13">
        <v>0.13300000000000001</v>
      </c>
      <c r="F1159" s="7">
        <v>4.2105263157894726</v>
      </c>
      <c r="G1159" s="7">
        <f t="shared" si="274"/>
        <v>0.42700000000000005</v>
      </c>
      <c r="H1159" s="15">
        <f t="shared" si="275"/>
        <v>0.69300000000000006</v>
      </c>
      <c r="I1159" s="11">
        <f t="shared" si="276"/>
        <v>0.10141494299735571</v>
      </c>
      <c r="J1159" s="32">
        <f t="shared" si="277"/>
        <v>2.4086048961871987E-2</v>
      </c>
      <c r="K1159" s="32">
        <f t="shared" si="278"/>
        <v>41.517809815258268</v>
      </c>
      <c r="L1159" s="8">
        <v>1</v>
      </c>
      <c r="M1159" s="9">
        <v>0</v>
      </c>
      <c r="N1159" s="8">
        <v>0</v>
      </c>
      <c r="O1159" s="9">
        <v>0</v>
      </c>
      <c r="P1159" s="9">
        <v>0</v>
      </c>
      <c r="Q1159" s="9">
        <v>1</v>
      </c>
      <c r="R1159" s="9">
        <v>0</v>
      </c>
      <c r="S1159" s="8">
        <v>1710</v>
      </c>
      <c r="T1159" s="9">
        <v>3</v>
      </c>
      <c r="U1159" s="9">
        <f t="shared" si="279"/>
        <v>1706</v>
      </c>
      <c r="V1159" s="9">
        <f t="shared" si="280"/>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22521</v>
      </c>
      <c r="BL1159" s="24">
        <v>17</v>
      </c>
      <c r="BM1159">
        <v>1</v>
      </c>
      <c r="BN1159">
        <v>0</v>
      </c>
      <c r="BO1159">
        <v>0</v>
      </c>
      <c r="BP1159">
        <v>0</v>
      </c>
      <c r="BQ1159">
        <v>0</v>
      </c>
      <c r="BR1159">
        <v>0</v>
      </c>
      <c r="BS1159">
        <v>0</v>
      </c>
      <c r="BT1159" s="17">
        <v>0</v>
      </c>
      <c r="BU1159">
        <v>1</v>
      </c>
      <c r="BV1159">
        <v>0</v>
      </c>
      <c r="BW1159">
        <v>0</v>
      </c>
      <c r="BX1159" s="17">
        <v>0</v>
      </c>
      <c r="BY1159">
        <v>0</v>
      </c>
      <c r="BZ1159">
        <v>0</v>
      </c>
      <c r="CA1159">
        <v>0</v>
      </c>
      <c r="CB1159">
        <v>0</v>
      </c>
      <c r="CC1159" s="17">
        <v>0</v>
      </c>
      <c r="CD1159">
        <v>0</v>
      </c>
      <c r="CE1159">
        <v>0</v>
      </c>
      <c r="CF1159">
        <v>1</v>
      </c>
      <c r="CG1159">
        <v>1</v>
      </c>
      <c r="CH1159">
        <v>0</v>
      </c>
      <c r="CI1159">
        <v>0</v>
      </c>
      <c r="CJ1159">
        <v>0</v>
      </c>
      <c r="CK1159">
        <v>0</v>
      </c>
      <c r="CL1159">
        <v>0</v>
      </c>
      <c r="CM1159">
        <v>0</v>
      </c>
      <c r="CN1159" s="17">
        <v>0</v>
      </c>
      <c r="CO1159">
        <v>3.879</v>
      </c>
      <c r="CP1159">
        <v>321</v>
      </c>
      <c r="CQ1159">
        <v>1</v>
      </c>
      <c r="CR1159">
        <v>0</v>
      </c>
      <c r="CS1159">
        <v>11</v>
      </c>
      <c r="CY1159" s="33" t="s">
        <v>85</v>
      </c>
    </row>
    <row r="1160" spans="1:103" x14ac:dyDescent="0.25">
      <c r="A1160">
        <v>1159</v>
      </c>
      <c r="B1160">
        <v>78</v>
      </c>
      <c r="C1160" s="24" t="s">
        <v>4090</v>
      </c>
      <c r="D1160" s="12">
        <v>0.71</v>
      </c>
      <c r="E1160" s="13">
        <v>7.0436507936507936E-2</v>
      </c>
      <c r="F1160" s="7">
        <v>10.08</v>
      </c>
      <c r="G1160" s="7">
        <f t="shared" si="274"/>
        <v>0.63956349206349206</v>
      </c>
      <c r="H1160" s="15">
        <f t="shared" si="275"/>
        <v>0.78043650793650787</v>
      </c>
      <c r="I1160" s="11">
        <f t="shared" si="276"/>
        <v>0.23708746710324063</v>
      </c>
      <c r="J1160" s="32">
        <f t="shared" si="277"/>
        <v>2.352058205389292E-2</v>
      </c>
      <c r="K1160" s="32">
        <f t="shared" si="278"/>
        <v>42.515954652341982</v>
      </c>
      <c r="L1160" s="8">
        <v>1</v>
      </c>
      <c r="M1160" s="9">
        <v>0</v>
      </c>
      <c r="N1160" s="8">
        <v>0</v>
      </c>
      <c r="O1160" s="9">
        <v>0</v>
      </c>
      <c r="P1160" s="9">
        <v>0</v>
      </c>
      <c r="Q1160" s="9">
        <v>1</v>
      </c>
      <c r="R1160" s="9">
        <v>0</v>
      </c>
      <c r="S1160" s="8">
        <v>1710</v>
      </c>
      <c r="T1160" s="9">
        <v>3</v>
      </c>
      <c r="U1160" s="9">
        <f t="shared" si="279"/>
        <v>1706</v>
      </c>
      <c r="V1160" s="9">
        <f t="shared" si="280"/>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22521</v>
      </c>
      <c r="BL1160" s="24">
        <v>17</v>
      </c>
      <c r="BM1160">
        <v>1</v>
      </c>
      <c r="BN1160">
        <v>0</v>
      </c>
      <c r="BO1160">
        <v>0</v>
      </c>
      <c r="BP1160">
        <v>0</v>
      </c>
      <c r="BQ1160">
        <v>0</v>
      </c>
      <c r="BR1160">
        <v>0</v>
      </c>
      <c r="BS1160">
        <v>0</v>
      </c>
      <c r="BT1160" s="17">
        <v>0</v>
      </c>
      <c r="BU1160">
        <v>1</v>
      </c>
      <c r="BV1160">
        <v>0</v>
      </c>
      <c r="BW1160">
        <v>0</v>
      </c>
      <c r="BX1160" s="17">
        <v>0</v>
      </c>
      <c r="BY1160">
        <v>0</v>
      </c>
      <c r="BZ1160">
        <v>0</v>
      </c>
      <c r="CA1160">
        <v>0</v>
      </c>
      <c r="CB1160">
        <v>0</v>
      </c>
      <c r="CC1160" s="17">
        <v>0</v>
      </c>
      <c r="CD1160">
        <v>0</v>
      </c>
      <c r="CE1160">
        <v>0</v>
      </c>
      <c r="CF1160">
        <v>1</v>
      </c>
      <c r="CG1160">
        <v>1</v>
      </c>
      <c r="CH1160">
        <v>0</v>
      </c>
      <c r="CI1160">
        <v>0</v>
      </c>
      <c r="CJ1160">
        <v>0</v>
      </c>
      <c r="CK1160">
        <v>0</v>
      </c>
      <c r="CL1160">
        <v>0</v>
      </c>
      <c r="CM1160">
        <v>0</v>
      </c>
      <c r="CN1160" s="17">
        <v>0</v>
      </c>
      <c r="CO1160">
        <v>3.879</v>
      </c>
      <c r="CP1160">
        <v>321</v>
      </c>
      <c r="CQ1160">
        <v>1</v>
      </c>
      <c r="CR1160">
        <v>0</v>
      </c>
      <c r="CS1160">
        <v>11</v>
      </c>
      <c r="CY1160" s="33" t="s">
        <v>85</v>
      </c>
    </row>
    <row r="1161" spans="1:103" x14ac:dyDescent="0.25">
      <c r="A1161">
        <v>1160</v>
      </c>
      <c r="B1161">
        <v>78</v>
      </c>
      <c r="C1161" s="24" t="s">
        <v>4090</v>
      </c>
      <c r="D1161" s="12">
        <v>1.47</v>
      </c>
      <c r="E1161" s="13">
        <v>0.1230396475770925</v>
      </c>
      <c r="F1161" s="7">
        <v>11.94736842105263</v>
      </c>
      <c r="G1161" s="7">
        <f t="shared" si="274"/>
        <v>1.3469603524229075</v>
      </c>
      <c r="H1161" s="15">
        <f t="shared" si="275"/>
        <v>1.5930396475770925</v>
      </c>
      <c r="I1161" s="11">
        <f t="shared" si="276"/>
        <v>0.2778653432954753</v>
      </c>
      <c r="J1161" s="32">
        <f t="shared" si="277"/>
        <v>2.3257451641471503E-2</v>
      </c>
      <c r="K1161" s="32">
        <f t="shared" si="278"/>
        <v>42.996972128143696</v>
      </c>
      <c r="L1161" s="8">
        <v>1</v>
      </c>
      <c r="M1161" s="9">
        <v>0</v>
      </c>
      <c r="N1161" s="8">
        <v>0</v>
      </c>
      <c r="O1161" s="9">
        <v>0</v>
      </c>
      <c r="P1161" s="9">
        <v>0</v>
      </c>
      <c r="Q1161" s="9">
        <v>1</v>
      </c>
      <c r="R1161" s="9">
        <v>0</v>
      </c>
      <c r="S1161" s="8">
        <v>1710</v>
      </c>
      <c r="T1161" s="9">
        <v>3</v>
      </c>
      <c r="U1161" s="9">
        <f t="shared" si="279"/>
        <v>1706</v>
      </c>
      <c r="V1161" s="9">
        <f t="shared" si="280"/>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22521</v>
      </c>
      <c r="BL1161" s="24">
        <v>17</v>
      </c>
      <c r="BM1161">
        <v>1</v>
      </c>
      <c r="BN1161">
        <v>0</v>
      </c>
      <c r="BO1161">
        <v>0</v>
      </c>
      <c r="BP1161">
        <v>0</v>
      </c>
      <c r="BQ1161">
        <v>0</v>
      </c>
      <c r="BR1161">
        <v>0</v>
      </c>
      <c r="BS1161">
        <v>0</v>
      </c>
      <c r="BT1161" s="17">
        <v>0</v>
      </c>
      <c r="BU1161">
        <v>1</v>
      </c>
      <c r="BV1161">
        <v>0</v>
      </c>
      <c r="BW1161">
        <v>0</v>
      </c>
      <c r="BX1161" s="17">
        <v>0</v>
      </c>
      <c r="BY1161">
        <v>0</v>
      </c>
      <c r="BZ1161">
        <v>0</v>
      </c>
      <c r="CA1161">
        <v>0</v>
      </c>
      <c r="CB1161">
        <v>0</v>
      </c>
      <c r="CC1161" s="17">
        <v>0</v>
      </c>
      <c r="CD1161">
        <v>0</v>
      </c>
      <c r="CE1161">
        <v>0</v>
      </c>
      <c r="CF1161">
        <v>1</v>
      </c>
      <c r="CG1161">
        <v>1</v>
      </c>
      <c r="CH1161">
        <v>0</v>
      </c>
      <c r="CI1161">
        <v>0</v>
      </c>
      <c r="CJ1161">
        <v>0</v>
      </c>
      <c r="CK1161">
        <v>0</v>
      </c>
      <c r="CL1161">
        <v>0</v>
      </c>
      <c r="CM1161">
        <v>0</v>
      </c>
      <c r="CN1161" s="17">
        <v>0</v>
      </c>
      <c r="CO1161">
        <v>3.879</v>
      </c>
      <c r="CP1161">
        <v>321</v>
      </c>
      <c r="CQ1161">
        <v>1</v>
      </c>
      <c r="CR1161">
        <v>0</v>
      </c>
      <c r="CS1161">
        <v>11</v>
      </c>
      <c r="CY1161" s="33" t="s">
        <v>85</v>
      </c>
    </row>
    <row r="1162" spans="1:103" x14ac:dyDescent="0.25">
      <c r="A1162">
        <v>1161</v>
      </c>
      <c r="B1162">
        <v>78</v>
      </c>
      <c r="C1162" s="24" t="s">
        <v>4090</v>
      </c>
      <c r="D1162" s="12">
        <v>2.87</v>
      </c>
      <c r="E1162" s="13">
        <v>9.8522388059701482E-2</v>
      </c>
      <c r="F1162" s="7">
        <v>29.130434782608699</v>
      </c>
      <c r="G1162" s="7">
        <f t="shared" si="274"/>
        <v>2.7714776119402984</v>
      </c>
      <c r="H1162" s="15">
        <f t="shared" si="275"/>
        <v>2.9685223880597018</v>
      </c>
      <c r="I1162" s="11">
        <f t="shared" si="276"/>
        <v>0.57635096309102218</v>
      </c>
      <c r="J1162" s="32">
        <f t="shared" si="277"/>
        <v>1.9785182315064934E-2</v>
      </c>
      <c r="K1162" s="32">
        <f t="shared" si="278"/>
        <v>50.542875171717519</v>
      </c>
      <c r="L1162" s="8">
        <v>1</v>
      </c>
      <c r="M1162" s="9">
        <v>0</v>
      </c>
      <c r="N1162" s="8">
        <v>0</v>
      </c>
      <c r="O1162" s="9">
        <v>0</v>
      </c>
      <c r="P1162" s="9">
        <v>0</v>
      </c>
      <c r="Q1162" s="9">
        <v>1</v>
      </c>
      <c r="R1162" s="9">
        <v>0</v>
      </c>
      <c r="S1162" s="8">
        <v>1710</v>
      </c>
      <c r="T1162" s="9">
        <v>3</v>
      </c>
      <c r="U1162" s="9">
        <f t="shared" si="279"/>
        <v>1706</v>
      </c>
      <c r="V1162" s="9">
        <f t="shared" si="280"/>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22521</v>
      </c>
      <c r="BL1162" s="24">
        <v>17</v>
      </c>
      <c r="BM1162">
        <v>1</v>
      </c>
      <c r="BN1162">
        <v>0</v>
      </c>
      <c r="BO1162">
        <v>0</v>
      </c>
      <c r="BP1162">
        <v>0</v>
      </c>
      <c r="BQ1162">
        <v>0</v>
      </c>
      <c r="BR1162">
        <v>0</v>
      </c>
      <c r="BS1162">
        <v>0</v>
      </c>
      <c r="BT1162" s="17">
        <v>0</v>
      </c>
      <c r="BU1162">
        <v>1</v>
      </c>
      <c r="BV1162">
        <v>0</v>
      </c>
      <c r="BW1162">
        <v>0</v>
      </c>
      <c r="BX1162" s="17">
        <v>0</v>
      </c>
      <c r="BY1162">
        <v>0</v>
      </c>
      <c r="BZ1162">
        <v>0</v>
      </c>
      <c r="CA1162">
        <v>0</v>
      </c>
      <c r="CB1162">
        <v>0</v>
      </c>
      <c r="CC1162" s="17">
        <v>0</v>
      </c>
      <c r="CD1162">
        <v>0</v>
      </c>
      <c r="CE1162">
        <v>0</v>
      </c>
      <c r="CF1162">
        <v>1</v>
      </c>
      <c r="CG1162">
        <v>1</v>
      </c>
      <c r="CH1162">
        <v>0</v>
      </c>
      <c r="CI1162">
        <v>0</v>
      </c>
      <c r="CJ1162">
        <v>0</v>
      </c>
      <c r="CK1162">
        <v>0</v>
      </c>
      <c r="CL1162">
        <v>0</v>
      </c>
      <c r="CM1162">
        <v>0</v>
      </c>
      <c r="CN1162" s="17">
        <v>0</v>
      </c>
      <c r="CO1162">
        <v>3.879</v>
      </c>
      <c r="CP1162">
        <v>321</v>
      </c>
      <c r="CQ1162">
        <v>1</v>
      </c>
      <c r="CR1162">
        <v>0</v>
      </c>
      <c r="CS1162">
        <v>11</v>
      </c>
      <c r="CY1162" s="33" t="s">
        <v>85</v>
      </c>
    </row>
    <row r="1163" spans="1:103" x14ac:dyDescent="0.25">
      <c r="A1163">
        <v>1162</v>
      </c>
      <c r="B1163">
        <v>78</v>
      </c>
      <c r="C1163" s="24" t="s">
        <v>4090</v>
      </c>
      <c r="D1163" s="12">
        <v>3.74</v>
      </c>
      <c r="E1163" s="13">
        <v>0.67128205128205132</v>
      </c>
      <c r="F1163" s="7">
        <v>5.5714285714285712</v>
      </c>
      <c r="G1163" s="7">
        <f t="shared" si="274"/>
        <v>3.068717948717949</v>
      </c>
      <c r="H1163" s="15">
        <f t="shared" si="275"/>
        <v>4.4112820512820514</v>
      </c>
      <c r="I1163" s="11">
        <f t="shared" si="276"/>
        <v>0.13367849740518223</v>
      </c>
      <c r="J1163" s="32">
        <f t="shared" si="277"/>
        <v>2.3993576457340401E-2</v>
      </c>
      <c r="K1163" s="32">
        <f t="shared" si="278"/>
        <v>41.677821636051597</v>
      </c>
      <c r="L1163" s="8">
        <v>1</v>
      </c>
      <c r="M1163" s="9">
        <v>0</v>
      </c>
      <c r="N1163" s="8">
        <v>0</v>
      </c>
      <c r="O1163" s="9">
        <v>0</v>
      </c>
      <c r="P1163" s="9">
        <v>0</v>
      </c>
      <c r="Q1163" s="9">
        <v>1</v>
      </c>
      <c r="R1163" s="9">
        <v>0</v>
      </c>
      <c r="S1163" s="8">
        <v>1710</v>
      </c>
      <c r="T1163" s="9">
        <v>3</v>
      </c>
      <c r="U1163" s="9">
        <f t="shared" si="279"/>
        <v>1706</v>
      </c>
      <c r="V1163" s="9">
        <f t="shared" si="280"/>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22521</v>
      </c>
      <c r="BL1163" s="24">
        <v>17</v>
      </c>
      <c r="BM1163">
        <v>1</v>
      </c>
      <c r="BN1163">
        <v>0</v>
      </c>
      <c r="BO1163">
        <v>0</v>
      </c>
      <c r="BP1163">
        <v>0</v>
      </c>
      <c r="BQ1163">
        <v>0</v>
      </c>
      <c r="BR1163">
        <v>0</v>
      </c>
      <c r="BS1163">
        <v>0</v>
      </c>
      <c r="BT1163" s="17">
        <v>0</v>
      </c>
      <c r="BU1163">
        <v>1</v>
      </c>
      <c r="BV1163">
        <v>0</v>
      </c>
      <c r="BW1163">
        <v>0</v>
      </c>
      <c r="BX1163" s="17">
        <v>0</v>
      </c>
      <c r="BY1163">
        <v>0</v>
      </c>
      <c r="BZ1163">
        <v>0</v>
      </c>
      <c r="CA1163">
        <v>0</v>
      </c>
      <c r="CB1163">
        <v>0</v>
      </c>
      <c r="CC1163" s="17">
        <v>0</v>
      </c>
      <c r="CD1163">
        <v>0</v>
      </c>
      <c r="CE1163">
        <v>0</v>
      </c>
      <c r="CF1163">
        <v>1</v>
      </c>
      <c r="CG1163">
        <v>1</v>
      </c>
      <c r="CH1163">
        <v>0</v>
      </c>
      <c r="CI1163">
        <v>0</v>
      </c>
      <c r="CJ1163">
        <v>0</v>
      </c>
      <c r="CK1163">
        <v>0</v>
      </c>
      <c r="CL1163">
        <v>0</v>
      </c>
      <c r="CM1163">
        <v>0</v>
      </c>
      <c r="CN1163" s="17">
        <v>0</v>
      </c>
      <c r="CO1163">
        <v>3.879</v>
      </c>
      <c r="CP1163">
        <v>321</v>
      </c>
      <c r="CQ1163">
        <v>1</v>
      </c>
      <c r="CR1163">
        <v>0</v>
      </c>
      <c r="CS1163">
        <v>11</v>
      </c>
      <c r="CY1163" s="33" t="s">
        <v>85</v>
      </c>
    </row>
    <row r="1164" spans="1:103" x14ac:dyDescent="0.25">
      <c r="A1164">
        <v>1163</v>
      </c>
      <c r="B1164">
        <v>78</v>
      </c>
      <c r="C1164" s="24" t="s">
        <v>4090</v>
      </c>
      <c r="D1164" s="12">
        <v>4.59</v>
      </c>
      <c r="E1164" s="13">
        <v>1.023445945945946</v>
      </c>
      <c r="F1164" s="7">
        <v>4.4848484848484853</v>
      </c>
      <c r="G1164" s="7">
        <f t="shared" si="274"/>
        <v>3.5665540540540537</v>
      </c>
      <c r="H1164" s="15">
        <f t="shared" si="275"/>
        <v>5.613445945945946</v>
      </c>
      <c r="I1164" s="11">
        <f t="shared" si="276"/>
        <v>0.1079476158522687</v>
      </c>
      <c r="J1164" s="32">
        <f t="shared" si="277"/>
        <v>2.4069400831924777E-2</v>
      </c>
      <c r="K1164" s="32">
        <f t="shared" si="278"/>
        <v>41.546526520661722</v>
      </c>
      <c r="L1164" s="8">
        <v>1</v>
      </c>
      <c r="M1164" s="9">
        <v>0</v>
      </c>
      <c r="N1164" s="8">
        <v>0</v>
      </c>
      <c r="O1164" s="9">
        <v>0</v>
      </c>
      <c r="P1164" s="9">
        <v>0</v>
      </c>
      <c r="Q1164" s="9">
        <v>1</v>
      </c>
      <c r="R1164" s="9">
        <v>0</v>
      </c>
      <c r="S1164" s="8">
        <v>1710</v>
      </c>
      <c r="T1164" s="9">
        <v>3</v>
      </c>
      <c r="U1164" s="9">
        <f t="shared" si="279"/>
        <v>1706</v>
      </c>
      <c r="V1164" s="9">
        <f t="shared" si="280"/>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22521</v>
      </c>
      <c r="BL1164" s="24">
        <v>17</v>
      </c>
      <c r="BM1164">
        <v>1</v>
      </c>
      <c r="BN1164">
        <v>0</v>
      </c>
      <c r="BO1164">
        <v>0</v>
      </c>
      <c r="BP1164">
        <v>0</v>
      </c>
      <c r="BQ1164">
        <v>0</v>
      </c>
      <c r="BR1164">
        <v>0</v>
      </c>
      <c r="BS1164">
        <v>0</v>
      </c>
      <c r="BT1164" s="17">
        <v>0</v>
      </c>
      <c r="BU1164">
        <v>1</v>
      </c>
      <c r="BV1164">
        <v>0</v>
      </c>
      <c r="BW1164">
        <v>0</v>
      </c>
      <c r="BX1164" s="17">
        <v>0</v>
      </c>
      <c r="BY1164">
        <v>0</v>
      </c>
      <c r="BZ1164">
        <v>0</v>
      </c>
      <c r="CA1164">
        <v>0</v>
      </c>
      <c r="CB1164">
        <v>0</v>
      </c>
      <c r="CC1164" s="17">
        <v>0</v>
      </c>
      <c r="CD1164">
        <v>0</v>
      </c>
      <c r="CE1164">
        <v>0</v>
      </c>
      <c r="CF1164">
        <v>1</v>
      </c>
      <c r="CG1164">
        <v>1</v>
      </c>
      <c r="CH1164">
        <v>0</v>
      </c>
      <c r="CI1164">
        <v>0</v>
      </c>
      <c r="CJ1164">
        <v>0</v>
      </c>
      <c r="CK1164">
        <v>0</v>
      </c>
      <c r="CL1164">
        <v>0</v>
      </c>
      <c r="CM1164">
        <v>0</v>
      </c>
      <c r="CN1164" s="17">
        <v>0</v>
      </c>
      <c r="CO1164">
        <v>3.879</v>
      </c>
      <c r="CP1164">
        <v>321</v>
      </c>
      <c r="CQ1164">
        <v>1</v>
      </c>
      <c r="CR1164">
        <v>0</v>
      </c>
      <c r="CS1164">
        <v>11</v>
      </c>
      <c r="CY1164" s="33" t="s">
        <v>85</v>
      </c>
    </row>
    <row r="1165" spans="1:103" x14ac:dyDescent="0.25">
      <c r="A1165">
        <v>1164</v>
      </c>
      <c r="B1165">
        <v>78</v>
      </c>
      <c r="C1165" s="24" t="s">
        <v>4090</v>
      </c>
      <c r="D1165" s="12">
        <v>5.0599999999999996</v>
      </c>
      <c r="E1165" s="13">
        <v>0.39600000000000002</v>
      </c>
      <c r="F1165" s="7">
        <v>12.77777777777778</v>
      </c>
      <c r="G1165" s="7">
        <f t="shared" si="274"/>
        <v>4.6639999999999997</v>
      </c>
      <c r="H1165" s="15">
        <f t="shared" si="275"/>
        <v>5.4559999999999995</v>
      </c>
      <c r="I1165" s="11">
        <f t="shared" si="276"/>
        <v>0.29554194453777705</v>
      </c>
      <c r="J1165" s="32">
        <f t="shared" si="277"/>
        <v>2.312936957252168E-2</v>
      </c>
      <c r="K1165" s="32">
        <f t="shared" si="278"/>
        <v>43.235073782038022</v>
      </c>
      <c r="L1165" s="8">
        <v>1</v>
      </c>
      <c r="M1165" s="9">
        <v>0</v>
      </c>
      <c r="N1165" s="8">
        <v>0</v>
      </c>
      <c r="O1165" s="9">
        <v>0</v>
      </c>
      <c r="P1165" s="9">
        <v>0</v>
      </c>
      <c r="Q1165" s="9">
        <v>1</v>
      </c>
      <c r="R1165" s="9">
        <v>0</v>
      </c>
      <c r="S1165" s="8">
        <v>1710</v>
      </c>
      <c r="T1165" s="9">
        <v>3</v>
      </c>
      <c r="U1165" s="9">
        <f t="shared" si="279"/>
        <v>1706</v>
      </c>
      <c r="V1165" s="9">
        <f t="shared" si="280"/>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22521</v>
      </c>
      <c r="BL1165" s="24">
        <v>17</v>
      </c>
      <c r="BM1165">
        <v>1</v>
      </c>
      <c r="BN1165">
        <v>0</v>
      </c>
      <c r="BO1165">
        <v>0</v>
      </c>
      <c r="BP1165">
        <v>0</v>
      </c>
      <c r="BQ1165">
        <v>0</v>
      </c>
      <c r="BR1165">
        <v>0</v>
      </c>
      <c r="BS1165">
        <v>0</v>
      </c>
      <c r="BT1165" s="17">
        <v>0</v>
      </c>
      <c r="BU1165">
        <v>1</v>
      </c>
      <c r="BV1165">
        <v>0</v>
      </c>
      <c r="BW1165">
        <v>0</v>
      </c>
      <c r="BX1165" s="17">
        <v>0</v>
      </c>
      <c r="BY1165">
        <v>0</v>
      </c>
      <c r="BZ1165">
        <v>0</v>
      </c>
      <c r="CA1165">
        <v>0</v>
      </c>
      <c r="CB1165">
        <v>0</v>
      </c>
      <c r="CC1165" s="17">
        <v>0</v>
      </c>
      <c r="CD1165">
        <v>0</v>
      </c>
      <c r="CE1165">
        <v>0</v>
      </c>
      <c r="CF1165">
        <v>1</v>
      </c>
      <c r="CG1165">
        <v>1</v>
      </c>
      <c r="CH1165">
        <v>0</v>
      </c>
      <c r="CI1165">
        <v>0</v>
      </c>
      <c r="CJ1165">
        <v>0</v>
      </c>
      <c r="CK1165">
        <v>0</v>
      </c>
      <c r="CL1165">
        <v>0</v>
      </c>
      <c r="CM1165">
        <v>0</v>
      </c>
      <c r="CN1165" s="17">
        <v>0</v>
      </c>
      <c r="CO1165">
        <v>3.879</v>
      </c>
      <c r="CP1165">
        <v>321</v>
      </c>
      <c r="CQ1165">
        <v>1</v>
      </c>
      <c r="CR1165">
        <v>0</v>
      </c>
      <c r="CS1165">
        <v>11</v>
      </c>
      <c r="CY1165" s="33" t="s">
        <v>85</v>
      </c>
    </row>
    <row r="1166" spans="1:103" x14ac:dyDescent="0.25">
      <c r="A1166">
        <v>1165</v>
      </c>
      <c r="B1166">
        <v>78</v>
      </c>
      <c r="C1166" s="24" t="s">
        <v>4090</v>
      </c>
      <c r="D1166" s="12">
        <v>0.4</v>
      </c>
      <c r="E1166" s="13">
        <v>0.12</v>
      </c>
      <c r="F1166" s="7">
        <v>3.333333333333333</v>
      </c>
      <c r="G1166" s="7">
        <f t="shared" si="274"/>
        <v>0.28000000000000003</v>
      </c>
      <c r="H1166" s="15">
        <f t="shared" si="275"/>
        <v>0.52</v>
      </c>
      <c r="I1166" s="11">
        <f t="shared" si="276"/>
        <v>8.0441386220384534E-2</v>
      </c>
      <c r="J1166" s="32">
        <f t="shared" si="277"/>
        <v>2.4132415866115364E-2</v>
      </c>
      <c r="K1166" s="32">
        <f t="shared" si="278"/>
        <v>41.438039421660754</v>
      </c>
      <c r="L1166" s="8">
        <v>1</v>
      </c>
      <c r="M1166" s="9">
        <v>0</v>
      </c>
      <c r="N1166" s="8">
        <v>0</v>
      </c>
      <c r="O1166" s="9">
        <v>0</v>
      </c>
      <c r="P1166" s="9">
        <v>0</v>
      </c>
      <c r="Q1166" s="9">
        <v>1</v>
      </c>
      <c r="R1166" s="9">
        <v>0</v>
      </c>
      <c r="S1166" s="8">
        <v>1710</v>
      </c>
      <c r="T1166" s="9">
        <v>3</v>
      </c>
      <c r="U1166" s="9">
        <f t="shared" si="279"/>
        <v>1706</v>
      </c>
      <c r="V1166" s="9">
        <f t="shared" si="280"/>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22521</v>
      </c>
      <c r="BL1166" s="24">
        <v>17</v>
      </c>
      <c r="BM1166">
        <v>1</v>
      </c>
      <c r="BN1166">
        <v>0</v>
      </c>
      <c r="BO1166">
        <v>0</v>
      </c>
      <c r="BP1166">
        <v>0</v>
      </c>
      <c r="BQ1166">
        <v>0</v>
      </c>
      <c r="BR1166">
        <v>0</v>
      </c>
      <c r="BS1166">
        <v>0</v>
      </c>
      <c r="BT1166" s="17">
        <v>0</v>
      </c>
      <c r="BU1166">
        <v>1</v>
      </c>
      <c r="BV1166">
        <v>0</v>
      </c>
      <c r="BW1166">
        <v>0</v>
      </c>
      <c r="BX1166" s="17">
        <v>0</v>
      </c>
      <c r="BY1166">
        <v>0</v>
      </c>
      <c r="BZ1166">
        <v>0</v>
      </c>
      <c r="CA1166">
        <v>0</v>
      </c>
      <c r="CB1166">
        <v>0</v>
      </c>
      <c r="CC1166" s="17">
        <v>0</v>
      </c>
      <c r="CD1166">
        <v>0</v>
      </c>
      <c r="CE1166">
        <v>0</v>
      </c>
      <c r="CF1166">
        <v>1</v>
      </c>
      <c r="CG1166">
        <v>1</v>
      </c>
      <c r="CH1166">
        <v>0</v>
      </c>
      <c r="CI1166">
        <v>0</v>
      </c>
      <c r="CJ1166">
        <v>0</v>
      </c>
      <c r="CK1166">
        <v>0</v>
      </c>
      <c r="CL1166">
        <v>0</v>
      </c>
      <c r="CM1166">
        <v>0</v>
      </c>
      <c r="CN1166" s="17">
        <v>0</v>
      </c>
      <c r="CO1166">
        <v>3.879</v>
      </c>
      <c r="CP1166">
        <v>321</v>
      </c>
      <c r="CQ1166">
        <v>1</v>
      </c>
      <c r="CR1166">
        <v>0</v>
      </c>
      <c r="CS1166">
        <v>11</v>
      </c>
      <c r="CY1166" s="33" t="s">
        <v>85</v>
      </c>
    </row>
    <row r="1167" spans="1:103" x14ac:dyDescent="0.25">
      <c r="A1167">
        <v>1166</v>
      </c>
      <c r="B1167">
        <v>78</v>
      </c>
      <c r="C1167" s="24" t="s">
        <v>4090</v>
      </c>
      <c r="D1167" s="12">
        <v>0.8</v>
      </c>
      <c r="E1167" s="13">
        <v>0.19</v>
      </c>
      <c r="F1167" s="7">
        <v>4.2105263157894726</v>
      </c>
      <c r="G1167" s="7">
        <f t="shared" si="274"/>
        <v>0.6100000000000001</v>
      </c>
      <c r="H1167" s="15">
        <f t="shared" si="275"/>
        <v>0.99</v>
      </c>
      <c r="I1167" s="11">
        <f t="shared" si="276"/>
        <v>0.10141494299735571</v>
      </c>
      <c r="J1167" s="32">
        <f t="shared" si="277"/>
        <v>2.4086048961871987E-2</v>
      </c>
      <c r="K1167" s="32">
        <f t="shared" si="278"/>
        <v>41.517809815258268</v>
      </c>
      <c r="L1167" s="8">
        <v>1</v>
      </c>
      <c r="M1167" s="9">
        <v>0</v>
      </c>
      <c r="N1167" s="8">
        <v>0</v>
      </c>
      <c r="O1167" s="9">
        <v>0</v>
      </c>
      <c r="P1167" s="9">
        <v>0</v>
      </c>
      <c r="Q1167" s="9">
        <v>1</v>
      </c>
      <c r="R1167" s="9">
        <v>0</v>
      </c>
      <c r="S1167" s="8">
        <v>1710</v>
      </c>
      <c r="T1167" s="9">
        <v>3</v>
      </c>
      <c r="U1167" s="9">
        <f t="shared" si="279"/>
        <v>1706</v>
      </c>
      <c r="V1167" s="9">
        <f t="shared" si="280"/>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22521</v>
      </c>
      <c r="BL1167" s="24">
        <v>17</v>
      </c>
      <c r="BM1167">
        <v>1</v>
      </c>
      <c r="BN1167">
        <v>0</v>
      </c>
      <c r="BO1167">
        <v>0</v>
      </c>
      <c r="BP1167">
        <v>0</v>
      </c>
      <c r="BQ1167">
        <v>0</v>
      </c>
      <c r="BR1167">
        <v>0</v>
      </c>
      <c r="BS1167">
        <v>0</v>
      </c>
      <c r="BT1167" s="17">
        <v>0</v>
      </c>
      <c r="BU1167">
        <v>1</v>
      </c>
      <c r="BV1167">
        <v>0</v>
      </c>
      <c r="BW1167">
        <v>0</v>
      </c>
      <c r="BX1167" s="17">
        <v>0</v>
      </c>
      <c r="BY1167">
        <v>0</v>
      </c>
      <c r="BZ1167">
        <v>0</v>
      </c>
      <c r="CA1167">
        <v>0</v>
      </c>
      <c r="CB1167">
        <v>0</v>
      </c>
      <c r="CC1167" s="17">
        <v>0</v>
      </c>
      <c r="CD1167">
        <v>0</v>
      </c>
      <c r="CE1167">
        <v>0</v>
      </c>
      <c r="CF1167">
        <v>1</v>
      </c>
      <c r="CG1167">
        <v>1</v>
      </c>
      <c r="CH1167">
        <v>0</v>
      </c>
      <c r="CI1167">
        <v>0</v>
      </c>
      <c r="CJ1167">
        <v>0</v>
      </c>
      <c r="CK1167">
        <v>0</v>
      </c>
      <c r="CL1167">
        <v>0</v>
      </c>
      <c r="CM1167">
        <v>0</v>
      </c>
      <c r="CN1167" s="17">
        <v>0</v>
      </c>
      <c r="CO1167">
        <v>3.879</v>
      </c>
      <c r="CP1167">
        <v>321</v>
      </c>
      <c r="CQ1167">
        <v>1</v>
      </c>
      <c r="CR1167">
        <v>0</v>
      </c>
      <c r="CS1167">
        <v>11</v>
      </c>
      <c r="CY1167" s="33" t="s">
        <v>85</v>
      </c>
    </row>
    <row r="1168" spans="1:103" x14ac:dyDescent="0.25">
      <c r="A1168">
        <v>1167</v>
      </c>
      <c r="B1168">
        <v>78</v>
      </c>
      <c r="C1168" s="24" t="s">
        <v>4090</v>
      </c>
      <c r="D1168" s="12">
        <v>1.77</v>
      </c>
      <c r="E1168" s="13">
        <v>0.17559523809523811</v>
      </c>
      <c r="F1168" s="7">
        <v>10.08</v>
      </c>
      <c r="G1168" s="7">
        <f t="shared" si="274"/>
        <v>1.5944047619047619</v>
      </c>
      <c r="H1168" s="15">
        <f t="shared" si="275"/>
        <v>1.9455952380952382</v>
      </c>
      <c r="I1168" s="11">
        <f t="shared" si="276"/>
        <v>0.23708746710324063</v>
      </c>
      <c r="J1168" s="32">
        <f t="shared" si="277"/>
        <v>2.352058205389292E-2</v>
      </c>
      <c r="K1168" s="32">
        <f t="shared" si="278"/>
        <v>42.515954652341982</v>
      </c>
      <c r="L1168" s="8">
        <v>1</v>
      </c>
      <c r="M1168" s="9">
        <v>0</v>
      </c>
      <c r="N1168" s="8">
        <v>0</v>
      </c>
      <c r="O1168" s="9">
        <v>0</v>
      </c>
      <c r="P1168" s="9">
        <v>0</v>
      </c>
      <c r="Q1168" s="9">
        <v>1</v>
      </c>
      <c r="R1168" s="9">
        <v>0</v>
      </c>
      <c r="S1168" s="8">
        <v>1710</v>
      </c>
      <c r="T1168" s="9">
        <v>3</v>
      </c>
      <c r="U1168" s="9">
        <f t="shared" si="279"/>
        <v>1706</v>
      </c>
      <c r="V1168" s="9">
        <f t="shared" si="280"/>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22521</v>
      </c>
      <c r="BL1168" s="24">
        <v>17</v>
      </c>
      <c r="BM1168">
        <v>1</v>
      </c>
      <c r="BN1168">
        <v>0</v>
      </c>
      <c r="BO1168">
        <v>0</v>
      </c>
      <c r="BP1168">
        <v>0</v>
      </c>
      <c r="BQ1168">
        <v>0</v>
      </c>
      <c r="BR1168">
        <v>0</v>
      </c>
      <c r="BS1168">
        <v>0</v>
      </c>
      <c r="BT1168" s="17">
        <v>0</v>
      </c>
      <c r="BU1168">
        <v>1</v>
      </c>
      <c r="BV1168">
        <v>0</v>
      </c>
      <c r="BW1168">
        <v>0</v>
      </c>
      <c r="BX1168" s="17">
        <v>0</v>
      </c>
      <c r="BY1168">
        <v>0</v>
      </c>
      <c r="BZ1168">
        <v>0</v>
      </c>
      <c r="CA1168">
        <v>0</v>
      </c>
      <c r="CB1168">
        <v>0</v>
      </c>
      <c r="CC1168" s="17">
        <v>0</v>
      </c>
      <c r="CD1168">
        <v>0</v>
      </c>
      <c r="CE1168">
        <v>0</v>
      </c>
      <c r="CF1168">
        <v>1</v>
      </c>
      <c r="CG1168">
        <v>1</v>
      </c>
      <c r="CH1168">
        <v>0</v>
      </c>
      <c r="CI1168">
        <v>0</v>
      </c>
      <c r="CJ1168">
        <v>0</v>
      </c>
      <c r="CK1168">
        <v>0</v>
      </c>
      <c r="CL1168">
        <v>0</v>
      </c>
      <c r="CM1168">
        <v>0</v>
      </c>
      <c r="CN1168" s="17">
        <v>0</v>
      </c>
      <c r="CO1168">
        <v>3.879</v>
      </c>
      <c r="CP1168">
        <v>321</v>
      </c>
      <c r="CQ1168">
        <v>1</v>
      </c>
      <c r="CR1168">
        <v>0</v>
      </c>
      <c r="CS1168">
        <v>11</v>
      </c>
      <c r="CY1168" s="33" t="s">
        <v>85</v>
      </c>
    </row>
    <row r="1169" spans="1:103" x14ac:dyDescent="0.25">
      <c r="A1169">
        <v>1168</v>
      </c>
      <c r="B1169">
        <v>78</v>
      </c>
      <c r="C1169" s="24" t="s">
        <v>4090</v>
      </c>
      <c r="D1169" s="12">
        <v>2.8</v>
      </c>
      <c r="E1169" s="13">
        <v>0.23436123348017621</v>
      </c>
      <c r="F1169" s="7">
        <v>11.94736842105263</v>
      </c>
      <c r="G1169" s="7">
        <f t="shared" si="274"/>
        <v>2.5656387665198235</v>
      </c>
      <c r="H1169" s="15">
        <f t="shared" si="275"/>
        <v>3.0343612334801762</v>
      </c>
      <c r="I1169" s="11">
        <f t="shared" si="276"/>
        <v>0.2778653432954753</v>
      </c>
      <c r="J1169" s="32">
        <f t="shared" si="277"/>
        <v>2.3257451641471503E-2</v>
      </c>
      <c r="K1169" s="32">
        <f t="shared" si="278"/>
        <v>42.996972128143696</v>
      </c>
      <c r="L1169" s="8">
        <v>1</v>
      </c>
      <c r="M1169" s="9">
        <v>0</v>
      </c>
      <c r="N1169" s="8">
        <v>0</v>
      </c>
      <c r="O1169" s="9">
        <v>0</v>
      </c>
      <c r="P1169" s="9">
        <v>0</v>
      </c>
      <c r="Q1169" s="9">
        <v>1</v>
      </c>
      <c r="R1169" s="9">
        <v>0</v>
      </c>
      <c r="S1169" s="8">
        <v>1710</v>
      </c>
      <c r="T1169" s="9">
        <v>3</v>
      </c>
      <c r="U1169" s="9">
        <f t="shared" si="279"/>
        <v>1706</v>
      </c>
      <c r="V1169" s="9">
        <f t="shared" si="280"/>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22521</v>
      </c>
      <c r="BL1169" s="24">
        <v>17</v>
      </c>
      <c r="BM1169">
        <v>1</v>
      </c>
      <c r="BN1169">
        <v>0</v>
      </c>
      <c r="BO1169">
        <v>0</v>
      </c>
      <c r="BP1169">
        <v>0</v>
      </c>
      <c r="BQ1169">
        <v>0</v>
      </c>
      <c r="BR1169">
        <v>0</v>
      </c>
      <c r="BS1169">
        <v>0</v>
      </c>
      <c r="BT1169" s="17">
        <v>0</v>
      </c>
      <c r="BU1169">
        <v>1</v>
      </c>
      <c r="BV1169">
        <v>0</v>
      </c>
      <c r="BW1169">
        <v>0</v>
      </c>
      <c r="BX1169" s="17">
        <v>0</v>
      </c>
      <c r="BY1169">
        <v>0</v>
      </c>
      <c r="BZ1169">
        <v>0</v>
      </c>
      <c r="CA1169">
        <v>0</v>
      </c>
      <c r="CB1169">
        <v>0</v>
      </c>
      <c r="CC1169" s="17">
        <v>0</v>
      </c>
      <c r="CD1169">
        <v>0</v>
      </c>
      <c r="CE1169">
        <v>0</v>
      </c>
      <c r="CF1169">
        <v>1</v>
      </c>
      <c r="CG1169">
        <v>1</v>
      </c>
      <c r="CH1169">
        <v>0</v>
      </c>
      <c r="CI1169">
        <v>0</v>
      </c>
      <c r="CJ1169">
        <v>0</v>
      </c>
      <c r="CK1169">
        <v>0</v>
      </c>
      <c r="CL1169">
        <v>0</v>
      </c>
      <c r="CM1169">
        <v>0</v>
      </c>
      <c r="CN1169" s="17">
        <v>0</v>
      </c>
      <c r="CO1169">
        <v>3.879</v>
      </c>
      <c r="CP1169">
        <v>321</v>
      </c>
      <c r="CQ1169">
        <v>1</v>
      </c>
      <c r="CR1169">
        <v>0</v>
      </c>
      <c r="CS1169">
        <v>11</v>
      </c>
      <c r="CY1169" s="33" t="s">
        <v>85</v>
      </c>
    </row>
    <row r="1170" spans="1:103" x14ac:dyDescent="0.25">
      <c r="A1170">
        <v>1169</v>
      </c>
      <c r="B1170">
        <v>78</v>
      </c>
      <c r="C1170" s="24" t="s">
        <v>4090</v>
      </c>
      <c r="D1170" s="12">
        <v>4.78</v>
      </c>
      <c r="E1170" s="13">
        <v>0.16408955223880589</v>
      </c>
      <c r="F1170" s="7">
        <v>29.130434782608699</v>
      </c>
      <c r="G1170" s="7">
        <f t="shared" si="274"/>
        <v>4.6159104477611947</v>
      </c>
      <c r="H1170" s="15">
        <f t="shared" si="275"/>
        <v>4.9440895522388058</v>
      </c>
      <c r="I1170" s="11">
        <f t="shared" si="276"/>
        <v>0.57635096309102218</v>
      </c>
      <c r="J1170" s="32">
        <f t="shared" si="277"/>
        <v>1.9785182315064934E-2</v>
      </c>
      <c r="K1170" s="32">
        <f t="shared" si="278"/>
        <v>50.542875171717519</v>
      </c>
      <c r="L1170" s="8">
        <v>1</v>
      </c>
      <c r="M1170" s="9">
        <v>0</v>
      </c>
      <c r="N1170" s="8">
        <v>0</v>
      </c>
      <c r="O1170" s="9">
        <v>0</v>
      </c>
      <c r="P1170" s="9">
        <v>0</v>
      </c>
      <c r="Q1170" s="9">
        <v>1</v>
      </c>
      <c r="R1170" s="9">
        <v>0</v>
      </c>
      <c r="S1170" s="8">
        <v>1710</v>
      </c>
      <c r="T1170" s="9">
        <v>3</v>
      </c>
      <c r="U1170" s="9">
        <f t="shared" si="279"/>
        <v>1706</v>
      </c>
      <c r="V1170" s="9">
        <f t="shared" si="280"/>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22521</v>
      </c>
      <c r="BL1170" s="24">
        <v>17</v>
      </c>
      <c r="BM1170">
        <v>1</v>
      </c>
      <c r="BN1170">
        <v>0</v>
      </c>
      <c r="BO1170">
        <v>0</v>
      </c>
      <c r="BP1170">
        <v>0</v>
      </c>
      <c r="BQ1170">
        <v>0</v>
      </c>
      <c r="BR1170">
        <v>0</v>
      </c>
      <c r="BS1170">
        <v>0</v>
      </c>
      <c r="BT1170" s="17">
        <v>0</v>
      </c>
      <c r="BU1170">
        <v>1</v>
      </c>
      <c r="BV1170">
        <v>0</v>
      </c>
      <c r="BW1170">
        <v>0</v>
      </c>
      <c r="BX1170" s="17">
        <v>0</v>
      </c>
      <c r="BY1170">
        <v>0</v>
      </c>
      <c r="BZ1170">
        <v>0</v>
      </c>
      <c r="CA1170">
        <v>0</v>
      </c>
      <c r="CB1170">
        <v>0</v>
      </c>
      <c r="CC1170" s="17">
        <v>0</v>
      </c>
      <c r="CD1170">
        <v>0</v>
      </c>
      <c r="CE1170">
        <v>0</v>
      </c>
      <c r="CF1170">
        <v>1</v>
      </c>
      <c r="CG1170">
        <v>1</v>
      </c>
      <c r="CH1170">
        <v>0</v>
      </c>
      <c r="CI1170">
        <v>0</v>
      </c>
      <c r="CJ1170">
        <v>0</v>
      </c>
      <c r="CK1170">
        <v>0</v>
      </c>
      <c r="CL1170">
        <v>0</v>
      </c>
      <c r="CM1170">
        <v>0</v>
      </c>
      <c r="CN1170" s="17">
        <v>0</v>
      </c>
      <c r="CO1170">
        <v>3.879</v>
      </c>
      <c r="CP1170">
        <v>321</v>
      </c>
      <c r="CQ1170">
        <v>1</v>
      </c>
      <c r="CR1170">
        <v>0</v>
      </c>
      <c r="CS1170">
        <v>11</v>
      </c>
      <c r="CY1170" s="33" t="s">
        <v>85</v>
      </c>
    </row>
    <row r="1171" spans="1:103" x14ac:dyDescent="0.25">
      <c r="A1171">
        <v>1170</v>
      </c>
      <c r="B1171">
        <v>78</v>
      </c>
      <c r="C1171" s="24" t="s">
        <v>4090</v>
      </c>
      <c r="D1171" s="12">
        <v>5.77</v>
      </c>
      <c r="E1171" s="13">
        <v>1.035641025641026</v>
      </c>
      <c r="F1171" s="7">
        <v>5.5714285714285712</v>
      </c>
      <c r="G1171" s="7">
        <f t="shared" si="274"/>
        <v>4.7343589743589733</v>
      </c>
      <c r="H1171" s="15">
        <f t="shared" si="275"/>
        <v>6.8056410256410258</v>
      </c>
      <c r="I1171" s="11">
        <f t="shared" si="276"/>
        <v>0.13367849740518223</v>
      </c>
      <c r="J1171" s="32">
        <f t="shared" si="277"/>
        <v>2.3993576457340401E-2</v>
      </c>
      <c r="K1171" s="32">
        <f t="shared" si="278"/>
        <v>41.677821636051597</v>
      </c>
      <c r="L1171" s="8">
        <v>1</v>
      </c>
      <c r="M1171" s="9">
        <v>0</v>
      </c>
      <c r="N1171" s="8">
        <v>0</v>
      </c>
      <c r="O1171" s="9">
        <v>0</v>
      </c>
      <c r="P1171" s="9">
        <v>0</v>
      </c>
      <c r="Q1171" s="9">
        <v>1</v>
      </c>
      <c r="R1171" s="9">
        <v>0</v>
      </c>
      <c r="S1171" s="8">
        <v>1710</v>
      </c>
      <c r="T1171" s="9">
        <v>3</v>
      </c>
      <c r="U1171" s="9">
        <f t="shared" si="279"/>
        <v>1706</v>
      </c>
      <c r="V1171" s="9">
        <f t="shared" si="280"/>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22521</v>
      </c>
      <c r="BL1171" s="24">
        <v>17</v>
      </c>
      <c r="BM1171">
        <v>1</v>
      </c>
      <c r="BN1171">
        <v>0</v>
      </c>
      <c r="BO1171">
        <v>0</v>
      </c>
      <c r="BP1171">
        <v>0</v>
      </c>
      <c r="BQ1171">
        <v>0</v>
      </c>
      <c r="BR1171">
        <v>0</v>
      </c>
      <c r="BS1171">
        <v>0</v>
      </c>
      <c r="BT1171" s="17">
        <v>0</v>
      </c>
      <c r="BU1171">
        <v>1</v>
      </c>
      <c r="BV1171">
        <v>0</v>
      </c>
      <c r="BW1171">
        <v>0</v>
      </c>
      <c r="BX1171" s="17">
        <v>0</v>
      </c>
      <c r="BY1171">
        <v>0</v>
      </c>
      <c r="BZ1171">
        <v>0</v>
      </c>
      <c r="CA1171">
        <v>0</v>
      </c>
      <c r="CB1171">
        <v>0</v>
      </c>
      <c r="CC1171" s="17">
        <v>0</v>
      </c>
      <c r="CD1171">
        <v>0</v>
      </c>
      <c r="CE1171">
        <v>0</v>
      </c>
      <c r="CF1171">
        <v>1</v>
      </c>
      <c r="CG1171">
        <v>1</v>
      </c>
      <c r="CH1171">
        <v>0</v>
      </c>
      <c r="CI1171">
        <v>0</v>
      </c>
      <c r="CJ1171">
        <v>0</v>
      </c>
      <c r="CK1171">
        <v>0</v>
      </c>
      <c r="CL1171">
        <v>0</v>
      </c>
      <c r="CM1171">
        <v>0</v>
      </c>
      <c r="CN1171" s="17">
        <v>0</v>
      </c>
      <c r="CO1171">
        <v>3.879</v>
      </c>
      <c r="CP1171">
        <v>321</v>
      </c>
      <c r="CQ1171">
        <v>1</v>
      </c>
      <c r="CR1171">
        <v>0</v>
      </c>
      <c r="CS1171">
        <v>11</v>
      </c>
      <c r="CY1171" s="33" t="s">
        <v>85</v>
      </c>
    </row>
    <row r="1172" spans="1:103" x14ac:dyDescent="0.25">
      <c r="A1172">
        <v>1171</v>
      </c>
      <c r="B1172">
        <v>78</v>
      </c>
      <c r="C1172" s="24" t="s">
        <v>4090</v>
      </c>
      <c r="D1172" s="12">
        <v>6.69</v>
      </c>
      <c r="E1172" s="13">
        <v>1.491689189189189</v>
      </c>
      <c r="F1172" s="7">
        <v>4.4848484848484853</v>
      </c>
      <c r="G1172" s="7">
        <f t="shared" si="274"/>
        <v>5.1983108108108116</v>
      </c>
      <c r="H1172" s="15">
        <f t="shared" si="275"/>
        <v>8.1816891891891892</v>
      </c>
      <c r="I1172" s="11">
        <f t="shared" si="276"/>
        <v>0.1079476158522687</v>
      </c>
      <c r="J1172" s="32">
        <f t="shared" si="277"/>
        <v>2.4069400831924777E-2</v>
      </c>
      <c r="K1172" s="32">
        <f t="shared" si="278"/>
        <v>41.546526520661722</v>
      </c>
      <c r="L1172" s="8">
        <v>1</v>
      </c>
      <c r="M1172" s="9">
        <v>0</v>
      </c>
      <c r="N1172" s="8">
        <v>0</v>
      </c>
      <c r="O1172" s="9">
        <v>0</v>
      </c>
      <c r="P1172" s="9">
        <v>0</v>
      </c>
      <c r="Q1172" s="9">
        <v>1</v>
      </c>
      <c r="R1172" s="9">
        <v>0</v>
      </c>
      <c r="S1172" s="8">
        <v>1710</v>
      </c>
      <c r="T1172" s="9">
        <v>3</v>
      </c>
      <c r="U1172" s="9">
        <f t="shared" si="279"/>
        <v>1706</v>
      </c>
      <c r="V1172" s="9">
        <f t="shared" si="280"/>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22521</v>
      </c>
      <c r="BL1172" s="24">
        <v>17</v>
      </c>
      <c r="BM1172">
        <v>1</v>
      </c>
      <c r="BN1172">
        <v>0</v>
      </c>
      <c r="BO1172">
        <v>0</v>
      </c>
      <c r="BP1172">
        <v>0</v>
      </c>
      <c r="BQ1172">
        <v>0</v>
      </c>
      <c r="BR1172">
        <v>0</v>
      </c>
      <c r="BS1172">
        <v>0</v>
      </c>
      <c r="BT1172" s="17">
        <v>0</v>
      </c>
      <c r="BU1172">
        <v>1</v>
      </c>
      <c r="BV1172">
        <v>0</v>
      </c>
      <c r="BW1172">
        <v>0</v>
      </c>
      <c r="BX1172" s="17">
        <v>0</v>
      </c>
      <c r="BY1172">
        <v>0</v>
      </c>
      <c r="BZ1172">
        <v>0</v>
      </c>
      <c r="CA1172">
        <v>0</v>
      </c>
      <c r="CB1172">
        <v>0</v>
      </c>
      <c r="CC1172" s="17">
        <v>0</v>
      </c>
      <c r="CD1172">
        <v>0</v>
      </c>
      <c r="CE1172">
        <v>0</v>
      </c>
      <c r="CF1172">
        <v>1</v>
      </c>
      <c r="CG1172">
        <v>1</v>
      </c>
      <c r="CH1172">
        <v>0</v>
      </c>
      <c r="CI1172">
        <v>0</v>
      </c>
      <c r="CJ1172">
        <v>0</v>
      </c>
      <c r="CK1172">
        <v>0</v>
      </c>
      <c r="CL1172">
        <v>0</v>
      </c>
      <c r="CM1172">
        <v>0</v>
      </c>
      <c r="CN1172" s="17">
        <v>0</v>
      </c>
      <c r="CO1172">
        <v>3.879</v>
      </c>
      <c r="CP1172">
        <v>321</v>
      </c>
      <c r="CQ1172">
        <v>1</v>
      </c>
      <c r="CR1172">
        <v>0</v>
      </c>
      <c r="CS1172">
        <v>11</v>
      </c>
      <c r="CY1172" s="33" t="s">
        <v>85</v>
      </c>
    </row>
    <row r="1173" spans="1:103" x14ac:dyDescent="0.25">
      <c r="A1173">
        <v>1172</v>
      </c>
      <c r="B1173">
        <v>78</v>
      </c>
      <c r="C1173" s="24" t="s">
        <v>4090</v>
      </c>
      <c r="D1173" s="12">
        <v>6.96</v>
      </c>
      <c r="E1173" s="13">
        <v>0.54469565217391303</v>
      </c>
      <c r="F1173" s="7">
        <v>12.77777777777778</v>
      </c>
      <c r="G1173" s="7">
        <f t="shared" si="274"/>
        <v>6.4153043478260869</v>
      </c>
      <c r="H1173" s="15">
        <f t="shared" si="275"/>
        <v>7.504695652173913</v>
      </c>
      <c r="I1173" s="11">
        <f t="shared" si="276"/>
        <v>0.29554194453777705</v>
      </c>
      <c r="J1173" s="32">
        <f t="shared" si="277"/>
        <v>2.312936957252168E-2</v>
      </c>
      <c r="K1173" s="32">
        <f t="shared" si="278"/>
        <v>43.235073782038022</v>
      </c>
      <c r="L1173" s="8">
        <v>1</v>
      </c>
      <c r="M1173" s="9">
        <v>0</v>
      </c>
      <c r="N1173" s="8">
        <v>0</v>
      </c>
      <c r="O1173" s="9">
        <v>0</v>
      </c>
      <c r="P1173" s="9">
        <v>0</v>
      </c>
      <c r="Q1173" s="9">
        <v>1</v>
      </c>
      <c r="R1173" s="9">
        <v>0</v>
      </c>
      <c r="S1173" s="8">
        <v>1710</v>
      </c>
      <c r="T1173" s="9">
        <v>3</v>
      </c>
      <c r="U1173" s="9">
        <f t="shared" si="279"/>
        <v>1706</v>
      </c>
      <c r="V1173" s="9">
        <f t="shared" si="280"/>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22521</v>
      </c>
      <c r="BL1173" s="24">
        <v>17</v>
      </c>
      <c r="BM1173">
        <v>1</v>
      </c>
      <c r="BN1173">
        <v>0</v>
      </c>
      <c r="BO1173">
        <v>0</v>
      </c>
      <c r="BP1173">
        <v>0</v>
      </c>
      <c r="BQ1173">
        <v>0</v>
      </c>
      <c r="BR1173">
        <v>0</v>
      </c>
      <c r="BS1173">
        <v>0</v>
      </c>
      <c r="BT1173" s="17">
        <v>0</v>
      </c>
      <c r="BU1173">
        <v>1</v>
      </c>
      <c r="BV1173">
        <v>0</v>
      </c>
      <c r="BW1173">
        <v>0</v>
      </c>
      <c r="BX1173" s="17">
        <v>0</v>
      </c>
      <c r="BY1173">
        <v>0</v>
      </c>
      <c r="BZ1173">
        <v>0</v>
      </c>
      <c r="CA1173">
        <v>0</v>
      </c>
      <c r="CB1173">
        <v>0</v>
      </c>
      <c r="CC1173" s="17">
        <v>0</v>
      </c>
      <c r="CD1173">
        <v>0</v>
      </c>
      <c r="CE1173">
        <v>0</v>
      </c>
      <c r="CF1173">
        <v>1</v>
      </c>
      <c r="CG1173">
        <v>1</v>
      </c>
      <c r="CH1173">
        <v>0</v>
      </c>
      <c r="CI1173">
        <v>0</v>
      </c>
      <c r="CJ1173">
        <v>0</v>
      </c>
      <c r="CK1173">
        <v>0</v>
      </c>
      <c r="CL1173">
        <v>0</v>
      </c>
      <c r="CM1173">
        <v>0</v>
      </c>
      <c r="CN1173" s="17">
        <v>0</v>
      </c>
      <c r="CO1173">
        <v>3.879</v>
      </c>
      <c r="CP1173">
        <v>321</v>
      </c>
      <c r="CQ1173">
        <v>1</v>
      </c>
      <c r="CR1173">
        <v>0</v>
      </c>
      <c r="CS1173">
        <v>11</v>
      </c>
      <c r="CY1173" s="33" t="s">
        <v>85</v>
      </c>
    </row>
    <row r="1174" spans="1:103" x14ac:dyDescent="0.25">
      <c r="A1174">
        <v>1173</v>
      </c>
      <c r="B1174">
        <v>79</v>
      </c>
      <c r="C1174" s="24" t="s">
        <v>4104</v>
      </c>
      <c r="D1174" s="12">
        <v>3.1</v>
      </c>
      <c r="E1174" s="13">
        <f t="shared" ref="E1174:E1179" si="281">D1174/F1174</f>
        <v>0.60665362035225046</v>
      </c>
      <c r="F1174" s="7">
        <v>5.1100000000000003</v>
      </c>
      <c r="G1174" s="7">
        <f t="shared" si="274"/>
        <v>2.4933463796477495</v>
      </c>
      <c r="H1174" s="15">
        <f t="shared" si="275"/>
        <v>3.7066536203522507</v>
      </c>
      <c r="I1174" s="11">
        <f t="shared" si="276"/>
        <v>0.16864483491355817</v>
      </c>
      <c r="J1174" s="32">
        <f t="shared" si="277"/>
        <v>3.3002903114199254E-2</v>
      </c>
      <c r="K1174" s="32">
        <f t="shared" si="278"/>
        <v>30.300364684274015</v>
      </c>
      <c r="L1174" s="8">
        <v>0</v>
      </c>
      <c r="M1174" s="9">
        <v>1</v>
      </c>
      <c r="N1174" s="8">
        <v>0</v>
      </c>
      <c r="O1174" s="9">
        <v>0</v>
      </c>
      <c r="P1174" s="9">
        <v>1</v>
      </c>
      <c r="Q1174" s="9">
        <v>0</v>
      </c>
      <c r="R1174" s="9">
        <v>0</v>
      </c>
      <c r="S1174" s="8">
        <v>900</v>
      </c>
      <c r="T1174" s="9">
        <v>7</v>
      </c>
      <c r="U1174" s="9">
        <f t="shared" si="279"/>
        <v>892</v>
      </c>
      <c r="V1174" s="9">
        <f t="shared" si="280"/>
        <v>6</v>
      </c>
      <c r="W1174" s="7">
        <v>10.900499999999999</v>
      </c>
      <c r="X1174" s="7">
        <f t="shared" ref="X1174:X1179" si="282">BL1174-W1174-7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83">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38</v>
      </c>
      <c r="BM1174">
        <v>1</v>
      </c>
      <c r="BN1174">
        <v>0</v>
      </c>
      <c r="BO1174">
        <v>0</v>
      </c>
      <c r="BP1174">
        <v>0</v>
      </c>
      <c r="BQ1174">
        <v>0</v>
      </c>
      <c r="BR1174">
        <v>0</v>
      </c>
      <c r="BS1174">
        <v>0</v>
      </c>
      <c r="BT1174" s="17">
        <v>0</v>
      </c>
      <c r="BU1174">
        <v>0</v>
      </c>
      <c r="BV1174">
        <v>0</v>
      </c>
      <c r="BW1174">
        <v>0</v>
      </c>
      <c r="BX1174" s="17">
        <v>1</v>
      </c>
      <c r="BY1174">
        <v>0</v>
      </c>
      <c r="BZ1174">
        <v>0</v>
      </c>
      <c r="CA1174">
        <v>0</v>
      </c>
      <c r="CB1174">
        <v>0</v>
      </c>
      <c r="CC1174" s="17">
        <v>0</v>
      </c>
      <c r="CD1174">
        <v>0</v>
      </c>
      <c r="CE1174">
        <v>0</v>
      </c>
      <c r="CF1174">
        <v>1</v>
      </c>
      <c r="CG1174">
        <v>1</v>
      </c>
      <c r="CH1174">
        <v>0</v>
      </c>
      <c r="CI1174">
        <v>0</v>
      </c>
      <c r="CJ1174">
        <v>0</v>
      </c>
      <c r="CK1174">
        <v>0</v>
      </c>
      <c r="CL1174">
        <v>0</v>
      </c>
      <c r="CM1174">
        <v>0</v>
      </c>
      <c r="CN1174" s="17">
        <v>0</v>
      </c>
      <c r="CO1174">
        <v>3.0070000000000001</v>
      </c>
      <c r="CP1174">
        <v>588</v>
      </c>
      <c r="CQ1174">
        <v>1</v>
      </c>
      <c r="CR1174">
        <v>0</v>
      </c>
      <c r="CS1174">
        <v>7</v>
      </c>
      <c r="CY1174" s="33" t="s">
        <v>85</v>
      </c>
    </row>
    <row r="1175" spans="1:103" x14ac:dyDescent="0.25">
      <c r="A1175">
        <v>1174</v>
      </c>
      <c r="B1175">
        <v>79</v>
      </c>
      <c r="C1175" s="24" t="s">
        <v>4104</v>
      </c>
      <c r="D1175" s="12">
        <v>6.6</v>
      </c>
      <c r="E1175" s="13">
        <f t="shared" si="281"/>
        <v>0.63461538461538458</v>
      </c>
      <c r="F1175" s="7">
        <v>10.4</v>
      </c>
      <c r="G1175" s="7">
        <f t="shared" si="274"/>
        <v>5.9653846153846146</v>
      </c>
      <c r="H1175" s="15">
        <f t="shared" si="275"/>
        <v>7.2346153846153847</v>
      </c>
      <c r="I1175" s="11">
        <f t="shared" si="276"/>
        <v>0.18911716850434102</v>
      </c>
      <c r="J1175" s="32">
        <f t="shared" si="277"/>
        <v>1.8184343125417404E-2</v>
      </c>
      <c r="K1175" s="32">
        <f t="shared" si="278"/>
        <v>54.992363106162294</v>
      </c>
      <c r="L1175" s="8">
        <v>0</v>
      </c>
      <c r="M1175" s="9">
        <v>1</v>
      </c>
      <c r="N1175" s="8">
        <v>0</v>
      </c>
      <c r="O1175" s="9">
        <v>0</v>
      </c>
      <c r="P1175" s="9">
        <v>1</v>
      </c>
      <c r="Q1175" s="9">
        <v>0</v>
      </c>
      <c r="R1175" s="9">
        <v>0</v>
      </c>
      <c r="S1175" s="8">
        <v>2984</v>
      </c>
      <c r="T1175" s="9">
        <v>67</v>
      </c>
      <c r="U1175" s="9">
        <f t="shared" si="279"/>
        <v>2916</v>
      </c>
      <c r="V1175" s="9">
        <f t="shared" si="280"/>
        <v>6</v>
      </c>
      <c r="W1175" s="7">
        <v>11.75</v>
      </c>
      <c r="X1175" s="7">
        <f t="shared" si="282"/>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83"/>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38</v>
      </c>
      <c r="BM1175">
        <v>1</v>
      </c>
      <c r="BN1175">
        <v>0</v>
      </c>
      <c r="BO1175">
        <v>0</v>
      </c>
      <c r="BP1175">
        <v>0</v>
      </c>
      <c r="BQ1175">
        <v>0</v>
      </c>
      <c r="BR1175">
        <v>0</v>
      </c>
      <c r="BS1175">
        <v>0</v>
      </c>
      <c r="BT1175" s="17">
        <v>0</v>
      </c>
      <c r="BU1175">
        <v>0</v>
      </c>
      <c r="BV1175">
        <v>0</v>
      </c>
      <c r="BW1175">
        <v>0</v>
      </c>
      <c r="BX1175" s="17">
        <v>1</v>
      </c>
      <c r="BY1175">
        <v>0</v>
      </c>
      <c r="BZ1175">
        <v>0</v>
      </c>
      <c r="CA1175">
        <v>0</v>
      </c>
      <c r="CB1175">
        <v>0</v>
      </c>
      <c r="CC1175" s="17">
        <v>0</v>
      </c>
      <c r="CD1175">
        <v>0</v>
      </c>
      <c r="CE1175">
        <v>0</v>
      </c>
      <c r="CF1175">
        <v>1</v>
      </c>
      <c r="CG1175">
        <v>1</v>
      </c>
      <c r="CH1175">
        <v>0</v>
      </c>
      <c r="CI1175">
        <v>0</v>
      </c>
      <c r="CJ1175">
        <v>0</v>
      </c>
      <c r="CK1175">
        <v>0</v>
      </c>
      <c r="CL1175">
        <v>0</v>
      </c>
      <c r="CM1175">
        <v>0</v>
      </c>
      <c r="CN1175" s="17">
        <v>0</v>
      </c>
      <c r="CO1175">
        <v>3.0070000000000001</v>
      </c>
      <c r="CP1175">
        <v>588</v>
      </c>
      <c r="CQ1175">
        <v>1</v>
      </c>
      <c r="CR1175">
        <v>0</v>
      </c>
      <c r="CS1175">
        <v>7</v>
      </c>
      <c r="CY1175" s="33" t="s">
        <v>85</v>
      </c>
    </row>
    <row r="1176" spans="1:103" x14ac:dyDescent="0.25">
      <c r="A1176">
        <v>1175</v>
      </c>
      <c r="B1176">
        <v>79</v>
      </c>
      <c r="C1176" s="24" t="s">
        <v>4104</v>
      </c>
      <c r="D1176" s="12">
        <v>6.7</v>
      </c>
      <c r="E1176" s="13">
        <f t="shared" si="281"/>
        <v>0.72198275862068972</v>
      </c>
      <c r="F1176" s="7">
        <v>9.2799999999999994</v>
      </c>
      <c r="G1176" s="7">
        <f t="shared" si="274"/>
        <v>5.9780172413793107</v>
      </c>
      <c r="H1176" s="15">
        <f t="shared" si="275"/>
        <v>7.4219827586206897</v>
      </c>
      <c r="I1176" s="11">
        <f t="shared" si="276"/>
        <v>0.19712944373560221</v>
      </c>
      <c r="J1176" s="32">
        <f t="shared" si="277"/>
        <v>2.1242396954267481E-2</v>
      </c>
      <c r="K1176" s="32">
        <f t="shared" si="278"/>
        <v>47.075666750456122</v>
      </c>
      <c r="L1176" s="8">
        <v>0</v>
      </c>
      <c r="M1176" s="9">
        <v>1</v>
      </c>
      <c r="N1176" s="8">
        <v>0</v>
      </c>
      <c r="O1176" s="9">
        <v>0</v>
      </c>
      <c r="P1176" s="9">
        <v>1</v>
      </c>
      <c r="Q1176" s="9">
        <v>0</v>
      </c>
      <c r="R1176" s="9">
        <v>0</v>
      </c>
      <c r="S1176" s="8">
        <v>2198</v>
      </c>
      <c r="T1176" s="9">
        <v>67</v>
      </c>
      <c r="U1176" s="9">
        <f t="shared" si="279"/>
        <v>2130</v>
      </c>
      <c r="V1176" s="9">
        <f t="shared" si="280"/>
        <v>6</v>
      </c>
      <c r="W1176" s="7">
        <v>11.291</v>
      </c>
      <c r="X1176" s="7">
        <f t="shared" si="282"/>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83"/>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38</v>
      </c>
      <c r="BM1176">
        <v>1</v>
      </c>
      <c r="BN1176">
        <v>0</v>
      </c>
      <c r="BO1176">
        <v>0</v>
      </c>
      <c r="BP1176">
        <v>0</v>
      </c>
      <c r="BQ1176">
        <v>0</v>
      </c>
      <c r="BR1176">
        <v>0</v>
      </c>
      <c r="BS1176">
        <v>0</v>
      </c>
      <c r="BT1176" s="17">
        <v>0</v>
      </c>
      <c r="BU1176">
        <v>0</v>
      </c>
      <c r="BV1176">
        <v>0</v>
      </c>
      <c r="BW1176">
        <v>0</v>
      </c>
      <c r="BX1176" s="17">
        <v>1</v>
      </c>
      <c r="BY1176">
        <v>0</v>
      </c>
      <c r="BZ1176">
        <v>0</v>
      </c>
      <c r="CA1176">
        <v>0</v>
      </c>
      <c r="CB1176">
        <v>0</v>
      </c>
      <c r="CC1176" s="17">
        <v>0</v>
      </c>
      <c r="CD1176">
        <v>0</v>
      </c>
      <c r="CE1176">
        <v>0</v>
      </c>
      <c r="CF1176">
        <v>1</v>
      </c>
      <c r="CG1176">
        <v>1</v>
      </c>
      <c r="CH1176">
        <v>0</v>
      </c>
      <c r="CI1176">
        <v>0</v>
      </c>
      <c r="CJ1176">
        <v>0</v>
      </c>
      <c r="CK1176">
        <v>0</v>
      </c>
      <c r="CL1176">
        <v>0</v>
      </c>
      <c r="CM1176">
        <v>0</v>
      </c>
      <c r="CN1176" s="17">
        <v>0</v>
      </c>
      <c r="CO1176">
        <v>3.0070000000000001</v>
      </c>
      <c r="CP1176">
        <v>588</v>
      </c>
      <c r="CQ1176">
        <v>1</v>
      </c>
      <c r="CR1176">
        <v>0</v>
      </c>
      <c r="CS1176">
        <v>7</v>
      </c>
      <c r="CY1176" s="33" t="s">
        <v>85</v>
      </c>
    </row>
    <row r="1177" spans="1:103" x14ac:dyDescent="0.25">
      <c r="A1177">
        <v>1176</v>
      </c>
      <c r="B1177">
        <v>79</v>
      </c>
      <c r="C1177" s="24" t="s">
        <v>4104</v>
      </c>
      <c r="D1177" s="12">
        <v>5.4</v>
      </c>
      <c r="E1177" s="13">
        <f t="shared" si="281"/>
        <v>0.61784897025171626</v>
      </c>
      <c r="F1177" s="7">
        <v>8.74</v>
      </c>
      <c r="G1177" s="7">
        <f t="shared" si="274"/>
        <v>4.7821510297482845</v>
      </c>
      <c r="H1177" s="15">
        <f t="shared" si="275"/>
        <v>6.0178489702517162</v>
      </c>
      <c r="I1177" s="11">
        <f t="shared" si="276"/>
        <v>0.29339638246480187</v>
      </c>
      <c r="J1177" s="32">
        <f t="shared" si="277"/>
        <v>3.3569380144714174E-2</v>
      </c>
      <c r="K1177" s="32">
        <f t="shared" si="278"/>
        <v>29.789051680105562</v>
      </c>
      <c r="L1177" s="8">
        <v>0</v>
      </c>
      <c r="M1177" s="9">
        <v>1</v>
      </c>
      <c r="N1177" s="8">
        <v>0</v>
      </c>
      <c r="O1177" s="9">
        <v>0</v>
      </c>
      <c r="P1177" s="9">
        <v>1</v>
      </c>
      <c r="Q1177" s="9">
        <v>0</v>
      </c>
      <c r="R1177" s="9">
        <v>0</v>
      </c>
      <c r="S1177" s="8">
        <v>819</v>
      </c>
      <c r="T1177" s="9">
        <v>7</v>
      </c>
      <c r="U1177" s="9">
        <f t="shared" si="279"/>
        <v>811</v>
      </c>
      <c r="V1177" s="9">
        <f t="shared" si="280"/>
        <v>6</v>
      </c>
      <c r="W1177" s="7">
        <v>10.900499999999999</v>
      </c>
      <c r="X1177" s="7">
        <f t="shared" si="282"/>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83"/>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35.5</v>
      </c>
      <c r="BM1177">
        <v>1</v>
      </c>
      <c r="BN1177">
        <v>0</v>
      </c>
      <c r="BO1177">
        <v>0</v>
      </c>
      <c r="BP1177">
        <v>0</v>
      </c>
      <c r="BQ1177">
        <v>0</v>
      </c>
      <c r="BR1177">
        <v>0</v>
      </c>
      <c r="BS1177">
        <v>0</v>
      </c>
      <c r="BT1177" s="17">
        <v>0</v>
      </c>
      <c r="BU1177">
        <v>0</v>
      </c>
      <c r="BV1177">
        <v>0</v>
      </c>
      <c r="BW1177">
        <v>0</v>
      </c>
      <c r="BX1177" s="17">
        <v>1</v>
      </c>
      <c r="BY1177">
        <v>0</v>
      </c>
      <c r="BZ1177">
        <v>0</v>
      </c>
      <c r="CA1177">
        <v>0</v>
      </c>
      <c r="CB1177">
        <v>0</v>
      </c>
      <c r="CC1177" s="17">
        <v>0</v>
      </c>
      <c r="CD1177">
        <v>0</v>
      </c>
      <c r="CE1177">
        <v>0</v>
      </c>
      <c r="CF1177">
        <v>1</v>
      </c>
      <c r="CG1177">
        <v>1</v>
      </c>
      <c r="CH1177">
        <v>0</v>
      </c>
      <c r="CI1177">
        <v>0</v>
      </c>
      <c r="CJ1177">
        <v>0</v>
      </c>
      <c r="CK1177">
        <v>0</v>
      </c>
      <c r="CL1177">
        <v>0</v>
      </c>
      <c r="CM1177">
        <v>0</v>
      </c>
      <c r="CN1177" s="17">
        <v>0</v>
      </c>
      <c r="CO1177">
        <v>3.0070000000000001</v>
      </c>
      <c r="CP1177">
        <v>588</v>
      </c>
      <c r="CQ1177">
        <v>1</v>
      </c>
      <c r="CR1177">
        <v>0</v>
      </c>
      <c r="CS1177">
        <v>7</v>
      </c>
      <c r="CY1177" s="33" t="s">
        <v>85</v>
      </c>
    </row>
    <row r="1178" spans="1:103" x14ac:dyDescent="0.25">
      <c r="A1178">
        <v>1177</v>
      </c>
      <c r="B1178">
        <v>79</v>
      </c>
      <c r="C1178" s="24" t="s">
        <v>4104</v>
      </c>
      <c r="D1178" s="12">
        <v>7.4</v>
      </c>
      <c r="E1178" s="13">
        <f t="shared" si="281"/>
        <v>0.56060606060606066</v>
      </c>
      <c r="F1178" s="7">
        <v>13.2</v>
      </c>
      <c r="G1178" s="7">
        <f t="shared" si="274"/>
        <v>6.8393939393939398</v>
      </c>
      <c r="H1178" s="15">
        <f t="shared" si="275"/>
        <v>7.9606060606060609</v>
      </c>
      <c r="I1178" s="11">
        <f t="shared" si="276"/>
        <v>0.21390048831681061</v>
      </c>
      <c r="J1178" s="32">
        <f t="shared" si="277"/>
        <v>1.6204582448243226E-2</v>
      </c>
      <c r="K1178" s="32">
        <f t="shared" si="278"/>
        <v>61.710939062697797</v>
      </c>
      <c r="L1178" s="8">
        <v>0</v>
      </c>
      <c r="M1178" s="9">
        <v>1</v>
      </c>
      <c r="N1178" s="8">
        <v>0</v>
      </c>
      <c r="O1178" s="9">
        <v>0</v>
      </c>
      <c r="P1178" s="9">
        <v>1</v>
      </c>
      <c r="Q1178" s="9">
        <v>0</v>
      </c>
      <c r="R1178" s="9">
        <v>0</v>
      </c>
      <c r="S1178" s="8">
        <v>3702</v>
      </c>
      <c r="T1178" s="9">
        <v>67</v>
      </c>
      <c r="U1178" s="9">
        <f t="shared" si="279"/>
        <v>3634</v>
      </c>
      <c r="V1178" s="9">
        <f t="shared" si="280"/>
        <v>6</v>
      </c>
      <c r="W1178" s="7">
        <v>11.75</v>
      </c>
      <c r="X1178" s="7">
        <f t="shared" si="282"/>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83"/>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35.5</v>
      </c>
      <c r="BM1178">
        <v>1</v>
      </c>
      <c r="BN1178">
        <v>0</v>
      </c>
      <c r="BO1178">
        <v>0</v>
      </c>
      <c r="BP1178">
        <v>0</v>
      </c>
      <c r="BQ1178">
        <v>0</v>
      </c>
      <c r="BR1178">
        <v>0</v>
      </c>
      <c r="BS1178">
        <v>0</v>
      </c>
      <c r="BT1178" s="17">
        <v>0</v>
      </c>
      <c r="BU1178">
        <v>0</v>
      </c>
      <c r="BV1178">
        <v>0</v>
      </c>
      <c r="BW1178">
        <v>0</v>
      </c>
      <c r="BX1178" s="17">
        <v>1</v>
      </c>
      <c r="BY1178">
        <v>0</v>
      </c>
      <c r="BZ1178">
        <v>0</v>
      </c>
      <c r="CA1178">
        <v>0</v>
      </c>
      <c r="CB1178">
        <v>0</v>
      </c>
      <c r="CC1178" s="17">
        <v>0</v>
      </c>
      <c r="CD1178">
        <v>0</v>
      </c>
      <c r="CE1178">
        <v>0</v>
      </c>
      <c r="CF1178">
        <v>1</v>
      </c>
      <c r="CG1178">
        <v>1</v>
      </c>
      <c r="CH1178">
        <v>0</v>
      </c>
      <c r="CI1178">
        <v>0</v>
      </c>
      <c r="CJ1178">
        <v>0</v>
      </c>
      <c r="CK1178">
        <v>0</v>
      </c>
      <c r="CL1178">
        <v>0</v>
      </c>
      <c r="CM1178">
        <v>0</v>
      </c>
      <c r="CN1178" s="17">
        <v>0</v>
      </c>
      <c r="CO1178">
        <v>3.0070000000000001</v>
      </c>
      <c r="CP1178">
        <v>588</v>
      </c>
      <c r="CQ1178">
        <v>1</v>
      </c>
      <c r="CR1178">
        <v>0</v>
      </c>
      <c r="CS1178">
        <v>7</v>
      </c>
      <c r="CY1178" s="33" t="s">
        <v>85</v>
      </c>
    </row>
    <row r="1179" spans="1:103" x14ac:dyDescent="0.25">
      <c r="A1179">
        <v>1178</v>
      </c>
      <c r="B1179">
        <v>79</v>
      </c>
      <c r="C1179" s="24" t="s">
        <v>4104</v>
      </c>
      <c r="D1179" s="12">
        <v>9.6</v>
      </c>
      <c r="E1179" s="13">
        <f t="shared" si="281"/>
        <v>0.62745098039215685</v>
      </c>
      <c r="F1179" s="7">
        <v>15.3</v>
      </c>
      <c r="G1179" s="7">
        <f t="shared" si="274"/>
        <v>8.9725490196078432</v>
      </c>
      <c r="H1179" s="15">
        <f t="shared" si="275"/>
        <v>10.227450980392156</v>
      </c>
      <c r="I1179" s="11">
        <f t="shared" si="276"/>
        <v>0.2848964426437135</v>
      </c>
      <c r="J1179" s="32">
        <f t="shared" si="277"/>
        <v>1.8620682525732908E-2</v>
      </c>
      <c r="K1179" s="32">
        <f t="shared" si="278"/>
        <v>53.703724265641014</v>
      </c>
      <c r="L1179" s="8">
        <v>0</v>
      </c>
      <c r="M1179" s="9">
        <v>1</v>
      </c>
      <c r="N1179" s="8">
        <v>0</v>
      </c>
      <c r="O1179" s="9">
        <v>0</v>
      </c>
      <c r="P1179" s="9">
        <v>1</v>
      </c>
      <c r="Q1179" s="9">
        <v>0</v>
      </c>
      <c r="R1179" s="9">
        <v>0</v>
      </c>
      <c r="S1179" s="8">
        <v>2718</v>
      </c>
      <c r="T1179" s="9">
        <v>67</v>
      </c>
      <c r="U1179" s="9">
        <f t="shared" si="279"/>
        <v>2650</v>
      </c>
      <c r="V1179" s="9">
        <f t="shared" si="280"/>
        <v>6</v>
      </c>
      <c r="W1179" s="7">
        <v>11.291</v>
      </c>
      <c r="X1179" s="7">
        <f t="shared" si="282"/>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83"/>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35.5</v>
      </c>
      <c r="BM1179">
        <v>1</v>
      </c>
      <c r="BN1179">
        <v>0</v>
      </c>
      <c r="BO1179">
        <v>0</v>
      </c>
      <c r="BP1179">
        <v>0</v>
      </c>
      <c r="BQ1179">
        <v>0</v>
      </c>
      <c r="BR1179">
        <v>0</v>
      </c>
      <c r="BS1179">
        <v>0</v>
      </c>
      <c r="BT1179" s="17">
        <v>0</v>
      </c>
      <c r="BU1179">
        <v>0</v>
      </c>
      <c r="BV1179">
        <v>0</v>
      </c>
      <c r="BW1179">
        <v>0</v>
      </c>
      <c r="BX1179" s="17">
        <v>1</v>
      </c>
      <c r="BY1179">
        <v>0</v>
      </c>
      <c r="BZ1179">
        <v>0</v>
      </c>
      <c r="CA1179">
        <v>0</v>
      </c>
      <c r="CB1179">
        <v>0</v>
      </c>
      <c r="CC1179" s="17">
        <v>0</v>
      </c>
      <c r="CD1179">
        <v>0</v>
      </c>
      <c r="CE1179">
        <v>0</v>
      </c>
      <c r="CF1179">
        <v>1</v>
      </c>
      <c r="CG1179">
        <v>1</v>
      </c>
      <c r="CH1179">
        <v>0</v>
      </c>
      <c r="CI1179">
        <v>0</v>
      </c>
      <c r="CJ1179">
        <v>0</v>
      </c>
      <c r="CK1179">
        <v>0</v>
      </c>
      <c r="CL1179">
        <v>0</v>
      </c>
      <c r="CM1179">
        <v>0</v>
      </c>
      <c r="CN1179" s="17">
        <v>0</v>
      </c>
      <c r="CO1179">
        <v>3.0070000000000001</v>
      </c>
      <c r="CP1179">
        <v>588</v>
      </c>
      <c r="CQ1179">
        <v>1</v>
      </c>
      <c r="CR1179">
        <v>0</v>
      </c>
      <c r="CS1179">
        <v>7</v>
      </c>
      <c r="CY1179" s="33" t="s">
        <v>85</v>
      </c>
    </row>
    <row r="1180" spans="1:103" x14ac:dyDescent="0.25">
      <c r="A1180">
        <v>1179</v>
      </c>
      <c r="B1180">
        <v>80</v>
      </c>
      <c r="C1180" s="24" t="s">
        <v>4120</v>
      </c>
      <c r="D1180" s="12">
        <v>0.77294566448709023</v>
      </c>
      <c r="E1180" s="13">
        <v>3.1939903491202078E-2</v>
      </c>
      <c r="F1180" s="7">
        <v>24.2</v>
      </c>
      <c r="G1180" s="7">
        <f t="shared" si="274"/>
        <v>0.74100576099588811</v>
      </c>
      <c r="H1180" s="15">
        <f t="shared" si="275"/>
        <v>0.80488556797829236</v>
      </c>
      <c r="I1180" s="11">
        <f t="shared" si="276"/>
        <v>7.7177125758129017E-2</v>
      </c>
      <c r="J1180" s="32">
        <f t="shared" si="277"/>
        <v>3.1891374280218605E-3</v>
      </c>
      <c r="K1180" s="32">
        <f t="shared" si="278"/>
        <v>313.5644112459193</v>
      </c>
      <c r="L1180" s="8">
        <v>1</v>
      </c>
      <c r="M1180" s="9">
        <v>0</v>
      </c>
      <c r="N1180" s="8">
        <v>0</v>
      </c>
      <c r="O1180" s="9">
        <v>0</v>
      </c>
      <c r="P1180" s="9">
        <v>1</v>
      </c>
      <c r="Q1180" s="9">
        <v>0</v>
      </c>
      <c r="R1180" s="9">
        <v>0</v>
      </c>
      <c r="S1180" s="8">
        <v>97751</v>
      </c>
      <c r="T1180" s="9">
        <v>13</v>
      </c>
      <c r="U1180" s="9">
        <f t="shared" si="279"/>
        <v>97737</v>
      </c>
      <c r="V1180" s="9">
        <f t="shared" si="280"/>
        <v>21</v>
      </c>
      <c r="W1180" s="7">
        <f t="shared" ref="W1180:W1200" si="284">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19415</v>
      </c>
      <c r="BL1180" s="24">
        <v>39.15</v>
      </c>
      <c r="BM1180">
        <v>1</v>
      </c>
      <c r="BN1180">
        <v>0</v>
      </c>
      <c r="BO1180">
        <v>0</v>
      </c>
      <c r="BP1180">
        <v>0</v>
      </c>
      <c r="BQ1180">
        <v>0</v>
      </c>
      <c r="BR1180">
        <v>0</v>
      </c>
      <c r="BS1180">
        <v>0</v>
      </c>
      <c r="BT1180" s="17">
        <v>0</v>
      </c>
      <c r="BU1180">
        <v>0</v>
      </c>
      <c r="BV1180">
        <v>0</v>
      </c>
      <c r="BW1180">
        <v>0</v>
      </c>
      <c r="BX1180" s="17">
        <v>1</v>
      </c>
      <c r="BY1180">
        <v>0</v>
      </c>
      <c r="BZ1180">
        <v>0</v>
      </c>
      <c r="CA1180">
        <v>0</v>
      </c>
      <c r="CB1180">
        <v>0</v>
      </c>
      <c r="CC1180" s="17">
        <v>0</v>
      </c>
      <c r="CD1180">
        <v>1</v>
      </c>
      <c r="CE1180">
        <v>0</v>
      </c>
      <c r="CF1180">
        <v>0</v>
      </c>
      <c r="CG1180">
        <v>0</v>
      </c>
      <c r="CH1180">
        <v>0</v>
      </c>
      <c r="CI1180">
        <v>0</v>
      </c>
      <c r="CJ1180">
        <v>1</v>
      </c>
      <c r="CK1180">
        <v>1</v>
      </c>
      <c r="CL1180">
        <v>1</v>
      </c>
      <c r="CM1180">
        <v>0</v>
      </c>
      <c r="CN1180" s="17">
        <v>0</v>
      </c>
      <c r="CO1180">
        <v>1.159</v>
      </c>
      <c r="CP1180">
        <v>73</v>
      </c>
      <c r="CQ1180">
        <v>1</v>
      </c>
      <c r="CR1180">
        <v>0</v>
      </c>
      <c r="CS1180">
        <v>23</v>
      </c>
      <c r="CY1180" s="33" t="s">
        <v>85</v>
      </c>
    </row>
    <row r="1181" spans="1:103" x14ac:dyDescent="0.25">
      <c r="A1181">
        <v>1180</v>
      </c>
      <c r="B1181">
        <v>80</v>
      </c>
      <c r="C1181" s="24" t="s">
        <v>4120</v>
      </c>
      <c r="D1181" s="12">
        <v>1.990195607224909</v>
      </c>
      <c r="E1181" s="13">
        <v>5.8107900940873279E-2</v>
      </c>
      <c r="F1181" s="7">
        <v>34.249999999999993</v>
      </c>
      <c r="G1181" s="7">
        <f t="shared" si="274"/>
        <v>1.9320877062840356</v>
      </c>
      <c r="H1181" s="15">
        <f t="shared" si="275"/>
        <v>2.0483035081657821</v>
      </c>
      <c r="I1181" s="11">
        <f t="shared" si="276"/>
        <v>0.10890312388931077</v>
      </c>
      <c r="J1181" s="32">
        <f t="shared" si="277"/>
        <v>3.179653252242651E-3</v>
      </c>
      <c r="K1181" s="32">
        <f t="shared" si="278"/>
        <v>314.4997019076489</v>
      </c>
      <c r="L1181" s="8">
        <v>1</v>
      </c>
      <c r="M1181" s="9">
        <v>0</v>
      </c>
      <c r="N1181" s="8">
        <v>0</v>
      </c>
      <c r="O1181" s="9">
        <v>0</v>
      </c>
      <c r="P1181" s="9">
        <v>1</v>
      </c>
      <c r="Q1181" s="9">
        <v>0</v>
      </c>
      <c r="R1181" s="9">
        <v>0</v>
      </c>
      <c r="S1181" s="8">
        <v>97751</v>
      </c>
      <c r="T1181" s="9">
        <v>13</v>
      </c>
      <c r="U1181" s="9">
        <f t="shared" si="279"/>
        <v>97737</v>
      </c>
      <c r="V1181" s="9">
        <f t="shared" si="280"/>
        <v>21</v>
      </c>
      <c r="W1181" s="7">
        <f t="shared" si="284"/>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19415</v>
      </c>
      <c r="BL1181" s="24">
        <v>39.15</v>
      </c>
      <c r="BM1181">
        <v>1</v>
      </c>
      <c r="BN1181">
        <v>0</v>
      </c>
      <c r="BO1181">
        <v>0</v>
      </c>
      <c r="BP1181">
        <v>0</v>
      </c>
      <c r="BQ1181">
        <v>0</v>
      </c>
      <c r="BR1181">
        <v>0</v>
      </c>
      <c r="BS1181">
        <v>0</v>
      </c>
      <c r="BT1181" s="17">
        <v>0</v>
      </c>
      <c r="BU1181">
        <v>0</v>
      </c>
      <c r="BV1181">
        <v>0</v>
      </c>
      <c r="BW1181">
        <v>0</v>
      </c>
      <c r="BX1181" s="17">
        <v>1</v>
      </c>
      <c r="BY1181">
        <v>0</v>
      </c>
      <c r="BZ1181">
        <v>0</v>
      </c>
      <c r="CA1181">
        <v>0</v>
      </c>
      <c r="CB1181">
        <v>0</v>
      </c>
      <c r="CC1181" s="17">
        <v>0</v>
      </c>
      <c r="CD1181">
        <v>1</v>
      </c>
      <c r="CE1181">
        <v>0</v>
      </c>
      <c r="CF1181">
        <v>0</v>
      </c>
      <c r="CG1181">
        <v>0</v>
      </c>
      <c r="CH1181">
        <v>0</v>
      </c>
      <c r="CI1181">
        <v>0</v>
      </c>
      <c r="CJ1181">
        <v>1</v>
      </c>
      <c r="CK1181">
        <v>1</v>
      </c>
      <c r="CL1181">
        <v>1</v>
      </c>
      <c r="CM1181">
        <v>0</v>
      </c>
      <c r="CN1181" s="17">
        <v>0</v>
      </c>
      <c r="CO1181">
        <v>1.159</v>
      </c>
      <c r="CP1181">
        <v>73</v>
      </c>
      <c r="CQ1181">
        <v>1</v>
      </c>
      <c r="CR1181">
        <v>0</v>
      </c>
      <c r="CS1181">
        <v>23</v>
      </c>
      <c r="CY1181" s="33" t="s">
        <v>85</v>
      </c>
    </row>
    <row r="1182" spans="1:103" x14ac:dyDescent="0.25">
      <c r="A1182">
        <v>1181</v>
      </c>
      <c r="B1182">
        <v>80</v>
      </c>
      <c r="C1182" s="24" t="s">
        <v>4120</v>
      </c>
      <c r="D1182" s="12">
        <v>6.3954886261630817</v>
      </c>
      <c r="E1182" s="13">
        <v>0.11887525327440671</v>
      </c>
      <c r="F1182" s="7">
        <v>53.8</v>
      </c>
      <c r="G1182" s="7">
        <f t="shared" si="274"/>
        <v>6.2766133728886748</v>
      </c>
      <c r="H1182" s="15">
        <f t="shared" si="275"/>
        <v>6.5143638794374885</v>
      </c>
      <c r="I1182" s="11">
        <f t="shared" si="276"/>
        <v>0.16959593243964671</v>
      </c>
      <c r="J1182" s="32">
        <f t="shared" si="277"/>
        <v>3.152340751666296E-3</v>
      </c>
      <c r="K1182" s="32">
        <f t="shared" si="278"/>
        <v>317.22458921086178</v>
      </c>
      <c r="L1182" s="8">
        <v>1</v>
      </c>
      <c r="M1182" s="9">
        <v>0</v>
      </c>
      <c r="N1182" s="8">
        <v>0</v>
      </c>
      <c r="O1182" s="9">
        <v>0</v>
      </c>
      <c r="P1182" s="9">
        <v>1</v>
      </c>
      <c r="Q1182" s="9">
        <v>0</v>
      </c>
      <c r="R1182" s="9">
        <v>0</v>
      </c>
      <c r="S1182" s="8">
        <v>97751</v>
      </c>
      <c r="T1182" s="9">
        <v>13</v>
      </c>
      <c r="U1182" s="9">
        <f t="shared" si="279"/>
        <v>97737</v>
      </c>
      <c r="V1182" s="9">
        <f t="shared" si="280"/>
        <v>21</v>
      </c>
      <c r="W1182" s="7">
        <f t="shared" si="284"/>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19415</v>
      </c>
      <c r="BL1182" s="24">
        <v>39.15</v>
      </c>
      <c r="BM1182">
        <v>1</v>
      </c>
      <c r="BN1182">
        <v>0</v>
      </c>
      <c r="BO1182">
        <v>0</v>
      </c>
      <c r="BP1182">
        <v>0</v>
      </c>
      <c r="BQ1182">
        <v>0</v>
      </c>
      <c r="BR1182">
        <v>0</v>
      </c>
      <c r="BS1182">
        <v>0</v>
      </c>
      <c r="BT1182" s="17">
        <v>0</v>
      </c>
      <c r="BU1182">
        <v>0</v>
      </c>
      <c r="BV1182">
        <v>0</v>
      </c>
      <c r="BW1182">
        <v>0</v>
      </c>
      <c r="BX1182" s="17">
        <v>1</v>
      </c>
      <c r="BY1182">
        <v>0</v>
      </c>
      <c r="BZ1182">
        <v>0</v>
      </c>
      <c r="CA1182">
        <v>0</v>
      </c>
      <c r="CB1182">
        <v>0</v>
      </c>
      <c r="CC1182" s="17">
        <v>0</v>
      </c>
      <c r="CD1182">
        <v>1</v>
      </c>
      <c r="CE1182">
        <v>0</v>
      </c>
      <c r="CF1182">
        <v>0</v>
      </c>
      <c r="CG1182">
        <v>0</v>
      </c>
      <c r="CH1182">
        <v>0</v>
      </c>
      <c r="CI1182">
        <v>0</v>
      </c>
      <c r="CJ1182">
        <v>1</v>
      </c>
      <c r="CK1182">
        <v>1</v>
      </c>
      <c r="CL1182">
        <v>1</v>
      </c>
      <c r="CM1182">
        <v>0</v>
      </c>
      <c r="CN1182" s="17">
        <v>0</v>
      </c>
      <c r="CO1182">
        <v>1.159</v>
      </c>
      <c r="CP1182">
        <v>73</v>
      </c>
      <c r="CQ1182">
        <v>1</v>
      </c>
      <c r="CR1182">
        <v>0</v>
      </c>
      <c r="CS1182">
        <v>23</v>
      </c>
      <c r="CY1182" s="33" t="s">
        <v>85</v>
      </c>
    </row>
    <row r="1183" spans="1:103" x14ac:dyDescent="0.25">
      <c r="A1183">
        <v>1182</v>
      </c>
      <c r="B1183">
        <v>80</v>
      </c>
      <c r="C1183" s="24" t="s">
        <v>4120</v>
      </c>
      <c r="D1183" s="12">
        <v>0.82029396024936307</v>
      </c>
      <c r="E1183" s="13">
        <v>3.1856076126188862E-2</v>
      </c>
      <c r="F1183" s="7">
        <v>25.75</v>
      </c>
      <c r="G1183" s="7">
        <f t="shared" si="274"/>
        <v>0.78843788412317417</v>
      </c>
      <c r="H1183" s="15">
        <f t="shared" si="275"/>
        <v>0.85215003637555198</v>
      </c>
      <c r="I1183" s="11">
        <f t="shared" si="276"/>
        <v>8.2093815948563936E-2</v>
      </c>
      <c r="J1183" s="32">
        <f t="shared" si="277"/>
        <v>3.1881093572257843E-3</v>
      </c>
      <c r="K1183" s="32">
        <f t="shared" si="278"/>
        <v>313.6655264768508</v>
      </c>
      <c r="L1183" s="8">
        <v>1</v>
      </c>
      <c r="M1183" s="9">
        <v>0</v>
      </c>
      <c r="N1183" s="8">
        <v>0</v>
      </c>
      <c r="O1183" s="9">
        <v>0</v>
      </c>
      <c r="P1183" s="9">
        <v>1</v>
      </c>
      <c r="Q1183" s="9">
        <v>0</v>
      </c>
      <c r="R1183" s="9">
        <v>0</v>
      </c>
      <c r="S1183" s="8">
        <v>97751</v>
      </c>
      <c r="T1183" s="9">
        <v>27</v>
      </c>
      <c r="U1183" s="9">
        <f t="shared" si="279"/>
        <v>97723</v>
      </c>
      <c r="V1183" s="9">
        <f t="shared" si="280"/>
        <v>21</v>
      </c>
      <c r="W1183" s="7">
        <f t="shared" si="284"/>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19415</v>
      </c>
      <c r="BL1183" s="24">
        <v>39.15</v>
      </c>
      <c r="BM1183">
        <v>1</v>
      </c>
      <c r="BN1183">
        <v>0</v>
      </c>
      <c r="BO1183">
        <v>0</v>
      </c>
      <c r="BP1183">
        <v>0</v>
      </c>
      <c r="BQ1183">
        <v>0</v>
      </c>
      <c r="BR1183">
        <v>0</v>
      </c>
      <c r="BS1183">
        <v>0</v>
      </c>
      <c r="BT1183" s="17">
        <v>0</v>
      </c>
      <c r="BU1183">
        <v>0</v>
      </c>
      <c r="BV1183">
        <v>0</v>
      </c>
      <c r="BW1183">
        <v>0</v>
      </c>
      <c r="BX1183" s="17">
        <v>1</v>
      </c>
      <c r="BY1183">
        <v>0</v>
      </c>
      <c r="BZ1183">
        <v>0</v>
      </c>
      <c r="CA1183">
        <v>0</v>
      </c>
      <c r="CB1183">
        <v>0</v>
      </c>
      <c r="CC1183" s="17">
        <v>0</v>
      </c>
      <c r="CD1183">
        <v>1</v>
      </c>
      <c r="CE1183">
        <v>0</v>
      </c>
      <c r="CF1183">
        <v>0</v>
      </c>
      <c r="CG1183">
        <v>0</v>
      </c>
      <c r="CH1183">
        <v>0</v>
      </c>
      <c r="CI1183">
        <v>0</v>
      </c>
      <c r="CJ1183">
        <v>1</v>
      </c>
      <c r="CK1183">
        <v>1</v>
      </c>
      <c r="CL1183">
        <v>1</v>
      </c>
      <c r="CM1183">
        <v>0</v>
      </c>
      <c r="CN1183" s="17">
        <v>0</v>
      </c>
      <c r="CO1183">
        <v>1.159</v>
      </c>
      <c r="CP1183">
        <v>73</v>
      </c>
      <c r="CQ1183">
        <v>1</v>
      </c>
      <c r="CR1183">
        <v>0</v>
      </c>
      <c r="CS1183">
        <v>23</v>
      </c>
      <c r="CY1183" s="33" t="s">
        <v>85</v>
      </c>
    </row>
    <row r="1184" spans="1:103" x14ac:dyDescent="0.25">
      <c r="A1184">
        <v>1183</v>
      </c>
      <c r="B1184">
        <v>80</v>
      </c>
      <c r="C1184" s="24" t="s">
        <v>4120</v>
      </c>
      <c r="D1184" s="12">
        <v>2.0784012413987529</v>
      </c>
      <c r="E1184" s="13">
        <v>5.7335206659275953E-2</v>
      </c>
      <c r="F1184" s="7">
        <v>36.25</v>
      </c>
      <c r="G1184" s="7">
        <f t="shared" si="274"/>
        <v>2.0210660347394769</v>
      </c>
      <c r="H1184" s="15">
        <f t="shared" si="275"/>
        <v>2.135736448058029</v>
      </c>
      <c r="I1184" s="11">
        <f t="shared" si="276"/>
        <v>0.11518850340040405</v>
      </c>
      <c r="J1184" s="32">
        <f t="shared" si="277"/>
        <v>3.177613886907698E-3</v>
      </c>
      <c r="K1184" s="32">
        <f t="shared" si="278"/>
        <v>314.7015451185456</v>
      </c>
      <c r="L1184" s="8">
        <v>1</v>
      </c>
      <c r="M1184" s="9">
        <v>0</v>
      </c>
      <c r="N1184" s="8">
        <v>0</v>
      </c>
      <c r="O1184" s="9">
        <v>0</v>
      </c>
      <c r="P1184" s="9">
        <v>1</v>
      </c>
      <c r="Q1184" s="9">
        <v>0</v>
      </c>
      <c r="R1184" s="9">
        <v>0</v>
      </c>
      <c r="S1184" s="8">
        <v>97751</v>
      </c>
      <c r="T1184" s="9">
        <v>27</v>
      </c>
      <c r="U1184" s="9">
        <f t="shared" si="279"/>
        <v>97723</v>
      </c>
      <c r="V1184" s="9">
        <f t="shared" si="280"/>
        <v>21</v>
      </c>
      <c r="W1184" s="7">
        <f t="shared" si="284"/>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19415</v>
      </c>
      <c r="BL1184" s="24">
        <v>39.15</v>
      </c>
      <c r="BM1184">
        <v>1</v>
      </c>
      <c r="BN1184">
        <v>0</v>
      </c>
      <c r="BO1184">
        <v>0</v>
      </c>
      <c r="BP1184">
        <v>0</v>
      </c>
      <c r="BQ1184">
        <v>0</v>
      </c>
      <c r="BR1184">
        <v>0</v>
      </c>
      <c r="BS1184">
        <v>0</v>
      </c>
      <c r="BT1184" s="17">
        <v>0</v>
      </c>
      <c r="BU1184">
        <v>0</v>
      </c>
      <c r="BV1184">
        <v>0</v>
      </c>
      <c r="BW1184">
        <v>0</v>
      </c>
      <c r="BX1184" s="17">
        <v>1</v>
      </c>
      <c r="BY1184">
        <v>0</v>
      </c>
      <c r="BZ1184">
        <v>0</v>
      </c>
      <c r="CA1184">
        <v>0</v>
      </c>
      <c r="CB1184">
        <v>0</v>
      </c>
      <c r="CC1184" s="17">
        <v>0</v>
      </c>
      <c r="CD1184">
        <v>1</v>
      </c>
      <c r="CE1184">
        <v>0</v>
      </c>
      <c r="CF1184">
        <v>0</v>
      </c>
      <c r="CG1184">
        <v>0</v>
      </c>
      <c r="CH1184">
        <v>0</v>
      </c>
      <c r="CI1184">
        <v>0</v>
      </c>
      <c r="CJ1184">
        <v>1</v>
      </c>
      <c r="CK1184">
        <v>1</v>
      </c>
      <c r="CL1184">
        <v>1</v>
      </c>
      <c r="CM1184">
        <v>0</v>
      </c>
      <c r="CN1184" s="17">
        <v>0</v>
      </c>
      <c r="CO1184">
        <v>1.159</v>
      </c>
      <c r="CP1184">
        <v>73</v>
      </c>
      <c r="CQ1184">
        <v>1</v>
      </c>
      <c r="CR1184">
        <v>0</v>
      </c>
      <c r="CS1184">
        <v>23</v>
      </c>
      <c r="CY1184" s="33" t="s">
        <v>85</v>
      </c>
    </row>
    <row r="1185" spans="1:103" x14ac:dyDescent="0.25">
      <c r="A1185">
        <v>1184</v>
      </c>
      <c r="B1185">
        <v>80</v>
      </c>
      <c r="C1185" s="24" t="s">
        <v>4120</v>
      </c>
      <c r="D1185" s="12">
        <v>6.7239429556460886</v>
      </c>
      <c r="E1185" s="13">
        <v>0.1183792773881354</v>
      </c>
      <c r="F1185" s="7">
        <v>56.8</v>
      </c>
      <c r="G1185" s="7">
        <f t="shared" si="274"/>
        <v>6.605563678257953</v>
      </c>
      <c r="H1185" s="15">
        <f t="shared" si="275"/>
        <v>6.8423222330342242</v>
      </c>
      <c r="I1185" s="11">
        <f t="shared" si="276"/>
        <v>0.17877089271983648</v>
      </c>
      <c r="J1185" s="32">
        <f t="shared" si="277"/>
        <v>3.1473748718281072E-3</v>
      </c>
      <c r="K1185" s="32">
        <f t="shared" si="278"/>
        <v>317.72510130614484</v>
      </c>
      <c r="L1185" s="8">
        <v>1</v>
      </c>
      <c r="M1185" s="9">
        <v>0</v>
      </c>
      <c r="N1185" s="8">
        <v>0</v>
      </c>
      <c r="O1185" s="9">
        <v>0</v>
      </c>
      <c r="P1185" s="9">
        <v>1</v>
      </c>
      <c r="Q1185" s="9">
        <v>0</v>
      </c>
      <c r="R1185" s="9">
        <v>0</v>
      </c>
      <c r="S1185" s="8">
        <v>97751</v>
      </c>
      <c r="T1185" s="9">
        <v>27</v>
      </c>
      <c r="U1185" s="9">
        <f t="shared" si="279"/>
        <v>97723</v>
      </c>
      <c r="V1185" s="9">
        <f t="shared" si="280"/>
        <v>21</v>
      </c>
      <c r="W1185" s="7">
        <f t="shared" si="284"/>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19415</v>
      </c>
      <c r="BL1185" s="24">
        <v>39.15</v>
      </c>
      <c r="BM1185">
        <v>1</v>
      </c>
      <c r="BN1185">
        <v>0</v>
      </c>
      <c r="BO1185">
        <v>0</v>
      </c>
      <c r="BP1185">
        <v>0</v>
      </c>
      <c r="BQ1185">
        <v>0</v>
      </c>
      <c r="BR1185">
        <v>0</v>
      </c>
      <c r="BS1185">
        <v>0</v>
      </c>
      <c r="BT1185" s="17">
        <v>0</v>
      </c>
      <c r="BU1185">
        <v>0</v>
      </c>
      <c r="BV1185">
        <v>0</v>
      </c>
      <c r="BW1185">
        <v>0</v>
      </c>
      <c r="BX1185" s="17">
        <v>1</v>
      </c>
      <c r="BY1185">
        <v>0</v>
      </c>
      <c r="BZ1185">
        <v>0</v>
      </c>
      <c r="CA1185">
        <v>0</v>
      </c>
      <c r="CB1185">
        <v>0</v>
      </c>
      <c r="CC1185" s="17">
        <v>0</v>
      </c>
      <c r="CD1185">
        <v>1</v>
      </c>
      <c r="CE1185">
        <v>0</v>
      </c>
      <c r="CF1185">
        <v>0</v>
      </c>
      <c r="CG1185">
        <v>0</v>
      </c>
      <c r="CH1185">
        <v>0</v>
      </c>
      <c r="CI1185">
        <v>0</v>
      </c>
      <c r="CJ1185">
        <v>1</v>
      </c>
      <c r="CK1185">
        <v>1</v>
      </c>
      <c r="CL1185">
        <v>1</v>
      </c>
      <c r="CM1185">
        <v>0</v>
      </c>
      <c r="CN1185" s="17">
        <v>0</v>
      </c>
      <c r="CO1185">
        <v>1.159</v>
      </c>
      <c r="CP1185">
        <v>73</v>
      </c>
      <c r="CQ1185">
        <v>1</v>
      </c>
      <c r="CR1185">
        <v>0</v>
      </c>
      <c r="CS1185">
        <v>23</v>
      </c>
      <c r="CY1185" s="33" t="s">
        <v>85</v>
      </c>
    </row>
    <row r="1186" spans="1:103" x14ac:dyDescent="0.25">
      <c r="A1186">
        <v>1185</v>
      </c>
      <c r="B1186">
        <v>80</v>
      </c>
      <c r="C1186" s="24" t="s">
        <v>4120</v>
      </c>
      <c r="D1186" s="12">
        <v>0.79283119642756805</v>
      </c>
      <c r="E1186" s="13">
        <v>3.1904675912578187E-2</v>
      </c>
      <c r="F1186" s="7">
        <v>24.85</v>
      </c>
      <c r="G1186" s="7">
        <f t="shared" si="274"/>
        <v>0.76092652051498988</v>
      </c>
      <c r="H1186" s="15">
        <f t="shared" si="275"/>
        <v>0.82473587234014623</v>
      </c>
      <c r="I1186" s="11">
        <f t="shared" si="276"/>
        <v>7.9242859238310842E-2</v>
      </c>
      <c r="J1186" s="32">
        <f t="shared" si="277"/>
        <v>3.1888474542579809E-3</v>
      </c>
      <c r="K1186" s="32">
        <f t="shared" si="278"/>
        <v>313.59292482452469</v>
      </c>
      <c r="L1186" s="8">
        <v>1</v>
      </c>
      <c r="M1186" s="9">
        <v>0</v>
      </c>
      <c r="N1186" s="8">
        <v>0</v>
      </c>
      <c r="O1186" s="9">
        <v>0</v>
      </c>
      <c r="P1186" s="9">
        <v>1</v>
      </c>
      <c r="Q1186" s="9">
        <v>0</v>
      </c>
      <c r="R1186" s="9">
        <v>0</v>
      </c>
      <c r="S1186" s="8">
        <v>97751</v>
      </c>
      <c r="T1186" s="9">
        <v>27</v>
      </c>
      <c r="U1186" s="9">
        <f t="shared" si="279"/>
        <v>97723</v>
      </c>
      <c r="V1186" s="9">
        <f t="shared" si="280"/>
        <v>21</v>
      </c>
      <c r="W1186" s="7">
        <f t="shared" si="284"/>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19415</v>
      </c>
      <c r="BL1186" s="24">
        <v>39.15</v>
      </c>
      <c r="BM1186">
        <v>1</v>
      </c>
      <c r="BN1186">
        <v>0</v>
      </c>
      <c r="BO1186">
        <v>0</v>
      </c>
      <c r="BP1186">
        <v>0</v>
      </c>
      <c r="BQ1186">
        <v>0</v>
      </c>
      <c r="BR1186">
        <v>0</v>
      </c>
      <c r="BS1186">
        <v>0</v>
      </c>
      <c r="BT1186" s="17">
        <v>0</v>
      </c>
      <c r="BU1186">
        <v>0</v>
      </c>
      <c r="BV1186">
        <v>0</v>
      </c>
      <c r="BW1186">
        <v>0</v>
      </c>
      <c r="BX1186" s="17">
        <v>1</v>
      </c>
      <c r="BY1186">
        <v>0</v>
      </c>
      <c r="BZ1186">
        <v>0</v>
      </c>
      <c r="CA1186">
        <v>0</v>
      </c>
      <c r="CB1186">
        <v>0</v>
      </c>
      <c r="CC1186" s="17">
        <v>0</v>
      </c>
      <c r="CD1186">
        <v>1</v>
      </c>
      <c r="CE1186">
        <v>0</v>
      </c>
      <c r="CF1186">
        <v>0</v>
      </c>
      <c r="CG1186">
        <v>0</v>
      </c>
      <c r="CH1186">
        <v>0</v>
      </c>
      <c r="CI1186">
        <v>0</v>
      </c>
      <c r="CJ1186">
        <v>1</v>
      </c>
      <c r="CK1186">
        <v>1</v>
      </c>
      <c r="CL1186">
        <v>1</v>
      </c>
      <c r="CM1186">
        <v>0</v>
      </c>
      <c r="CN1186" s="17">
        <v>0</v>
      </c>
      <c r="CO1186">
        <v>1.159</v>
      </c>
      <c r="CP1186">
        <v>73</v>
      </c>
      <c r="CQ1186">
        <v>1</v>
      </c>
      <c r="CR1186">
        <v>0</v>
      </c>
      <c r="CS1186">
        <v>23</v>
      </c>
      <c r="CY1186" s="33" t="s">
        <v>85</v>
      </c>
    </row>
    <row r="1187" spans="1:103" x14ac:dyDescent="0.25">
      <c r="A1187">
        <v>1186</v>
      </c>
      <c r="B1187">
        <v>80</v>
      </c>
      <c r="C1187" s="24" t="s">
        <v>4120</v>
      </c>
      <c r="D1187" s="12">
        <v>1.9607767722470859</v>
      </c>
      <c r="E1187" s="13">
        <v>5.6425230856031253E-2</v>
      </c>
      <c r="F1187" s="7">
        <v>34.75</v>
      </c>
      <c r="G1187" s="7">
        <f t="shared" si="274"/>
        <v>1.9043515413910546</v>
      </c>
      <c r="H1187" s="15">
        <f t="shared" si="275"/>
        <v>2.017202003103117</v>
      </c>
      <c r="I1187" s="11">
        <f t="shared" si="276"/>
        <v>0.11048150196615658</v>
      </c>
      <c r="J1187" s="32">
        <f t="shared" si="277"/>
        <v>3.1793237975872397E-3</v>
      </c>
      <c r="K1187" s="32">
        <f t="shared" si="278"/>
        <v>314.53229166494179</v>
      </c>
      <c r="L1187" s="8">
        <v>1</v>
      </c>
      <c r="M1187" s="9">
        <v>0</v>
      </c>
      <c r="N1187" s="8">
        <v>0</v>
      </c>
      <c r="O1187" s="9">
        <v>0</v>
      </c>
      <c r="P1187" s="9">
        <v>1</v>
      </c>
      <c r="Q1187" s="9">
        <v>0</v>
      </c>
      <c r="R1187" s="9">
        <v>0</v>
      </c>
      <c r="S1187" s="8">
        <v>97751</v>
      </c>
      <c r="T1187" s="9">
        <v>27</v>
      </c>
      <c r="U1187" s="9">
        <f t="shared" si="279"/>
        <v>97723</v>
      </c>
      <c r="V1187" s="9">
        <f t="shared" si="280"/>
        <v>21</v>
      </c>
      <c r="W1187" s="7">
        <f t="shared" si="284"/>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19415</v>
      </c>
      <c r="BL1187" s="24">
        <v>39.15</v>
      </c>
      <c r="BM1187">
        <v>1</v>
      </c>
      <c r="BN1187">
        <v>0</v>
      </c>
      <c r="BO1187">
        <v>0</v>
      </c>
      <c r="BP1187">
        <v>0</v>
      </c>
      <c r="BQ1187">
        <v>0</v>
      </c>
      <c r="BR1187">
        <v>0</v>
      </c>
      <c r="BS1187">
        <v>0</v>
      </c>
      <c r="BT1187" s="17">
        <v>0</v>
      </c>
      <c r="BU1187">
        <v>0</v>
      </c>
      <c r="BV1187">
        <v>0</v>
      </c>
      <c r="BW1187">
        <v>0</v>
      </c>
      <c r="BX1187" s="17">
        <v>1</v>
      </c>
      <c r="BY1187">
        <v>0</v>
      </c>
      <c r="BZ1187">
        <v>0</v>
      </c>
      <c r="CA1187">
        <v>0</v>
      </c>
      <c r="CB1187">
        <v>0</v>
      </c>
      <c r="CC1187" s="17">
        <v>0</v>
      </c>
      <c r="CD1187">
        <v>1</v>
      </c>
      <c r="CE1187">
        <v>0</v>
      </c>
      <c r="CF1187">
        <v>0</v>
      </c>
      <c r="CG1187">
        <v>0</v>
      </c>
      <c r="CH1187">
        <v>0</v>
      </c>
      <c r="CI1187">
        <v>0</v>
      </c>
      <c r="CJ1187">
        <v>1</v>
      </c>
      <c r="CK1187">
        <v>1</v>
      </c>
      <c r="CL1187">
        <v>1</v>
      </c>
      <c r="CM1187">
        <v>0</v>
      </c>
      <c r="CN1187" s="17">
        <v>0</v>
      </c>
      <c r="CO1187">
        <v>1.159</v>
      </c>
      <c r="CP1187">
        <v>73</v>
      </c>
      <c r="CQ1187">
        <v>1</v>
      </c>
      <c r="CR1187">
        <v>0</v>
      </c>
      <c r="CS1187">
        <v>23</v>
      </c>
      <c r="CY1187" s="33" t="s">
        <v>85</v>
      </c>
    </row>
    <row r="1188" spans="1:103" x14ac:dyDescent="0.25">
      <c r="A1188">
        <v>1187</v>
      </c>
      <c r="B1188">
        <v>80</v>
      </c>
      <c r="C1188" s="24" t="s">
        <v>4120</v>
      </c>
      <c r="D1188" s="12">
        <v>6.6770828247566971</v>
      </c>
      <c r="E1188" s="13">
        <v>0.1205249607356805</v>
      </c>
      <c r="F1188" s="7">
        <v>55.4</v>
      </c>
      <c r="G1188" s="7">
        <f t="shared" si="274"/>
        <v>6.5565578640210163</v>
      </c>
      <c r="H1188" s="15">
        <f t="shared" si="275"/>
        <v>6.797607785492378</v>
      </c>
      <c r="I1188" s="11">
        <f t="shared" si="276"/>
        <v>0.17450038463061979</v>
      </c>
      <c r="J1188" s="32">
        <f t="shared" si="277"/>
        <v>3.1498264373758084E-3</v>
      </c>
      <c r="K1188" s="32">
        <f t="shared" si="278"/>
        <v>317.47781024821245</v>
      </c>
      <c r="L1188" s="8">
        <v>1</v>
      </c>
      <c r="M1188" s="9">
        <v>0</v>
      </c>
      <c r="N1188" s="8">
        <v>0</v>
      </c>
      <c r="O1188" s="9">
        <v>0</v>
      </c>
      <c r="P1188" s="9">
        <v>1</v>
      </c>
      <c r="Q1188" s="9">
        <v>0</v>
      </c>
      <c r="R1188" s="9">
        <v>0</v>
      </c>
      <c r="S1188" s="8">
        <v>97751</v>
      </c>
      <c r="T1188" s="9">
        <v>27</v>
      </c>
      <c r="U1188" s="9">
        <f t="shared" si="279"/>
        <v>97723</v>
      </c>
      <c r="V1188" s="9">
        <f t="shared" si="280"/>
        <v>21</v>
      </c>
      <c r="W1188" s="7">
        <f t="shared" si="284"/>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19415</v>
      </c>
      <c r="BL1188" s="24">
        <v>39.15</v>
      </c>
      <c r="BM1188">
        <v>1</v>
      </c>
      <c r="BN1188">
        <v>0</v>
      </c>
      <c r="BO1188">
        <v>0</v>
      </c>
      <c r="BP1188">
        <v>0</v>
      </c>
      <c r="BQ1188">
        <v>0</v>
      </c>
      <c r="BR1188">
        <v>0</v>
      </c>
      <c r="BS1188">
        <v>0</v>
      </c>
      <c r="BT1188" s="17">
        <v>0</v>
      </c>
      <c r="BU1188">
        <v>0</v>
      </c>
      <c r="BV1188">
        <v>0</v>
      </c>
      <c r="BW1188">
        <v>0</v>
      </c>
      <c r="BX1188" s="17">
        <v>1</v>
      </c>
      <c r="BY1188">
        <v>0</v>
      </c>
      <c r="BZ1188">
        <v>0</v>
      </c>
      <c r="CA1188">
        <v>0</v>
      </c>
      <c r="CB1188">
        <v>0</v>
      </c>
      <c r="CC1188" s="17">
        <v>0</v>
      </c>
      <c r="CD1188">
        <v>1</v>
      </c>
      <c r="CE1188">
        <v>0</v>
      </c>
      <c r="CF1188">
        <v>0</v>
      </c>
      <c r="CG1188">
        <v>0</v>
      </c>
      <c r="CH1188">
        <v>0</v>
      </c>
      <c r="CI1188">
        <v>0</v>
      </c>
      <c r="CJ1188">
        <v>1</v>
      </c>
      <c r="CK1188">
        <v>1</v>
      </c>
      <c r="CL1188">
        <v>1</v>
      </c>
      <c r="CM1188">
        <v>0</v>
      </c>
      <c r="CN1188" s="17">
        <v>0</v>
      </c>
      <c r="CO1188">
        <v>1.159</v>
      </c>
      <c r="CP1188">
        <v>73</v>
      </c>
      <c r="CQ1188">
        <v>1</v>
      </c>
      <c r="CR1188">
        <v>0</v>
      </c>
      <c r="CS1188">
        <v>23</v>
      </c>
      <c r="CY1188" s="33" t="s">
        <v>85</v>
      </c>
    </row>
    <row r="1189" spans="1:103" x14ac:dyDescent="0.25">
      <c r="A1189">
        <v>1188</v>
      </c>
      <c r="B1189">
        <v>80</v>
      </c>
      <c r="C1189" s="24" t="s">
        <v>4120</v>
      </c>
      <c r="D1189" s="12">
        <v>0.4471698917043021</v>
      </c>
      <c r="E1189" s="13">
        <v>8.130361667350948E-2</v>
      </c>
      <c r="F1189" s="7">
        <v>5.5</v>
      </c>
      <c r="G1189" s="7">
        <f t="shared" si="274"/>
        <v>0.36586627503079261</v>
      </c>
      <c r="H1189" s="15">
        <f t="shared" si="275"/>
        <v>0.5284735083778116</v>
      </c>
      <c r="I1189" s="11">
        <f t="shared" si="276"/>
        <v>6.8402193382589183E-2</v>
      </c>
      <c r="J1189" s="32">
        <f t="shared" si="277"/>
        <v>1.2436762433198035E-2</v>
      </c>
      <c r="K1189" s="32">
        <f t="shared" si="278"/>
        <v>80.406778321233588</v>
      </c>
      <c r="L1189" s="8">
        <v>1</v>
      </c>
      <c r="M1189" s="9">
        <v>0</v>
      </c>
      <c r="N1189" s="8">
        <v>0</v>
      </c>
      <c r="O1189" s="9">
        <v>0</v>
      </c>
      <c r="P1189" s="9">
        <v>1</v>
      </c>
      <c r="Q1189" s="9">
        <v>0</v>
      </c>
      <c r="R1189" s="9">
        <v>0</v>
      </c>
      <c r="S1189" s="8">
        <v>6449</v>
      </c>
      <c r="T1189" s="9">
        <v>13</v>
      </c>
      <c r="U1189" s="9">
        <f t="shared" si="279"/>
        <v>6435</v>
      </c>
      <c r="V1189" s="9">
        <f t="shared" si="280"/>
        <v>21</v>
      </c>
      <c r="W1189" s="7">
        <f t="shared" si="284"/>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20410</v>
      </c>
      <c r="BL1189" s="24">
        <v>39.950000000000003</v>
      </c>
      <c r="BM1189">
        <v>1</v>
      </c>
      <c r="BN1189">
        <v>0</v>
      </c>
      <c r="BO1189">
        <v>0</v>
      </c>
      <c r="BP1189">
        <v>0</v>
      </c>
      <c r="BQ1189">
        <v>0</v>
      </c>
      <c r="BR1189">
        <v>0</v>
      </c>
      <c r="BS1189">
        <v>0</v>
      </c>
      <c r="BT1189" s="17">
        <v>0</v>
      </c>
      <c r="BU1189">
        <v>0</v>
      </c>
      <c r="BV1189">
        <v>0</v>
      </c>
      <c r="BW1189">
        <v>0</v>
      </c>
      <c r="BX1189" s="17">
        <v>1</v>
      </c>
      <c r="BY1189">
        <v>0</v>
      </c>
      <c r="BZ1189">
        <v>0</v>
      </c>
      <c r="CA1189">
        <v>0</v>
      </c>
      <c r="CB1189">
        <v>0</v>
      </c>
      <c r="CC1189" s="17">
        <v>0</v>
      </c>
      <c r="CD1189">
        <v>1</v>
      </c>
      <c r="CE1189">
        <v>0</v>
      </c>
      <c r="CF1189">
        <v>0</v>
      </c>
      <c r="CG1189">
        <v>0</v>
      </c>
      <c r="CH1189">
        <v>0</v>
      </c>
      <c r="CI1189">
        <v>0</v>
      </c>
      <c r="CJ1189">
        <v>1</v>
      </c>
      <c r="CK1189">
        <v>1</v>
      </c>
      <c r="CL1189">
        <v>1</v>
      </c>
      <c r="CM1189">
        <v>0</v>
      </c>
      <c r="CN1189" s="17">
        <v>0</v>
      </c>
      <c r="CO1189">
        <v>1.159</v>
      </c>
      <c r="CP1189">
        <v>73</v>
      </c>
      <c r="CQ1189">
        <v>1</v>
      </c>
      <c r="CR1189">
        <v>0</v>
      </c>
      <c r="CS1189">
        <v>23</v>
      </c>
      <c r="CY1189" s="33" t="s">
        <v>85</v>
      </c>
    </row>
    <row r="1190" spans="1:103" x14ac:dyDescent="0.25">
      <c r="A1190">
        <v>1189</v>
      </c>
      <c r="B1190">
        <v>80</v>
      </c>
      <c r="C1190" s="24" t="s">
        <v>4120</v>
      </c>
      <c r="D1190" s="12">
        <v>2.713192920870688</v>
      </c>
      <c r="E1190" s="13">
        <v>0.29598468227680241</v>
      </c>
      <c r="F1190" s="7">
        <v>9.1666666666666679</v>
      </c>
      <c r="G1190" s="7">
        <f t="shared" si="274"/>
        <v>2.4172082385938856</v>
      </c>
      <c r="H1190" s="15">
        <f t="shared" si="275"/>
        <v>3.0091776031474904</v>
      </c>
      <c r="I1190" s="11">
        <f t="shared" si="276"/>
        <v>0.11353245350380597</v>
      </c>
      <c r="J1190" s="32">
        <f t="shared" si="277"/>
        <v>1.2385358564051558E-2</v>
      </c>
      <c r="K1190" s="32">
        <f t="shared" si="278"/>
        <v>80.740496516790003</v>
      </c>
      <c r="L1190" s="8">
        <v>1</v>
      </c>
      <c r="M1190" s="9">
        <v>0</v>
      </c>
      <c r="N1190" s="8">
        <v>0</v>
      </c>
      <c r="O1190" s="9">
        <v>0</v>
      </c>
      <c r="P1190" s="9">
        <v>1</v>
      </c>
      <c r="Q1190" s="9">
        <v>0</v>
      </c>
      <c r="R1190" s="9">
        <v>0</v>
      </c>
      <c r="S1190" s="8">
        <v>6449</v>
      </c>
      <c r="T1190" s="9">
        <v>13</v>
      </c>
      <c r="U1190" s="9">
        <f t="shared" si="279"/>
        <v>6435</v>
      </c>
      <c r="V1190" s="9">
        <f t="shared" si="280"/>
        <v>21</v>
      </c>
      <c r="W1190" s="7">
        <f t="shared" si="284"/>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20410</v>
      </c>
      <c r="BL1190" s="24">
        <v>39.950000000000003</v>
      </c>
      <c r="BM1190">
        <v>1</v>
      </c>
      <c r="BN1190">
        <v>0</v>
      </c>
      <c r="BO1190">
        <v>0</v>
      </c>
      <c r="BP1190">
        <v>0</v>
      </c>
      <c r="BQ1190">
        <v>0</v>
      </c>
      <c r="BR1190">
        <v>0</v>
      </c>
      <c r="BS1190">
        <v>0</v>
      </c>
      <c r="BT1190" s="17">
        <v>0</v>
      </c>
      <c r="BU1190">
        <v>0</v>
      </c>
      <c r="BV1190">
        <v>0</v>
      </c>
      <c r="BW1190">
        <v>0</v>
      </c>
      <c r="BX1190" s="17">
        <v>1</v>
      </c>
      <c r="BY1190">
        <v>0</v>
      </c>
      <c r="BZ1190">
        <v>0</v>
      </c>
      <c r="CA1190">
        <v>0</v>
      </c>
      <c r="CB1190">
        <v>0</v>
      </c>
      <c r="CC1190" s="17">
        <v>0</v>
      </c>
      <c r="CD1190">
        <v>1</v>
      </c>
      <c r="CE1190">
        <v>0</v>
      </c>
      <c r="CF1190">
        <v>0</v>
      </c>
      <c r="CG1190">
        <v>0</v>
      </c>
      <c r="CH1190">
        <v>0</v>
      </c>
      <c r="CI1190">
        <v>0</v>
      </c>
      <c r="CJ1190">
        <v>1</v>
      </c>
      <c r="CK1190">
        <v>1</v>
      </c>
      <c r="CL1190">
        <v>1</v>
      </c>
      <c r="CM1190">
        <v>0</v>
      </c>
      <c r="CN1190" s="17">
        <v>0</v>
      </c>
      <c r="CO1190">
        <v>1.159</v>
      </c>
      <c r="CP1190">
        <v>73</v>
      </c>
      <c r="CQ1190">
        <v>1</v>
      </c>
      <c r="CR1190">
        <v>0</v>
      </c>
      <c r="CS1190">
        <v>23</v>
      </c>
      <c r="CY1190" s="33" t="s">
        <v>85</v>
      </c>
    </row>
    <row r="1191" spans="1:103" x14ac:dyDescent="0.25">
      <c r="A1191">
        <v>1190</v>
      </c>
      <c r="B1191">
        <v>80</v>
      </c>
      <c r="C1191" s="24" t="s">
        <v>4120</v>
      </c>
      <c r="D1191" s="12">
        <v>5.3090689352061293</v>
      </c>
      <c r="E1191" s="13">
        <v>0.41211950638586398</v>
      </c>
      <c r="F1191" s="7">
        <v>12.882352941176469</v>
      </c>
      <c r="G1191" s="7">
        <f t="shared" si="274"/>
        <v>4.8969494288202657</v>
      </c>
      <c r="H1191" s="15">
        <f t="shared" si="275"/>
        <v>5.7211884415919929</v>
      </c>
      <c r="I1191" s="11">
        <f t="shared" si="276"/>
        <v>0.15855933176486614</v>
      </c>
      <c r="J1191" s="32">
        <f t="shared" si="277"/>
        <v>1.2308258630149428E-2</v>
      </c>
      <c r="K1191" s="32">
        <f t="shared" si="278"/>
        <v>81.246261558923663</v>
      </c>
      <c r="L1191" s="8">
        <v>1</v>
      </c>
      <c r="M1191" s="9">
        <v>0</v>
      </c>
      <c r="N1191" s="8">
        <v>0</v>
      </c>
      <c r="O1191" s="9">
        <v>0</v>
      </c>
      <c r="P1191" s="9">
        <v>1</v>
      </c>
      <c r="Q1191" s="9">
        <v>0</v>
      </c>
      <c r="R1191" s="9">
        <v>0</v>
      </c>
      <c r="S1191" s="8">
        <v>6449</v>
      </c>
      <c r="T1191" s="9">
        <v>13</v>
      </c>
      <c r="U1191" s="9">
        <f t="shared" si="279"/>
        <v>6435</v>
      </c>
      <c r="V1191" s="9">
        <f t="shared" si="280"/>
        <v>21</v>
      </c>
      <c r="W1191" s="7">
        <f t="shared" si="284"/>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20410</v>
      </c>
      <c r="BL1191" s="24">
        <v>39.950000000000003</v>
      </c>
      <c r="BM1191">
        <v>1</v>
      </c>
      <c r="BN1191">
        <v>0</v>
      </c>
      <c r="BO1191">
        <v>0</v>
      </c>
      <c r="BP1191">
        <v>0</v>
      </c>
      <c r="BQ1191">
        <v>0</v>
      </c>
      <c r="BR1191">
        <v>0</v>
      </c>
      <c r="BS1191">
        <v>0</v>
      </c>
      <c r="BT1191" s="17">
        <v>0</v>
      </c>
      <c r="BU1191">
        <v>0</v>
      </c>
      <c r="BV1191">
        <v>0</v>
      </c>
      <c r="BW1191">
        <v>0</v>
      </c>
      <c r="BX1191" s="17">
        <v>1</v>
      </c>
      <c r="BY1191">
        <v>0</v>
      </c>
      <c r="BZ1191">
        <v>0</v>
      </c>
      <c r="CA1191">
        <v>0</v>
      </c>
      <c r="CB1191">
        <v>0</v>
      </c>
      <c r="CC1191" s="17">
        <v>0</v>
      </c>
      <c r="CD1191">
        <v>1</v>
      </c>
      <c r="CE1191">
        <v>0</v>
      </c>
      <c r="CF1191">
        <v>0</v>
      </c>
      <c r="CG1191">
        <v>0</v>
      </c>
      <c r="CH1191">
        <v>0</v>
      </c>
      <c r="CI1191">
        <v>0</v>
      </c>
      <c r="CJ1191">
        <v>1</v>
      </c>
      <c r="CK1191">
        <v>1</v>
      </c>
      <c r="CL1191">
        <v>1</v>
      </c>
      <c r="CM1191">
        <v>0</v>
      </c>
      <c r="CN1191" s="17">
        <v>0</v>
      </c>
      <c r="CO1191">
        <v>1.159</v>
      </c>
      <c r="CP1191">
        <v>73</v>
      </c>
      <c r="CQ1191">
        <v>1</v>
      </c>
      <c r="CR1191">
        <v>0</v>
      </c>
      <c r="CS1191">
        <v>23</v>
      </c>
      <c r="CY1191" s="33" t="s">
        <v>85</v>
      </c>
    </row>
    <row r="1192" spans="1:103" x14ac:dyDescent="0.25">
      <c r="A1192">
        <v>1191</v>
      </c>
      <c r="B1192">
        <v>80</v>
      </c>
      <c r="C1192" s="24" t="s">
        <v>4120</v>
      </c>
      <c r="D1192" s="12">
        <v>0.4946515448805977</v>
      </c>
      <c r="E1192" s="13">
        <v>8.1090417193540612E-2</v>
      </c>
      <c r="F1192" s="7">
        <v>6.1</v>
      </c>
      <c r="G1192" s="7">
        <f t="shared" si="274"/>
        <v>0.41356112768705711</v>
      </c>
      <c r="H1192" s="15">
        <f t="shared" si="275"/>
        <v>0.5757419620741383</v>
      </c>
      <c r="I1192" s="11">
        <f t="shared" si="276"/>
        <v>7.6272587180817308E-2</v>
      </c>
      <c r="J1192" s="32">
        <f t="shared" si="277"/>
        <v>1.2503702816527429E-2</v>
      </c>
      <c r="K1192" s="32">
        <f t="shared" si="278"/>
        <v>79.976308992100897</v>
      </c>
      <c r="L1192" s="8">
        <v>1</v>
      </c>
      <c r="M1192" s="9">
        <v>0</v>
      </c>
      <c r="N1192" s="8">
        <v>0</v>
      </c>
      <c r="O1192" s="9">
        <v>0</v>
      </c>
      <c r="P1192" s="9">
        <v>1</v>
      </c>
      <c r="Q1192" s="9">
        <v>0</v>
      </c>
      <c r="R1192" s="9">
        <v>0</v>
      </c>
      <c r="S1192" s="8">
        <v>6387</v>
      </c>
      <c r="T1192" s="9">
        <v>27</v>
      </c>
      <c r="U1192" s="9">
        <f t="shared" si="279"/>
        <v>6359</v>
      </c>
      <c r="V1192" s="9">
        <f t="shared" si="280"/>
        <v>21</v>
      </c>
      <c r="W1192" s="7">
        <f t="shared" si="284"/>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20410</v>
      </c>
      <c r="BL1192" s="24">
        <v>39.950000000000003</v>
      </c>
      <c r="BM1192">
        <v>1</v>
      </c>
      <c r="BN1192">
        <v>0</v>
      </c>
      <c r="BO1192">
        <v>0</v>
      </c>
      <c r="BP1192">
        <v>0</v>
      </c>
      <c r="BQ1192">
        <v>0</v>
      </c>
      <c r="BR1192">
        <v>0</v>
      </c>
      <c r="BS1192">
        <v>0</v>
      </c>
      <c r="BT1192" s="17">
        <v>0</v>
      </c>
      <c r="BU1192">
        <v>0</v>
      </c>
      <c r="BV1192">
        <v>0</v>
      </c>
      <c r="BW1192">
        <v>0</v>
      </c>
      <c r="BX1192" s="17">
        <v>1</v>
      </c>
      <c r="BY1192">
        <v>0</v>
      </c>
      <c r="BZ1192">
        <v>0</v>
      </c>
      <c r="CA1192">
        <v>0</v>
      </c>
      <c r="CB1192">
        <v>0</v>
      </c>
      <c r="CC1192" s="17">
        <v>0</v>
      </c>
      <c r="CD1192">
        <v>1</v>
      </c>
      <c r="CE1192">
        <v>0</v>
      </c>
      <c r="CF1192">
        <v>0</v>
      </c>
      <c r="CG1192">
        <v>0</v>
      </c>
      <c r="CH1192">
        <v>0</v>
      </c>
      <c r="CI1192">
        <v>0</v>
      </c>
      <c r="CJ1192">
        <v>1</v>
      </c>
      <c r="CK1192">
        <v>1</v>
      </c>
      <c r="CL1192">
        <v>1</v>
      </c>
      <c r="CM1192">
        <v>0</v>
      </c>
      <c r="CN1192" s="17">
        <v>0</v>
      </c>
      <c r="CO1192">
        <v>1.159</v>
      </c>
      <c r="CP1192">
        <v>73</v>
      </c>
      <c r="CQ1192">
        <v>1</v>
      </c>
      <c r="CR1192">
        <v>0</v>
      </c>
      <c r="CS1192">
        <v>23</v>
      </c>
      <c r="CY1192" s="33" t="s">
        <v>85</v>
      </c>
    </row>
    <row r="1193" spans="1:103" x14ac:dyDescent="0.25">
      <c r="A1193">
        <v>1192</v>
      </c>
      <c r="B1193">
        <v>80</v>
      </c>
      <c r="C1193" s="24" t="s">
        <v>4120</v>
      </c>
      <c r="D1193" s="12">
        <v>3.0048542545447088</v>
      </c>
      <c r="E1193" s="13">
        <v>0.29555943487324998</v>
      </c>
      <c r="F1193" s="7">
        <v>10.16666666666667</v>
      </c>
      <c r="G1193" s="7">
        <f t="shared" si="274"/>
        <v>2.7092948196714586</v>
      </c>
      <c r="H1193" s="15">
        <f t="shared" si="275"/>
        <v>3.300413689417959</v>
      </c>
      <c r="I1193" s="11">
        <f t="shared" si="276"/>
        <v>0.12646867643489629</v>
      </c>
      <c r="J1193" s="32">
        <f t="shared" si="277"/>
        <v>1.2439541944416023E-2</v>
      </c>
      <c r="K1193" s="32">
        <f t="shared" si="278"/>
        <v>80.388812101629611</v>
      </c>
      <c r="L1193" s="8">
        <v>1</v>
      </c>
      <c r="M1193" s="9">
        <v>0</v>
      </c>
      <c r="N1193" s="8">
        <v>0</v>
      </c>
      <c r="O1193" s="9">
        <v>0</v>
      </c>
      <c r="P1193" s="9">
        <v>1</v>
      </c>
      <c r="Q1193" s="9">
        <v>0</v>
      </c>
      <c r="R1193" s="9">
        <v>0</v>
      </c>
      <c r="S1193" s="8">
        <v>6387</v>
      </c>
      <c r="T1193" s="9">
        <v>27</v>
      </c>
      <c r="U1193" s="9">
        <f t="shared" si="279"/>
        <v>6359</v>
      </c>
      <c r="V1193" s="9">
        <f t="shared" si="280"/>
        <v>21</v>
      </c>
      <c r="W1193" s="7">
        <f t="shared" si="284"/>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20410</v>
      </c>
      <c r="BL1193" s="24">
        <v>39.950000000000003</v>
      </c>
      <c r="BM1193">
        <v>1</v>
      </c>
      <c r="BN1193">
        <v>0</v>
      </c>
      <c r="BO1193">
        <v>0</v>
      </c>
      <c r="BP1193">
        <v>0</v>
      </c>
      <c r="BQ1193">
        <v>0</v>
      </c>
      <c r="BR1193">
        <v>0</v>
      </c>
      <c r="BS1193">
        <v>0</v>
      </c>
      <c r="BT1193" s="17">
        <v>0</v>
      </c>
      <c r="BU1193">
        <v>0</v>
      </c>
      <c r="BV1193">
        <v>0</v>
      </c>
      <c r="BW1193">
        <v>0</v>
      </c>
      <c r="BX1193" s="17">
        <v>1</v>
      </c>
      <c r="BY1193">
        <v>0</v>
      </c>
      <c r="BZ1193">
        <v>0</v>
      </c>
      <c r="CA1193">
        <v>0</v>
      </c>
      <c r="CB1193">
        <v>0</v>
      </c>
      <c r="CC1193" s="17">
        <v>0</v>
      </c>
      <c r="CD1193">
        <v>1</v>
      </c>
      <c r="CE1193">
        <v>0</v>
      </c>
      <c r="CF1193">
        <v>0</v>
      </c>
      <c r="CG1193">
        <v>0</v>
      </c>
      <c r="CH1193">
        <v>0</v>
      </c>
      <c r="CI1193">
        <v>0</v>
      </c>
      <c r="CJ1193">
        <v>1</v>
      </c>
      <c r="CK1193">
        <v>1</v>
      </c>
      <c r="CL1193">
        <v>1</v>
      </c>
      <c r="CM1193">
        <v>0</v>
      </c>
      <c r="CN1193" s="17">
        <v>0</v>
      </c>
      <c r="CO1193">
        <v>1.159</v>
      </c>
      <c r="CP1193">
        <v>73</v>
      </c>
      <c r="CQ1193">
        <v>1</v>
      </c>
      <c r="CR1193">
        <v>0</v>
      </c>
      <c r="CS1193">
        <v>23</v>
      </c>
      <c r="CY1193" s="33" t="s">
        <v>85</v>
      </c>
    </row>
    <row r="1194" spans="1:103" x14ac:dyDescent="0.25">
      <c r="A1194">
        <v>1193</v>
      </c>
      <c r="B1194">
        <v>80</v>
      </c>
      <c r="C1194" s="24" t="s">
        <v>4120</v>
      </c>
      <c r="D1194" s="12">
        <v>6.0188662455885833</v>
      </c>
      <c r="E1194" s="13">
        <v>0.41593791128051177</v>
      </c>
      <c r="F1194" s="7">
        <v>14.47058823529412</v>
      </c>
      <c r="G1194" s="7">
        <f t="shared" si="274"/>
        <v>5.6029283343080714</v>
      </c>
      <c r="H1194" s="15">
        <f t="shared" si="275"/>
        <v>6.4348041568690952</v>
      </c>
      <c r="I1194" s="11">
        <f t="shared" si="276"/>
        <v>0.1785486036637278</v>
      </c>
      <c r="J1194" s="32">
        <f t="shared" si="277"/>
        <v>1.2338724643428341E-2</v>
      </c>
      <c r="K1194" s="32">
        <f t="shared" si="278"/>
        <v>81.04565333116534</v>
      </c>
      <c r="L1194" s="8">
        <v>1</v>
      </c>
      <c r="M1194" s="9">
        <v>0</v>
      </c>
      <c r="N1194" s="8">
        <v>0</v>
      </c>
      <c r="O1194" s="9">
        <v>0</v>
      </c>
      <c r="P1194" s="9">
        <v>1</v>
      </c>
      <c r="Q1194" s="9">
        <v>0</v>
      </c>
      <c r="R1194" s="9">
        <v>0</v>
      </c>
      <c r="S1194" s="8">
        <v>6387</v>
      </c>
      <c r="T1194" s="9">
        <v>27</v>
      </c>
      <c r="U1194" s="9">
        <f t="shared" si="279"/>
        <v>6359</v>
      </c>
      <c r="V1194" s="9">
        <f t="shared" si="280"/>
        <v>21</v>
      </c>
      <c r="W1194" s="7">
        <f t="shared" si="284"/>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20410</v>
      </c>
      <c r="BL1194" s="24">
        <v>39.950000000000003</v>
      </c>
      <c r="BM1194">
        <v>1</v>
      </c>
      <c r="BN1194">
        <v>0</v>
      </c>
      <c r="BO1194">
        <v>0</v>
      </c>
      <c r="BP1194">
        <v>0</v>
      </c>
      <c r="BQ1194">
        <v>0</v>
      </c>
      <c r="BR1194">
        <v>0</v>
      </c>
      <c r="BS1194">
        <v>0</v>
      </c>
      <c r="BT1194" s="17">
        <v>0</v>
      </c>
      <c r="BU1194">
        <v>0</v>
      </c>
      <c r="BV1194">
        <v>0</v>
      </c>
      <c r="BW1194">
        <v>0</v>
      </c>
      <c r="BX1194" s="17">
        <v>1</v>
      </c>
      <c r="BY1194">
        <v>0</v>
      </c>
      <c r="BZ1194">
        <v>0</v>
      </c>
      <c r="CA1194">
        <v>0</v>
      </c>
      <c r="CB1194">
        <v>0</v>
      </c>
      <c r="CC1194" s="17">
        <v>0</v>
      </c>
      <c r="CD1194">
        <v>1</v>
      </c>
      <c r="CE1194">
        <v>0</v>
      </c>
      <c r="CF1194">
        <v>0</v>
      </c>
      <c r="CG1194">
        <v>0</v>
      </c>
      <c r="CH1194">
        <v>0</v>
      </c>
      <c r="CI1194">
        <v>0</v>
      </c>
      <c r="CJ1194">
        <v>1</v>
      </c>
      <c r="CK1194">
        <v>1</v>
      </c>
      <c r="CL1194">
        <v>1</v>
      </c>
      <c r="CM1194">
        <v>0</v>
      </c>
      <c r="CN1194" s="17">
        <v>0</v>
      </c>
      <c r="CO1194">
        <v>1.159</v>
      </c>
      <c r="CP1194">
        <v>73</v>
      </c>
      <c r="CQ1194">
        <v>1</v>
      </c>
      <c r="CR1194">
        <v>0</v>
      </c>
      <c r="CS1194">
        <v>23</v>
      </c>
      <c r="CY1194" s="33" t="s">
        <v>85</v>
      </c>
    </row>
    <row r="1195" spans="1:103" x14ac:dyDescent="0.25">
      <c r="A1195">
        <v>1194</v>
      </c>
      <c r="B1195">
        <v>80</v>
      </c>
      <c r="C1195" s="24" t="s">
        <v>4120</v>
      </c>
      <c r="D1195" s="12">
        <v>0.3914607630530309</v>
      </c>
      <c r="E1195" s="13">
        <v>7.3398893072443294E-2</v>
      </c>
      <c r="F1195" s="7">
        <v>5.333333333333333</v>
      </c>
      <c r="G1195" s="7">
        <f t="shared" si="274"/>
        <v>0.31806186998058761</v>
      </c>
      <c r="H1195" s="15">
        <f t="shared" si="275"/>
        <v>0.4648596561254742</v>
      </c>
      <c r="I1195" s="11">
        <f t="shared" si="276"/>
        <v>6.6889421677383293E-2</v>
      </c>
      <c r="J1195" s="32">
        <f t="shared" si="277"/>
        <v>1.2541766564509369E-2</v>
      </c>
      <c r="K1195" s="32">
        <f t="shared" si="278"/>
        <v>79.733584169059185</v>
      </c>
      <c r="L1195" s="8">
        <v>1</v>
      </c>
      <c r="M1195" s="9">
        <v>0</v>
      </c>
      <c r="N1195" s="8">
        <v>0</v>
      </c>
      <c r="O1195" s="9">
        <v>0</v>
      </c>
      <c r="P1195" s="9">
        <v>1</v>
      </c>
      <c r="Q1195" s="9">
        <v>0</v>
      </c>
      <c r="R1195" s="9">
        <v>0</v>
      </c>
      <c r="S1195" s="8">
        <v>6357</v>
      </c>
      <c r="T1195" s="9">
        <v>27</v>
      </c>
      <c r="U1195" s="9">
        <f t="shared" si="279"/>
        <v>6329</v>
      </c>
      <c r="V1195" s="9">
        <f t="shared" si="280"/>
        <v>21</v>
      </c>
      <c r="W1195" s="7">
        <f t="shared" si="284"/>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20410</v>
      </c>
      <c r="BL1195" s="24">
        <v>39.950000000000003</v>
      </c>
      <c r="BM1195">
        <v>1</v>
      </c>
      <c r="BN1195">
        <v>0</v>
      </c>
      <c r="BO1195">
        <v>0</v>
      </c>
      <c r="BP1195">
        <v>0</v>
      </c>
      <c r="BQ1195">
        <v>0</v>
      </c>
      <c r="BR1195">
        <v>0</v>
      </c>
      <c r="BS1195">
        <v>0</v>
      </c>
      <c r="BT1195" s="17">
        <v>0</v>
      </c>
      <c r="BU1195">
        <v>0</v>
      </c>
      <c r="BV1195">
        <v>0</v>
      </c>
      <c r="BW1195">
        <v>0</v>
      </c>
      <c r="BX1195" s="17">
        <v>1</v>
      </c>
      <c r="BY1195">
        <v>0</v>
      </c>
      <c r="BZ1195">
        <v>0</v>
      </c>
      <c r="CA1195">
        <v>0</v>
      </c>
      <c r="CB1195">
        <v>0</v>
      </c>
      <c r="CC1195" s="17">
        <v>0</v>
      </c>
      <c r="CD1195">
        <v>1</v>
      </c>
      <c r="CE1195">
        <v>0</v>
      </c>
      <c r="CF1195">
        <v>0</v>
      </c>
      <c r="CG1195">
        <v>0</v>
      </c>
      <c r="CH1195">
        <v>0</v>
      </c>
      <c r="CI1195">
        <v>0</v>
      </c>
      <c r="CJ1195">
        <v>1</v>
      </c>
      <c r="CK1195">
        <v>1</v>
      </c>
      <c r="CL1195">
        <v>1</v>
      </c>
      <c r="CM1195">
        <v>0</v>
      </c>
      <c r="CN1195" s="17">
        <v>0</v>
      </c>
      <c r="CO1195">
        <v>1.159</v>
      </c>
      <c r="CP1195">
        <v>73</v>
      </c>
      <c r="CQ1195">
        <v>1</v>
      </c>
      <c r="CR1195">
        <v>0</v>
      </c>
      <c r="CS1195">
        <v>23</v>
      </c>
      <c r="CY1195" s="33" t="s">
        <v>85</v>
      </c>
    </row>
    <row r="1196" spans="1:103" x14ac:dyDescent="0.25">
      <c r="A1196">
        <v>1195</v>
      </c>
      <c r="B1196">
        <v>80</v>
      </c>
      <c r="C1196" s="24" t="s">
        <v>4120</v>
      </c>
      <c r="D1196" s="12">
        <v>2.9563014098699991</v>
      </c>
      <c r="E1196" s="13">
        <v>0.3011047732274999</v>
      </c>
      <c r="F1196" s="7">
        <v>9.8181818181818183</v>
      </c>
      <c r="G1196" s="7">
        <f t="shared" si="274"/>
        <v>2.6551966366424993</v>
      </c>
      <c r="H1196" s="15">
        <f t="shared" si="275"/>
        <v>3.257406183097499</v>
      </c>
      <c r="I1196" s="11">
        <f t="shared" si="276"/>
        <v>0.12248448981753009</v>
      </c>
      <c r="J1196" s="32">
        <f t="shared" si="277"/>
        <v>1.2475272111044728E-2</v>
      </c>
      <c r="K1196" s="32">
        <f t="shared" si="278"/>
        <v>80.158572181737853</v>
      </c>
      <c r="L1196" s="8">
        <v>1</v>
      </c>
      <c r="M1196" s="9">
        <v>0</v>
      </c>
      <c r="N1196" s="8">
        <v>0</v>
      </c>
      <c r="O1196" s="9">
        <v>0</v>
      </c>
      <c r="P1196" s="9">
        <v>1</v>
      </c>
      <c r="Q1196" s="9">
        <v>0</v>
      </c>
      <c r="R1196" s="9">
        <v>0</v>
      </c>
      <c r="S1196" s="8">
        <v>6357</v>
      </c>
      <c r="T1196" s="9">
        <v>27</v>
      </c>
      <c r="U1196" s="9">
        <f t="shared" si="279"/>
        <v>6329</v>
      </c>
      <c r="V1196" s="9">
        <f t="shared" si="280"/>
        <v>21</v>
      </c>
      <c r="W1196" s="7">
        <f t="shared" si="284"/>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20410</v>
      </c>
      <c r="BL1196" s="24">
        <v>39.950000000000003</v>
      </c>
      <c r="BM1196">
        <v>1</v>
      </c>
      <c r="BN1196">
        <v>0</v>
      </c>
      <c r="BO1196">
        <v>0</v>
      </c>
      <c r="BP1196">
        <v>0</v>
      </c>
      <c r="BQ1196">
        <v>0</v>
      </c>
      <c r="BR1196">
        <v>0</v>
      </c>
      <c r="BS1196">
        <v>0</v>
      </c>
      <c r="BT1196" s="17">
        <v>0</v>
      </c>
      <c r="BU1196">
        <v>0</v>
      </c>
      <c r="BV1196">
        <v>0</v>
      </c>
      <c r="BW1196">
        <v>0</v>
      </c>
      <c r="BX1196" s="17">
        <v>1</v>
      </c>
      <c r="BY1196">
        <v>0</v>
      </c>
      <c r="BZ1196">
        <v>0</v>
      </c>
      <c r="CA1196">
        <v>0</v>
      </c>
      <c r="CB1196">
        <v>0</v>
      </c>
      <c r="CC1196" s="17">
        <v>0</v>
      </c>
      <c r="CD1196">
        <v>1</v>
      </c>
      <c r="CE1196">
        <v>0</v>
      </c>
      <c r="CF1196">
        <v>0</v>
      </c>
      <c r="CG1196">
        <v>0</v>
      </c>
      <c r="CH1196">
        <v>0</v>
      </c>
      <c r="CI1196">
        <v>0</v>
      </c>
      <c r="CJ1196">
        <v>1</v>
      </c>
      <c r="CK1196">
        <v>1</v>
      </c>
      <c r="CL1196">
        <v>1</v>
      </c>
      <c r="CM1196">
        <v>0</v>
      </c>
      <c r="CN1196" s="17">
        <v>0</v>
      </c>
      <c r="CO1196">
        <v>1.159</v>
      </c>
      <c r="CP1196">
        <v>73</v>
      </c>
      <c r="CQ1196">
        <v>1</v>
      </c>
      <c r="CR1196">
        <v>0</v>
      </c>
      <c r="CS1196">
        <v>23</v>
      </c>
      <c r="CY1196" s="33" t="s">
        <v>85</v>
      </c>
    </row>
    <row r="1197" spans="1:103" x14ac:dyDescent="0.25">
      <c r="A1197">
        <v>1196</v>
      </c>
      <c r="B1197">
        <v>80</v>
      </c>
      <c r="C1197" s="24" t="s">
        <v>4120</v>
      </c>
      <c r="D1197" s="12">
        <v>5.6409011699540601</v>
      </c>
      <c r="E1197" s="13">
        <v>0.40292151213957578</v>
      </c>
      <c r="F1197" s="7">
        <v>14</v>
      </c>
      <c r="G1197" s="7">
        <f t="shared" si="274"/>
        <v>5.2379796578144839</v>
      </c>
      <c r="H1197" s="15">
        <f t="shared" si="275"/>
        <v>6.0438226820936363</v>
      </c>
      <c r="I1197" s="11">
        <f t="shared" si="276"/>
        <v>0.1733156489652484</v>
      </c>
      <c r="J1197" s="32">
        <f t="shared" si="277"/>
        <v>1.2379689211803458E-2</v>
      </c>
      <c r="K1197" s="32">
        <f t="shared" si="278"/>
        <v>80.777472107017559</v>
      </c>
      <c r="L1197" s="8">
        <v>1</v>
      </c>
      <c r="M1197" s="9">
        <v>0</v>
      </c>
      <c r="N1197" s="8">
        <v>0</v>
      </c>
      <c r="O1197" s="9">
        <v>0</v>
      </c>
      <c r="P1197" s="9">
        <v>1</v>
      </c>
      <c r="Q1197" s="9">
        <v>0</v>
      </c>
      <c r="R1197" s="9">
        <v>0</v>
      </c>
      <c r="S1197" s="8">
        <v>6357</v>
      </c>
      <c r="T1197" s="9">
        <v>27</v>
      </c>
      <c r="U1197" s="9">
        <f t="shared" si="279"/>
        <v>6329</v>
      </c>
      <c r="V1197" s="9">
        <f t="shared" si="280"/>
        <v>21</v>
      </c>
      <c r="W1197" s="7">
        <f t="shared" si="284"/>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20410</v>
      </c>
      <c r="BL1197" s="24">
        <v>39.950000000000003</v>
      </c>
      <c r="BM1197">
        <v>1</v>
      </c>
      <c r="BN1197">
        <v>0</v>
      </c>
      <c r="BO1197">
        <v>0</v>
      </c>
      <c r="BP1197">
        <v>0</v>
      </c>
      <c r="BQ1197">
        <v>0</v>
      </c>
      <c r="BR1197">
        <v>0</v>
      </c>
      <c r="BS1197">
        <v>0</v>
      </c>
      <c r="BT1197" s="17">
        <v>0</v>
      </c>
      <c r="BU1197">
        <v>0</v>
      </c>
      <c r="BV1197">
        <v>0</v>
      </c>
      <c r="BW1197">
        <v>0</v>
      </c>
      <c r="BX1197" s="17">
        <v>1</v>
      </c>
      <c r="BY1197">
        <v>0</v>
      </c>
      <c r="BZ1197">
        <v>0</v>
      </c>
      <c r="CA1197">
        <v>0</v>
      </c>
      <c r="CB1197">
        <v>0</v>
      </c>
      <c r="CC1197" s="17">
        <v>0</v>
      </c>
      <c r="CD1197">
        <v>1</v>
      </c>
      <c r="CE1197">
        <v>0</v>
      </c>
      <c r="CF1197">
        <v>0</v>
      </c>
      <c r="CG1197">
        <v>0</v>
      </c>
      <c r="CH1197">
        <v>0</v>
      </c>
      <c r="CI1197">
        <v>0</v>
      </c>
      <c r="CJ1197">
        <v>1</v>
      </c>
      <c r="CK1197">
        <v>1</v>
      </c>
      <c r="CL1197">
        <v>1</v>
      </c>
      <c r="CM1197">
        <v>0</v>
      </c>
      <c r="CN1197" s="17">
        <v>0</v>
      </c>
      <c r="CO1197">
        <v>1.159</v>
      </c>
      <c r="CP1197">
        <v>73</v>
      </c>
      <c r="CQ1197">
        <v>1</v>
      </c>
      <c r="CR1197">
        <v>0</v>
      </c>
      <c r="CS1197">
        <v>23</v>
      </c>
      <c r="CY1197" s="33" t="s">
        <v>85</v>
      </c>
    </row>
    <row r="1198" spans="1:103" x14ac:dyDescent="0.25">
      <c r="A1198">
        <v>1197</v>
      </c>
      <c r="B1198">
        <v>80</v>
      </c>
      <c r="C1198" s="24" t="s">
        <v>4120</v>
      </c>
      <c r="D1198" s="12">
        <v>0.43128765598297042</v>
      </c>
      <c r="E1198" s="13">
        <v>8.9512532373824047E-2</v>
      </c>
      <c r="F1198" s="7">
        <v>4.8181818181818166</v>
      </c>
      <c r="G1198" s="7">
        <f t="shared" si="274"/>
        <v>0.34177512360914636</v>
      </c>
      <c r="H1198" s="15">
        <f t="shared" si="275"/>
        <v>0.52080018835679442</v>
      </c>
      <c r="I1198" s="11">
        <f t="shared" si="276"/>
        <v>6.8439703753606626E-2</v>
      </c>
      <c r="J1198" s="32">
        <f t="shared" si="277"/>
        <v>1.4204466816786287E-2</v>
      </c>
      <c r="K1198" s="32">
        <f t="shared" si="278"/>
        <v>70.400389743474136</v>
      </c>
      <c r="L1198" s="8">
        <v>1</v>
      </c>
      <c r="M1198" s="9">
        <v>0</v>
      </c>
      <c r="N1198" s="8">
        <v>0</v>
      </c>
      <c r="O1198" s="9">
        <v>0</v>
      </c>
      <c r="P1198" s="9">
        <v>1</v>
      </c>
      <c r="Q1198" s="9">
        <v>0</v>
      </c>
      <c r="R1198" s="9">
        <v>0</v>
      </c>
      <c r="S1198" s="8">
        <v>4961</v>
      </c>
      <c r="T1198" s="9">
        <v>27</v>
      </c>
      <c r="U1198" s="9">
        <f t="shared" si="279"/>
        <v>4933</v>
      </c>
      <c r="V1198" s="9">
        <f t="shared" si="280"/>
        <v>21</v>
      </c>
      <c r="W1198" s="7">
        <f t="shared" si="284"/>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20410</v>
      </c>
      <c r="BL1198" s="24">
        <v>39.950000000000003</v>
      </c>
      <c r="BM1198">
        <v>1</v>
      </c>
      <c r="BN1198">
        <v>0</v>
      </c>
      <c r="BO1198">
        <v>0</v>
      </c>
      <c r="BP1198">
        <v>0</v>
      </c>
      <c r="BQ1198">
        <v>0</v>
      </c>
      <c r="BR1198">
        <v>0</v>
      </c>
      <c r="BS1198">
        <v>0</v>
      </c>
      <c r="BT1198" s="17">
        <v>0</v>
      </c>
      <c r="BU1198">
        <v>0</v>
      </c>
      <c r="BV1198">
        <v>0</v>
      </c>
      <c r="BW1198">
        <v>0</v>
      </c>
      <c r="BX1198" s="17">
        <v>1</v>
      </c>
      <c r="BY1198">
        <v>0</v>
      </c>
      <c r="BZ1198">
        <v>0</v>
      </c>
      <c r="CA1198">
        <v>0</v>
      </c>
      <c r="CB1198">
        <v>0</v>
      </c>
      <c r="CC1198" s="17">
        <v>0</v>
      </c>
      <c r="CD1198">
        <v>1</v>
      </c>
      <c r="CE1198">
        <v>0</v>
      </c>
      <c r="CF1198">
        <v>0</v>
      </c>
      <c r="CG1198">
        <v>0</v>
      </c>
      <c r="CH1198">
        <v>0</v>
      </c>
      <c r="CI1198">
        <v>0</v>
      </c>
      <c r="CJ1198">
        <v>1</v>
      </c>
      <c r="CK1198">
        <v>1</v>
      </c>
      <c r="CL1198">
        <v>1</v>
      </c>
      <c r="CM1198">
        <v>0</v>
      </c>
      <c r="CN1198" s="17">
        <v>0</v>
      </c>
      <c r="CO1198">
        <v>1.159</v>
      </c>
      <c r="CP1198">
        <v>73</v>
      </c>
      <c r="CQ1198">
        <v>1</v>
      </c>
      <c r="CR1198">
        <v>0</v>
      </c>
      <c r="CS1198">
        <v>23</v>
      </c>
      <c r="CY1198" s="33" t="s">
        <v>85</v>
      </c>
    </row>
    <row r="1199" spans="1:103" x14ac:dyDescent="0.25">
      <c r="A1199">
        <v>1198</v>
      </c>
      <c r="B1199">
        <v>80</v>
      </c>
      <c r="C1199" s="24" t="s">
        <v>4120</v>
      </c>
      <c r="D1199" s="12">
        <v>3.2956920689338309</v>
      </c>
      <c r="E1199" s="13">
        <v>0.35703330746783168</v>
      </c>
      <c r="F1199" s="7">
        <v>9.2307692307692299</v>
      </c>
      <c r="G1199" s="7">
        <f t="shared" si="274"/>
        <v>2.9386587614659994</v>
      </c>
      <c r="H1199" s="15">
        <f t="shared" si="275"/>
        <v>3.6527253764016625</v>
      </c>
      <c r="I1199" s="11">
        <f t="shared" si="276"/>
        <v>0.13030575695891489</v>
      </c>
      <c r="J1199" s="32">
        <f t="shared" si="277"/>
        <v>1.4116457003882449E-2</v>
      </c>
      <c r="K1199" s="32">
        <f t="shared" si="278"/>
        <v>70.839304772080567</v>
      </c>
      <c r="L1199" s="8">
        <v>1</v>
      </c>
      <c r="M1199" s="9">
        <v>0</v>
      </c>
      <c r="N1199" s="8">
        <v>0</v>
      </c>
      <c r="O1199" s="9">
        <v>0</v>
      </c>
      <c r="P1199" s="9">
        <v>1</v>
      </c>
      <c r="Q1199" s="9">
        <v>0</v>
      </c>
      <c r="R1199" s="9">
        <v>0</v>
      </c>
      <c r="S1199" s="8">
        <v>4961</v>
      </c>
      <c r="T1199" s="9">
        <v>27</v>
      </c>
      <c r="U1199" s="9">
        <f t="shared" si="279"/>
        <v>4933</v>
      </c>
      <c r="V1199" s="9">
        <f t="shared" si="280"/>
        <v>21</v>
      </c>
      <c r="W1199" s="7">
        <f t="shared" si="284"/>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20410</v>
      </c>
      <c r="BL1199" s="24">
        <v>39.950000000000003</v>
      </c>
      <c r="BM1199">
        <v>1</v>
      </c>
      <c r="BN1199">
        <v>0</v>
      </c>
      <c r="BO1199">
        <v>0</v>
      </c>
      <c r="BP1199">
        <v>0</v>
      </c>
      <c r="BQ1199">
        <v>0</v>
      </c>
      <c r="BR1199">
        <v>0</v>
      </c>
      <c r="BS1199">
        <v>0</v>
      </c>
      <c r="BT1199" s="17">
        <v>0</v>
      </c>
      <c r="BU1199">
        <v>0</v>
      </c>
      <c r="BV1199">
        <v>0</v>
      </c>
      <c r="BW1199">
        <v>0</v>
      </c>
      <c r="BX1199" s="17">
        <v>1</v>
      </c>
      <c r="BY1199">
        <v>0</v>
      </c>
      <c r="BZ1199">
        <v>0</v>
      </c>
      <c r="CA1199">
        <v>0</v>
      </c>
      <c r="CB1199">
        <v>0</v>
      </c>
      <c r="CC1199" s="17">
        <v>0</v>
      </c>
      <c r="CD1199">
        <v>1</v>
      </c>
      <c r="CE1199">
        <v>0</v>
      </c>
      <c r="CF1199">
        <v>0</v>
      </c>
      <c r="CG1199">
        <v>0</v>
      </c>
      <c r="CH1199">
        <v>0</v>
      </c>
      <c r="CI1199">
        <v>0</v>
      </c>
      <c r="CJ1199">
        <v>1</v>
      </c>
      <c r="CK1199">
        <v>1</v>
      </c>
      <c r="CL1199">
        <v>1</v>
      </c>
      <c r="CM1199">
        <v>0</v>
      </c>
      <c r="CN1199" s="17">
        <v>0</v>
      </c>
      <c r="CO1199">
        <v>1.159</v>
      </c>
      <c r="CP1199">
        <v>73</v>
      </c>
      <c r="CQ1199">
        <v>1</v>
      </c>
      <c r="CR1199">
        <v>0</v>
      </c>
      <c r="CS1199">
        <v>23</v>
      </c>
      <c r="CY1199" s="33" t="s">
        <v>85</v>
      </c>
    </row>
    <row r="1200" spans="1:103" x14ac:dyDescent="0.25">
      <c r="A1200">
        <v>1199</v>
      </c>
      <c r="B1200">
        <v>80</v>
      </c>
      <c r="C1200" s="24" t="s">
        <v>4120</v>
      </c>
      <c r="D1200" s="12">
        <v>5.1665346010792534</v>
      </c>
      <c r="E1200" s="13">
        <v>0.41149390628064852</v>
      </c>
      <c r="F1200" s="7">
        <v>12.555555555555561</v>
      </c>
      <c r="G1200" s="7">
        <f t="shared" si="274"/>
        <v>4.7550406947986046</v>
      </c>
      <c r="H1200" s="15">
        <f t="shared" si="275"/>
        <v>5.5780285073599023</v>
      </c>
      <c r="I1200" s="11">
        <f t="shared" ref="I1200:I1263" si="285">IFERROR(F1200/SQRT(F1200^2+U1200), "X")</f>
        <v>0.17597446638491537</v>
      </c>
      <c r="J1200" s="32">
        <f t="shared" ref="J1200:J1263" si="286">IFERROR(SQRT((1-I1200^2)/U1200), "X")</f>
        <v>1.4015665464285293E-2</v>
      </c>
      <c r="K1200" s="32">
        <f t="shared" ref="K1200:K1263" si="287">IFERROR(1/J1200, "X")</f>
        <v>71.348734924374384</v>
      </c>
      <c r="L1200" s="8">
        <v>1</v>
      </c>
      <c r="M1200" s="9">
        <v>0</v>
      </c>
      <c r="N1200" s="8">
        <v>0</v>
      </c>
      <c r="O1200" s="9">
        <v>0</v>
      </c>
      <c r="P1200" s="9">
        <v>1</v>
      </c>
      <c r="Q1200" s="9">
        <v>0</v>
      </c>
      <c r="R1200" s="9">
        <v>0</v>
      </c>
      <c r="S1200" s="8">
        <v>4961</v>
      </c>
      <c r="T1200" s="9">
        <v>27</v>
      </c>
      <c r="U1200" s="9">
        <f t="shared" si="279"/>
        <v>4933</v>
      </c>
      <c r="V1200" s="9">
        <f t="shared" si="280"/>
        <v>21</v>
      </c>
      <c r="W1200" s="7">
        <f t="shared" si="284"/>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20410</v>
      </c>
      <c r="BL1200" s="24">
        <v>39.950000000000003</v>
      </c>
      <c r="BM1200">
        <v>1</v>
      </c>
      <c r="BN1200">
        <v>0</v>
      </c>
      <c r="BO1200">
        <v>0</v>
      </c>
      <c r="BP1200">
        <v>0</v>
      </c>
      <c r="BQ1200">
        <v>0</v>
      </c>
      <c r="BR1200">
        <v>0</v>
      </c>
      <c r="BS1200">
        <v>0</v>
      </c>
      <c r="BT1200" s="17">
        <v>0</v>
      </c>
      <c r="BU1200">
        <v>0</v>
      </c>
      <c r="BV1200">
        <v>0</v>
      </c>
      <c r="BW1200">
        <v>0</v>
      </c>
      <c r="BX1200" s="17">
        <v>1</v>
      </c>
      <c r="BY1200">
        <v>0</v>
      </c>
      <c r="BZ1200">
        <v>0</v>
      </c>
      <c r="CA1200">
        <v>0</v>
      </c>
      <c r="CB1200">
        <v>0</v>
      </c>
      <c r="CC1200" s="17">
        <v>0</v>
      </c>
      <c r="CD1200">
        <v>1</v>
      </c>
      <c r="CE1200">
        <v>0</v>
      </c>
      <c r="CF1200">
        <v>0</v>
      </c>
      <c r="CG1200">
        <v>0</v>
      </c>
      <c r="CH1200">
        <v>0</v>
      </c>
      <c r="CI1200">
        <v>0</v>
      </c>
      <c r="CJ1200">
        <v>1</v>
      </c>
      <c r="CK1200">
        <v>1</v>
      </c>
      <c r="CL1200">
        <v>1</v>
      </c>
      <c r="CM1200">
        <v>0</v>
      </c>
      <c r="CN1200" s="17">
        <v>0</v>
      </c>
      <c r="CO1200">
        <v>1.159</v>
      </c>
      <c r="CP1200">
        <v>73</v>
      </c>
      <c r="CQ1200">
        <v>1</v>
      </c>
      <c r="CR1200">
        <v>0</v>
      </c>
      <c r="CS1200">
        <v>23</v>
      </c>
      <c r="CY1200" s="33" t="s">
        <v>85</v>
      </c>
    </row>
    <row r="1201" spans="1:103" x14ac:dyDescent="0.25">
      <c r="A1201">
        <v>1200</v>
      </c>
      <c r="B1201">
        <v>81</v>
      </c>
      <c r="C1201" s="24" t="s">
        <v>4134</v>
      </c>
      <c r="D1201" s="12">
        <v>5.4462081991112576</v>
      </c>
      <c r="E1201" s="13">
        <v>0.17977327106672791</v>
      </c>
      <c r="F1201" s="7">
        <v>30.294871794871799</v>
      </c>
      <c r="G1201" s="7">
        <f t="shared" si="274"/>
        <v>5.2664349280445295</v>
      </c>
      <c r="H1201" s="15">
        <f t="shared" si="275"/>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79"/>
        <v>122134</v>
      </c>
      <c r="V1201" s="9">
        <f t="shared" si="280"/>
        <v>62</v>
      </c>
      <c r="W1201" s="7">
        <v>14</v>
      </c>
      <c r="X1201" s="7">
        <f t="shared" ref="X1201:X1262" si="288">BL1201-W1201-6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21201</v>
      </c>
      <c r="BL1201" s="24">
        <v>41</v>
      </c>
      <c r="BM1201">
        <v>1</v>
      </c>
      <c r="BN1201">
        <v>0</v>
      </c>
      <c r="BO1201">
        <v>0</v>
      </c>
      <c r="BP1201">
        <v>0</v>
      </c>
      <c r="BQ1201">
        <v>0</v>
      </c>
      <c r="BR1201">
        <v>0</v>
      </c>
      <c r="BS1201">
        <v>0</v>
      </c>
      <c r="BT1201" s="17">
        <v>0</v>
      </c>
      <c r="BU1201">
        <v>1</v>
      </c>
      <c r="BV1201">
        <v>0</v>
      </c>
      <c r="BW1201">
        <v>0</v>
      </c>
      <c r="BX1201" s="17">
        <v>0</v>
      </c>
      <c r="BY1201">
        <v>0</v>
      </c>
      <c r="BZ1201">
        <v>0</v>
      </c>
      <c r="CA1201">
        <v>0</v>
      </c>
      <c r="CB1201">
        <v>0</v>
      </c>
      <c r="CC1201" s="17">
        <v>0</v>
      </c>
      <c r="CD1201">
        <v>1</v>
      </c>
      <c r="CE1201">
        <v>1</v>
      </c>
      <c r="CF1201">
        <v>0</v>
      </c>
      <c r="CG1201">
        <v>0</v>
      </c>
      <c r="CH1201">
        <v>1</v>
      </c>
      <c r="CI1201">
        <v>0</v>
      </c>
      <c r="CJ1201">
        <v>0</v>
      </c>
      <c r="CK1201">
        <v>0</v>
      </c>
      <c r="CL1201">
        <v>0</v>
      </c>
      <c r="CM1201">
        <v>1</v>
      </c>
      <c r="CN1201" s="17">
        <v>0</v>
      </c>
      <c r="CO1201">
        <v>0.52800000000000002</v>
      </c>
      <c r="CP1201">
        <v>17</v>
      </c>
      <c r="CQ1201">
        <v>1</v>
      </c>
      <c r="CR1201">
        <v>0</v>
      </c>
      <c r="CS1201">
        <v>23</v>
      </c>
      <c r="CY1201" s="33" t="s">
        <v>85</v>
      </c>
    </row>
    <row r="1202" spans="1:103" x14ac:dyDescent="0.25">
      <c r="A1202">
        <v>1201</v>
      </c>
      <c r="B1202">
        <v>81</v>
      </c>
      <c r="C1202" s="24" t="s">
        <v>4134</v>
      </c>
      <c r="D1202" s="12">
        <v>5.5909060847234127</v>
      </c>
      <c r="E1202" s="13">
        <v>0.20008590266184159</v>
      </c>
      <c r="F1202" s="7">
        <v>27.942528735632191</v>
      </c>
      <c r="G1202" s="7">
        <f t="shared" si="274"/>
        <v>5.3908201820615709</v>
      </c>
      <c r="H1202" s="15">
        <f t="shared" si="275"/>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79"/>
        <v>122134</v>
      </c>
      <c r="V1202" s="9">
        <f t="shared" si="280"/>
        <v>62</v>
      </c>
      <c r="W1202" s="7">
        <v>14</v>
      </c>
      <c r="X1202" s="7">
        <f t="shared" si="288"/>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20765</v>
      </c>
      <c r="BL1202" s="24">
        <v>41</v>
      </c>
      <c r="BM1202">
        <v>1</v>
      </c>
      <c r="BN1202">
        <v>0</v>
      </c>
      <c r="BO1202">
        <v>0</v>
      </c>
      <c r="BP1202">
        <v>0</v>
      </c>
      <c r="BQ1202">
        <v>0</v>
      </c>
      <c r="BR1202">
        <v>0</v>
      </c>
      <c r="BS1202">
        <v>0</v>
      </c>
      <c r="BT1202" s="17">
        <v>0</v>
      </c>
      <c r="BU1202">
        <v>1</v>
      </c>
      <c r="BV1202">
        <v>0</v>
      </c>
      <c r="BW1202">
        <v>0</v>
      </c>
      <c r="BX1202" s="17">
        <v>0</v>
      </c>
      <c r="BY1202">
        <v>0</v>
      </c>
      <c r="BZ1202">
        <v>0</v>
      </c>
      <c r="CA1202">
        <v>0</v>
      </c>
      <c r="CB1202">
        <v>0</v>
      </c>
      <c r="CC1202" s="17">
        <v>0</v>
      </c>
      <c r="CD1202">
        <v>1</v>
      </c>
      <c r="CE1202">
        <v>1</v>
      </c>
      <c r="CF1202">
        <v>0</v>
      </c>
      <c r="CG1202">
        <v>0</v>
      </c>
      <c r="CH1202">
        <v>1</v>
      </c>
      <c r="CI1202">
        <v>0</v>
      </c>
      <c r="CJ1202">
        <v>0</v>
      </c>
      <c r="CK1202">
        <v>0</v>
      </c>
      <c r="CL1202">
        <v>0</v>
      </c>
      <c r="CM1202">
        <v>1</v>
      </c>
      <c r="CN1202" s="17">
        <v>0</v>
      </c>
      <c r="CO1202">
        <v>0.52800000000000002</v>
      </c>
      <c r="CP1202">
        <v>17</v>
      </c>
      <c r="CQ1202">
        <v>1</v>
      </c>
      <c r="CR1202">
        <v>0</v>
      </c>
      <c r="CS1202">
        <v>23</v>
      </c>
      <c r="CY1202" s="33" t="s">
        <v>85</v>
      </c>
    </row>
    <row r="1203" spans="1:103" x14ac:dyDescent="0.25">
      <c r="A1203">
        <v>1202</v>
      </c>
      <c r="B1203">
        <v>81</v>
      </c>
      <c r="C1203" s="24" t="s">
        <v>4134</v>
      </c>
      <c r="D1203" s="12">
        <v>6.4385545770590191</v>
      </c>
      <c r="E1203" s="13">
        <v>0.19985636782405419</v>
      </c>
      <c r="F1203" s="7">
        <v>32.215909090909093</v>
      </c>
      <c r="G1203" s="7">
        <f t="shared" si="274"/>
        <v>6.2386982092349648</v>
      </c>
      <c r="H1203" s="15">
        <f t="shared" si="275"/>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79"/>
        <v>122134</v>
      </c>
      <c r="V1203" s="9">
        <f t="shared" si="280"/>
        <v>62</v>
      </c>
      <c r="W1203" s="7">
        <v>14</v>
      </c>
      <c r="X1203" s="7">
        <f t="shared" si="288"/>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19566</v>
      </c>
      <c r="BL1203" s="24">
        <v>41</v>
      </c>
      <c r="BM1203">
        <v>1</v>
      </c>
      <c r="BN1203">
        <v>0</v>
      </c>
      <c r="BO1203">
        <v>0</v>
      </c>
      <c r="BP1203">
        <v>0</v>
      </c>
      <c r="BQ1203">
        <v>0</v>
      </c>
      <c r="BR1203">
        <v>0</v>
      </c>
      <c r="BS1203">
        <v>0</v>
      </c>
      <c r="BT1203" s="17">
        <v>0</v>
      </c>
      <c r="BU1203">
        <v>1</v>
      </c>
      <c r="BV1203">
        <v>0</v>
      </c>
      <c r="BW1203">
        <v>0</v>
      </c>
      <c r="BX1203" s="17">
        <v>0</v>
      </c>
      <c r="BY1203">
        <v>0</v>
      </c>
      <c r="BZ1203">
        <v>0</v>
      </c>
      <c r="CA1203">
        <v>0</v>
      </c>
      <c r="CB1203">
        <v>0</v>
      </c>
      <c r="CC1203" s="17">
        <v>0</v>
      </c>
      <c r="CD1203">
        <v>1</v>
      </c>
      <c r="CE1203">
        <v>1</v>
      </c>
      <c r="CF1203">
        <v>0</v>
      </c>
      <c r="CG1203">
        <v>0</v>
      </c>
      <c r="CH1203">
        <v>1</v>
      </c>
      <c r="CI1203">
        <v>0</v>
      </c>
      <c r="CJ1203">
        <v>0</v>
      </c>
      <c r="CK1203">
        <v>0</v>
      </c>
      <c r="CL1203">
        <v>0</v>
      </c>
      <c r="CM1203">
        <v>1</v>
      </c>
      <c r="CN1203" s="17">
        <v>0</v>
      </c>
      <c r="CO1203">
        <v>0.52800000000000002</v>
      </c>
      <c r="CP1203">
        <v>17</v>
      </c>
      <c r="CQ1203">
        <v>1</v>
      </c>
      <c r="CR1203">
        <v>0</v>
      </c>
      <c r="CS1203">
        <v>23</v>
      </c>
      <c r="CY1203" s="33" t="s">
        <v>85</v>
      </c>
    </row>
    <row r="1204" spans="1:103" x14ac:dyDescent="0.25">
      <c r="A1204">
        <v>1203</v>
      </c>
      <c r="B1204">
        <v>81</v>
      </c>
      <c r="C1204" s="24" t="s">
        <v>4134</v>
      </c>
      <c r="D1204" s="12">
        <v>6.8261951066597826</v>
      </c>
      <c r="E1204" s="13">
        <v>0.19419542810874671</v>
      </c>
      <c r="F1204" s="7">
        <v>35.151162790697683</v>
      </c>
      <c r="G1204" s="7">
        <f t="shared" si="274"/>
        <v>6.6319996785510362</v>
      </c>
      <c r="H1204" s="15">
        <f t="shared" si="275"/>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79"/>
        <v>122134</v>
      </c>
      <c r="V1204" s="9">
        <f t="shared" si="280"/>
        <v>62</v>
      </c>
      <c r="W1204" s="7">
        <v>14</v>
      </c>
      <c r="X1204" s="7">
        <f t="shared" si="288"/>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18957</v>
      </c>
      <c r="BL1204" s="24">
        <v>41</v>
      </c>
      <c r="BM1204">
        <v>1</v>
      </c>
      <c r="BN1204">
        <v>0</v>
      </c>
      <c r="BO1204">
        <v>0</v>
      </c>
      <c r="BP1204">
        <v>0</v>
      </c>
      <c r="BQ1204">
        <v>0</v>
      </c>
      <c r="BR1204">
        <v>0</v>
      </c>
      <c r="BS1204">
        <v>0</v>
      </c>
      <c r="BT1204" s="17">
        <v>0</v>
      </c>
      <c r="BU1204">
        <v>1</v>
      </c>
      <c r="BV1204">
        <v>0</v>
      </c>
      <c r="BW1204">
        <v>0</v>
      </c>
      <c r="BX1204" s="17">
        <v>0</v>
      </c>
      <c r="BY1204">
        <v>0</v>
      </c>
      <c r="BZ1204">
        <v>0</v>
      </c>
      <c r="CA1204">
        <v>0</v>
      </c>
      <c r="CB1204">
        <v>0</v>
      </c>
      <c r="CC1204" s="17">
        <v>0</v>
      </c>
      <c r="CD1204">
        <v>1</v>
      </c>
      <c r="CE1204">
        <v>1</v>
      </c>
      <c r="CF1204">
        <v>0</v>
      </c>
      <c r="CG1204">
        <v>0</v>
      </c>
      <c r="CH1204">
        <v>1</v>
      </c>
      <c r="CI1204">
        <v>0</v>
      </c>
      <c r="CJ1204">
        <v>0</v>
      </c>
      <c r="CK1204">
        <v>0</v>
      </c>
      <c r="CL1204">
        <v>0</v>
      </c>
      <c r="CM1204">
        <v>1</v>
      </c>
      <c r="CN1204" s="17">
        <v>0</v>
      </c>
      <c r="CO1204">
        <v>0.52800000000000002</v>
      </c>
      <c r="CP1204">
        <v>17</v>
      </c>
      <c r="CQ1204">
        <v>1</v>
      </c>
      <c r="CR1204">
        <v>0</v>
      </c>
      <c r="CS1204">
        <v>23</v>
      </c>
      <c r="CY1204" s="33" t="s">
        <v>85</v>
      </c>
    </row>
    <row r="1205" spans="1:103" x14ac:dyDescent="0.25">
      <c r="A1205">
        <v>1204</v>
      </c>
      <c r="B1205">
        <v>81</v>
      </c>
      <c r="C1205" s="24" t="s">
        <v>4134</v>
      </c>
      <c r="D1205" s="12">
        <v>6.9592432511565328</v>
      </c>
      <c r="E1205" s="13">
        <v>0.1893058397335326</v>
      </c>
      <c r="F1205" s="7">
        <v>36.761904761904773</v>
      </c>
      <c r="G1205" s="7">
        <f t="shared" si="274"/>
        <v>6.7699374114230002</v>
      </c>
      <c r="H1205" s="15">
        <f t="shared" si="275"/>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79"/>
        <v>122134</v>
      </c>
      <c r="V1205" s="9">
        <f t="shared" si="280"/>
        <v>62</v>
      </c>
      <c r="W1205" s="7">
        <v>14</v>
      </c>
      <c r="X1205" s="7">
        <f t="shared" si="288"/>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18175</v>
      </c>
      <c r="BL1205" s="24">
        <v>41</v>
      </c>
      <c r="BM1205">
        <v>1</v>
      </c>
      <c r="BN1205">
        <v>0</v>
      </c>
      <c r="BO1205">
        <v>0</v>
      </c>
      <c r="BP1205">
        <v>0</v>
      </c>
      <c r="BQ1205">
        <v>0</v>
      </c>
      <c r="BR1205">
        <v>0</v>
      </c>
      <c r="BS1205">
        <v>0</v>
      </c>
      <c r="BT1205" s="17">
        <v>0</v>
      </c>
      <c r="BU1205">
        <v>1</v>
      </c>
      <c r="BV1205">
        <v>0</v>
      </c>
      <c r="BW1205">
        <v>0</v>
      </c>
      <c r="BX1205" s="17">
        <v>0</v>
      </c>
      <c r="BY1205">
        <v>0</v>
      </c>
      <c r="BZ1205">
        <v>0</v>
      </c>
      <c r="CA1205">
        <v>0</v>
      </c>
      <c r="CB1205">
        <v>0</v>
      </c>
      <c r="CC1205" s="17">
        <v>0</v>
      </c>
      <c r="CD1205">
        <v>1</v>
      </c>
      <c r="CE1205">
        <v>1</v>
      </c>
      <c r="CF1205">
        <v>0</v>
      </c>
      <c r="CG1205">
        <v>0</v>
      </c>
      <c r="CH1205">
        <v>1</v>
      </c>
      <c r="CI1205">
        <v>0</v>
      </c>
      <c r="CJ1205">
        <v>0</v>
      </c>
      <c r="CK1205">
        <v>0</v>
      </c>
      <c r="CL1205">
        <v>0</v>
      </c>
      <c r="CM1205">
        <v>1</v>
      </c>
      <c r="CN1205" s="17">
        <v>0</v>
      </c>
      <c r="CO1205">
        <v>0.52800000000000002</v>
      </c>
      <c r="CP1205">
        <v>17</v>
      </c>
      <c r="CQ1205">
        <v>1</v>
      </c>
      <c r="CR1205">
        <v>0</v>
      </c>
      <c r="CS1205">
        <v>23</v>
      </c>
      <c r="CY1205" s="33" t="s">
        <v>85</v>
      </c>
    </row>
    <row r="1206" spans="1:103" x14ac:dyDescent="0.25">
      <c r="A1206">
        <v>1205</v>
      </c>
      <c r="B1206">
        <v>81</v>
      </c>
      <c r="C1206" s="24" t="s">
        <v>4134</v>
      </c>
      <c r="D1206" s="12">
        <v>7.4281024662567594</v>
      </c>
      <c r="E1206" s="13">
        <v>0.18799656738944501</v>
      </c>
      <c r="F1206" s="7">
        <v>39.511904761904759</v>
      </c>
      <c r="G1206" s="7">
        <f t="shared" si="274"/>
        <v>7.2401058988673146</v>
      </c>
      <c r="H1206" s="15">
        <f t="shared" si="275"/>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79"/>
        <v>122134</v>
      </c>
      <c r="V1206" s="9">
        <f t="shared" si="280"/>
        <v>62</v>
      </c>
      <c r="W1206" s="7">
        <v>14</v>
      </c>
      <c r="X1206" s="7">
        <f t="shared" si="288"/>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17553</v>
      </c>
      <c r="BL1206" s="24">
        <v>41</v>
      </c>
      <c r="BM1206">
        <v>1</v>
      </c>
      <c r="BN1206">
        <v>0</v>
      </c>
      <c r="BO1206">
        <v>0</v>
      </c>
      <c r="BP1206">
        <v>0</v>
      </c>
      <c r="BQ1206">
        <v>0</v>
      </c>
      <c r="BR1206">
        <v>0</v>
      </c>
      <c r="BS1206">
        <v>0</v>
      </c>
      <c r="BT1206" s="17">
        <v>0</v>
      </c>
      <c r="BU1206">
        <v>1</v>
      </c>
      <c r="BV1206">
        <v>0</v>
      </c>
      <c r="BW1206">
        <v>0</v>
      </c>
      <c r="BX1206" s="17">
        <v>0</v>
      </c>
      <c r="BY1206">
        <v>0</v>
      </c>
      <c r="BZ1206">
        <v>0</v>
      </c>
      <c r="CA1206">
        <v>0</v>
      </c>
      <c r="CB1206">
        <v>0</v>
      </c>
      <c r="CC1206" s="17">
        <v>0</v>
      </c>
      <c r="CD1206">
        <v>1</v>
      </c>
      <c r="CE1206">
        <v>1</v>
      </c>
      <c r="CF1206">
        <v>0</v>
      </c>
      <c r="CG1206">
        <v>0</v>
      </c>
      <c r="CH1206">
        <v>1</v>
      </c>
      <c r="CI1206">
        <v>0</v>
      </c>
      <c r="CJ1206">
        <v>0</v>
      </c>
      <c r="CK1206">
        <v>0</v>
      </c>
      <c r="CL1206">
        <v>0</v>
      </c>
      <c r="CM1206">
        <v>1</v>
      </c>
      <c r="CN1206" s="17">
        <v>0</v>
      </c>
      <c r="CO1206">
        <v>0.52800000000000002</v>
      </c>
      <c r="CP1206">
        <v>17</v>
      </c>
      <c r="CQ1206">
        <v>1</v>
      </c>
      <c r="CR1206">
        <v>0</v>
      </c>
      <c r="CS1206">
        <v>23</v>
      </c>
      <c r="CY1206" s="33" t="s">
        <v>85</v>
      </c>
    </row>
    <row r="1207" spans="1:103" x14ac:dyDescent="0.25">
      <c r="A1207">
        <v>1206</v>
      </c>
      <c r="B1207">
        <v>81</v>
      </c>
      <c r="C1207" s="24" t="s">
        <v>4134</v>
      </c>
      <c r="D1207" s="12">
        <v>7.524761275100178</v>
      </c>
      <c r="E1207" s="13">
        <v>0.19219764468625339</v>
      </c>
      <c r="F1207" s="7">
        <v>39.151162790697683</v>
      </c>
      <c r="G1207" s="7">
        <f t="shared" si="274"/>
        <v>7.332563630413925</v>
      </c>
      <c r="H1207" s="15">
        <f t="shared" si="275"/>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79"/>
        <v>122134</v>
      </c>
      <c r="V1207" s="9">
        <f t="shared" si="280"/>
        <v>62</v>
      </c>
      <c r="W1207" s="7">
        <v>14</v>
      </c>
      <c r="X1207" s="7">
        <f t="shared" si="288"/>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17226</v>
      </c>
      <c r="BL1207" s="24">
        <v>41</v>
      </c>
      <c r="BM1207">
        <v>1</v>
      </c>
      <c r="BN1207">
        <v>0</v>
      </c>
      <c r="BO1207">
        <v>0</v>
      </c>
      <c r="BP1207">
        <v>0</v>
      </c>
      <c r="BQ1207">
        <v>0</v>
      </c>
      <c r="BR1207">
        <v>0</v>
      </c>
      <c r="BS1207">
        <v>0</v>
      </c>
      <c r="BT1207" s="17">
        <v>0</v>
      </c>
      <c r="BU1207">
        <v>1</v>
      </c>
      <c r="BV1207">
        <v>0</v>
      </c>
      <c r="BW1207">
        <v>0</v>
      </c>
      <c r="BX1207" s="17">
        <v>0</v>
      </c>
      <c r="BY1207">
        <v>0</v>
      </c>
      <c r="BZ1207">
        <v>0</v>
      </c>
      <c r="CA1207">
        <v>0</v>
      </c>
      <c r="CB1207">
        <v>0</v>
      </c>
      <c r="CC1207" s="17">
        <v>0</v>
      </c>
      <c r="CD1207">
        <v>1</v>
      </c>
      <c r="CE1207">
        <v>1</v>
      </c>
      <c r="CF1207">
        <v>0</v>
      </c>
      <c r="CG1207">
        <v>0</v>
      </c>
      <c r="CH1207">
        <v>1</v>
      </c>
      <c r="CI1207">
        <v>0</v>
      </c>
      <c r="CJ1207">
        <v>0</v>
      </c>
      <c r="CK1207">
        <v>0</v>
      </c>
      <c r="CL1207">
        <v>0</v>
      </c>
      <c r="CM1207">
        <v>1</v>
      </c>
      <c r="CN1207" s="17">
        <v>0</v>
      </c>
      <c r="CO1207">
        <v>0.52800000000000002</v>
      </c>
      <c r="CP1207">
        <v>17</v>
      </c>
      <c r="CQ1207">
        <v>1</v>
      </c>
      <c r="CR1207">
        <v>0</v>
      </c>
      <c r="CS1207">
        <v>23</v>
      </c>
      <c r="CY1207" s="33" t="s">
        <v>85</v>
      </c>
    </row>
    <row r="1208" spans="1:103" x14ac:dyDescent="0.25">
      <c r="A1208">
        <v>1207</v>
      </c>
      <c r="B1208">
        <v>81</v>
      </c>
      <c r="C1208" s="24" t="s">
        <v>4134</v>
      </c>
      <c r="D1208" s="12">
        <v>7.5790175050109099</v>
      </c>
      <c r="E1208" s="13">
        <v>0.18311120666201969</v>
      </c>
      <c r="F1208" s="7">
        <v>41.390243902439018</v>
      </c>
      <c r="G1208" s="7">
        <f t="shared" si="274"/>
        <v>7.3959062983488906</v>
      </c>
      <c r="H1208" s="15">
        <f t="shared" si="275"/>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79"/>
        <v>122134</v>
      </c>
      <c r="V1208" s="9">
        <f t="shared" si="280"/>
        <v>62</v>
      </c>
      <c r="W1208" s="7">
        <v>14</v>
      </c>
      <c r="X1208" s="7">
        <f t="shared" si="288"/>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16617</v>
      </c>
      <c r="BL1208" s="24">
        <v>41</v>
      </c>
      <c r="BM1208">
        <v>1</v>
      </c>
      <c r="BN1208">
        <v>0</v>
      </c>
      <c r="BO1208">
        <v>0</v>
      </c>
      <c r="BP1208">
        <v>0</v>
      </c>
      <c r="BQ1208">
        <v>0</v>
      </c>
      <c r="BR1208">
        <v>0</v>
      </c>
      <c r="BS1208">
        <v>0</v>
      </c>
      <c r="BT1208" s="17">
        <v>0</v>
      </c>
      <c r="BU1208">
        <v>1</v>
      </c>
      <c r="BV1208">
        <v>0</v>
      </c>
      <c r="BW1208">
        <v>0</v>
      </c>
      <c r="BX1208" s="17">
        <v>0</v>
      </c>
      <c r="BY1208">
        <v>0</v>
      </c>
      <c r="BZ1208">
        <v>0</v>
      </c>
      <c r="CA1208">
        <v>0</v>
      </c>
      <c r="CB1208">
        <v>0</v>
      </c>
      <c r="CC1208" s="17">
        <v>0</v>
      </c>
      <c r="CD1208">
        <v>1</v>
      </c>
      <c r="CE1208">
        <v>1</v>
      </c>
      <c r="CF1208">
        <v>0</v>
      </c>
      <c r="CG1208">
        <v>0</v>
      </c>
      <c r="CH1208">
        <v>1</v>
      </c>
      <c r="CI1208">
        <v>0</v>
      </c>
      <c r="CJ1208">
        <v>0</v>
      </c>
      <c r="CK1208">
        <v>0</v>
      </c>
      <c r="CL1208">
        <v>0</v>
      </c>
      <c r="CM1208">
        <v>1</v>
      </c>
      <c r="CN1208" s="17">
        <v>0</v>
      </c>
      <c r="CO1208">
        <v>0.52800000000000002</v>
      </c>
      <c r="CP1208">
        <v>17</v>
      </c>
      <c r="CQ1208">
        <v>1</v>
      </c>
      <c r="CR1208">
        <v>0</v>
      </c>
      <c r="CS1208">
        <v>23</v>
      </c>
      <c r="CY1208" s="33" t="s">
        <v>85</v>
      </c>
    </row>
    <row r="1209" spans="1:103" x14ac:dyDescent="0.25">
      <c r="A1209">
        <v>1208</v>
      </c>
      <c r="B1209">
        <v>81</v>
      </c>
      <c r="C1209" s="24" t="s">
        <v>4134</v>
      </c>
      <c r="D1209" s="12">
        <v>7.59507767079457</v>
      </c>
      <c r="E1209" s="13">
        <v>0.20316051382783831</v>
      </c>
      <c r="F1209" s="7">
        <v>37.38461538461538</v>
      </c>
      <c r="G1209" s="7">
        <f t="shared" si="274"/>
        <v>7.3919171569667315</v>
      </c>
      <c r="H1209" s="15">
        <f t="shared" si="275"/>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79"/>
        <v>122134</v>
      </c>
      <c r="V1209" s="9">
        <f t="shared" si="280"/>
        <v>62</v>
      </c>
      <c r="W1209" s="7">
        <v>14</v>
      </c>
      <c r="X1209" s="7">
        <f t="shared" si="288"/>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15966</v>
      </c>
      <c r="BL1209" s="24">
        <v>41</v>
      </c>
      <c r="BM1209">
        <v>1</v>
      </c>
      <c r="BN1209">
        <v>0</v>
      </c>
      <c r="BO1209">
        <v>0</v>
      </c>
      <c r="BP1209">
        <v>0</v>
      </c>
      <c r="BQ1209">
        <v>0</v>
      </c>
      <c r="BR1209">
        <v>0</v>
      </c>
      <c r="BS1209">
        <v>0</v>
      </c>
      <c r="BT1209" s="17">
        <v>0</v>
      </c>
      <c r="BU1209">
        <v>1</v>
      </c>
      <c r="BV1209">
        <v>0</v>
      </c>
      <c r="BW1209">
        <v>0</v>
      </c>
      <c r="BX1209" s="17">
        <v>0</v>
      </c>
      <c r="BY1209">
        <v>0</v>
      </c>
      <c r="BZ1209">
        <v>0</v>
      </c>
      <c r="CA1209">
        <v>0</v>
      </c>
      <c r="CB1209">
        <v>0</v>
      </c>
      <c r="CC1209" s="17">
        <v>0</v>
      </c>
      <c r="CD1209">
        <v>1</v>
      </c>
      <c r="CE1209">
        <v>1</v>
      </c>
      <c r="CF1209">
        <v>0</v>
      </c>
      <c r="CG1209">
        <v>0</v>
      </c>
      <c r="CH1209">
        <v>1</v>
      </c>
      <c r="CI1209">
        <v>0</v>
      </c>
      <c r="CJ1209">
        <v>0</v>
      </c>
      <c r="CK1209">
        <v>0</v>
      </c>
      <c r="CL1209">
        <v>0</v>
      </c>
      <c r="CM1209">
        <v>1</v>
      </c>
      <c r="CN1209" s="17">
        <v>0</v>
      </c>
      <c r="CO1209">
        <v>0.52800000000000002</v>
      </c>
      <c r="CP1209">
        <v>17</v>
      </c>
      <c r="CQ1209">
        <v>1</v>
      </c>
      <c r="CR1209">
        <v>0</v>
      </c>
      <c r="CS1209">
        <v>23</v>
      </c>
      <c r="CY1209" s="33" t="s">
        <v>85</v>
      </c>
    </row>
    <row r="1210" spans="1:103" x14ac:dyDescent="0.25">
      <c r="A1210">
        <v>1209</v>
      </c>
      <c r="B1210">
        <v>81</v>
      </c>
      <c r="C1210" s="24" t="s">
        <v>4134</v>
      </c>
      <c r="D1210" s="12">
        <v>8.1507313749599408</v>
      </c>
      <c r="E1210" s="13">
        <v>0.18599875998278589</v>
      </c>
      <c r="F1210" s="7">
        <v>43.821428571428569</v>
      </c>
      <c r="G1210" s="7">
        <f t="shared" si="274"/>
        <v>7.9647326149771551</v>
      </c>
      <c r="H1210" s="15">
        <f t="shared" si="275"/>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79"/>
        <v>122134</v>
      </c>
      <c r="V1210" s="9">
        <f t="shared" si="280"/>
        <v>62</v>
      </c>
      <c r="W1210" s="7">
        <v>14</v>
      </c>
      <c r="X1210" s="7">
        <f t="shared" si="288"/>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15230</v>
      </c>
      <c r="BL1210" s="24">
        <v>41</v>
      </c>
      <c r="BM1210">
        <v>1</v>
      </c>
      <c r="BN1210">
        <v>0</v>
      </c>
      <c r="BO1210">
        <v>0</v>
      </c>
      <c r="BP1210">
        <v>0</v>
      </c>
      <c r="BQ1210">
        <v>0</v>
      </c>
      <c r="BR1210">
        <v>0</v>
      </c>
      <c r="BS1210">
        <v>0</v>
      </c>
      <c r="BT1210" s="17">
        <v>0</v>
      </c>
      <c r="BU1210">
        <v>1</v>
      </c>
      <c r="BV1210">
        <v>0</v>
      </c>
      <c r="BW1210">
        <v>0</v>
      </c>
      <c r="BX1210" s="17">
        <v>0</v>
      </c>
      <c r="BY1210">
        <v>0</v>
      </c>
      <c r="BZ1210">
        <v>0</v>
      </c>
      <c r="CA1210">
        <v>0</v>
      </c>
      <c r="CB1210">
        <v>0</v>
      </c>
      <c r="CC1210" s="17">
        <v>0</v>
      </c>
      <c r="CD1210">
        <v>1</v>
      </c>
      <c r="CE1210">
        <v>1</v>
      </c>
      <c r="CF1210">
        <v>0</v>
      </c>
      <c r="CG1210">
        <v>0</v>
      </c>
      <c r="CH1210">
        <v>1</v>
      </c>
      <c r="CI1210">
        <v>0</v>
      </c>
      <c r="CJ1210">
        <v>0</v>
      </c>
      <c r="CK1210">
        <v>0</v>
      </c>
      <c r="CL1210">
        <v>0</v>
      </c>
      <c r="CM1210">
        <v>1</v>
      </c>
      <c r="CN1210" s="17">
        <v>0</v>
      </c>
      <c r="CO1210">
        <v>0.52800000000000002</v>
      </c>
      <c r="CP1210">
        <v>17</v>
      </c>
      <c r="CQ1210">
        <v>1</v>
      </c>
      <c r="CR1210">
        <v>0</v>
      </c>
      <c r="CS1210">
        <v>23</v>
      </c>
      <c r="CY1210" s="33" t="s">
        <v>85</v>
      </c>
    </row>
    <row r="1211" spans="1:103" x14ac:dyDescent="0.25">
      <c r="A1211">
        <v>1210</v>
      </c>
      <c r="B1211">
        <v>81</v>
      </c>
      <c r="C1211" s="24" t="s">
        <v>4134</v>
      </c>
      <c r="D1211" s="12">
        <v>8.3143919377751665</v>
      </c>
      <c r="E1211" s="13">
        <v>0.1899675097366271</v>
      </c>
      <c r="F1211" s="7">
        <v>43.767441860465119</v>
      </c>
      <c r="G1211" s="7">
        <f t="shared" si="274"/>
        <v>8.1244244280385391</v>
      </c>
      <c r="H1211" s="15">
        <f t="shared" si="275"/>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79"/>
        <v>122134</v>
      </c>
      <c r="V1211" s="9">
        <f t="shared" si="280"/>
        <v>62</v>
      </c>
      <c r="W1211" s="7">
        <v>14</v>
      </c>
      <c r="X1211" s="7">
        <f t="shared" si="288"/>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15906</v>
      </c>
      <c r="BL1211" s="24">
        <v>41</v>
      </c>
      <c r="BM1211">
        <v>1</v>
      </c>
      <c r="BN1211">
        <v>0</v>
      </c>
      <c r="BO1211">
        <v>0</v>
      </c>
      <c r="BP1211">
        <v>0</v>
      </c>
      <c r="BQ1211">
        <v>0</v>
      </c>
      <c r="BR1211">
        <v>0</v>
      </c>
      <c r="BS1211">
        <v>0</v>
      </c>
      <c r="BT1211" s="17">
        <v>0</v>
      </c>
      <c r="BU1211">
        <v>1</v>
      </c>
      <c r="BV1211">
        <v>0</v>
      </c>
      <c r="BW1211">
        <v>0</v>
      </c>
      <c r="BX1211" s="17">
        <v>0</v>
      </c>
      <c r="BY1211">
        <v>0</v>
      </c>
      <c r="BZ1211">
        <v>0</v>
      </c>
      <c r="CA1211">
        <v>0</v>
      </c>
      <c r="CB1211">
        <v>0</v>
      </c>
      <c r="CC1211" s="17">
        <v>0</v>
      </c>
      <c r="CD1211">
        <v>1</v>
      </c>
      <c r="CE1211">
        <v>1</v>
      </c>
      <c r="CF1211">
        <v>0</v>
      </c>
      <c r="CG1211">
        <v>0</v>
      </c>
      <c r="CH1211">
        <v>1</v>
      </c>
      <c r="CI1211">
        <v>0</v>
      </c>
      <c r="CJ1211">
        <v>0</v>
      </c>
      <c r="CK1211">
        <v>0</v>
      </c>
      <c r="CL1211">
        <v>0</v>
      </c>
      <c r="CM1211">
        <v>1</v>
      </c>
      <c r="CN1211" s="17">
        <v>0</v>
      </c>
      <c r="CO1211">
        <v>0.52800000000000002</v>
      </c>
      <c r="CP1211">
        <v>17</v>
      </c>
      <c r="CQ1211">
        <v>1</v>
      </c>
      <c r="CR1211">
        <v>0</v>
      </c>
      <c r="CS1211">
        <v>23</v>
      </c>
      <c r="CY1211" s="33" t="s">
        <v>85</v>
      </c>
    </row>
    <row r="1212" spans="1:103" x14ac:dyDescent="0.25">
      <c r="A1212">
        <v>1211</v>
      </c>
      <c r="B1212">
        <v>81</v>
      </c>
      <c r="C1212" s="24" t="s">
        <v>4134</v>
      </c>
      <c r="D1212" s="12">
        <v>8.6453539884810304</v>
      </c>
      <c r="E1212" s="13">
        <v>0.19123971446678101</v>
      </c>
      <c r="F1212" s="7">
        <v>45.206896551724142</v>
      </c>
      <c r="G1212" s="7">
        <f t="shared" si="274"/>
        <v>8.4541142740142501</v>
      </c>
      <c r="H1212" s="15">
        <f t="shared" si="275"/>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79"/>
        <v>122134</v>
      </c>
      <c r="V1212" s="9">
        <f t="shared" si="280"/>
        <v>62</v>
      </c>
      <c r="W1212" s="7">
        <v>14</v>
      </c>
      <c r="X1212" s="7">
        <f t="shared" si="288"/>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17122</v>
      </c>
      <c r="BL1212" s="24">
        <v>41</v>
      </c>
      <c r="BM1212">
        <v>1</v>
      </c>
      <c r="BN1212">
        <v>0</v>
      </c>
      <c r="BO1212">
        <v>0</v>
      </c>
      <c r="BP1212">
        <v>0</v>
      </c>
      <c r="BQ1212">
        <v>0</v>
      </c>
      <c r="BR1212">
        <v>0</v>
      </c>
      <c r="BS1212">
        <v>0</v>
      </c>
      <c r="BT1212" s="17">
        <v>0</v>
      </c>
      <c r="BU1212">
        <v>1</v>
      </c>
      <c r="BV1212">
        <v>0</v>
      </c>
      <c r="BW1212">
        <v>0</v>
      </c>
      <c r="BX1212" s="17">
        <v>0</v>
      </c>
      <c r="BY1212">
        <v>0</v>
      </c>
      <c r="BZ1212">
        <v>0</v>
      </c>
      <c r="CA1212">
        <v>0</v>
      </c>
      <c r="CB1212">
        <v>0</v>
      </c>
      <c r="CC1212" s="17">
        <v>0</v>
      </c>
      <c r="CD1212">
        <v>1</v>
      </c>
      <c r="CE1212">
        <v>1</v>
      </c>
      <c r="CF1212">
        <v>0</v>
      </c>
      <c r="CG1212">
        <v>0</v>
      </c>
      <c r="CH1212">
        <v>1</v>
      </c>
      <c r="CI1212">
        <v>0</v>
      </c>
      <c r="CJ1212">
        <v>0</v>
      </c>
      <c r="CK1212">
        <v>0</v>
      </c>
      <c r="CL1212">
        <v>0</v>
      </c>
      <c r="CM1212">
        <v>1</v>
      </c>
      <c r="CN1212" s="17">
        <v>0</v>
      </c>
      <c r="CO1212">
        <v>0.52800000000000002</v>
      </c>
      <c r="CP1212">
        <v>17</v>
      </c>
      <c r="CQ1212">
        <v>1</v>
      </c>
      <c r="CR1212">
        <v>0</v>
      </c>
      <c r="CS1212">
        <v>23</v>
      </c>
      <c r="CY1212" s="33" t="s">
        <v>85</v>
      </c>
    </row>
    <row r="1213" spans="1:103" x14ac:dyDescent="0.25">
      <c r="A1213">
        <v>1212</v>
      </c>
      <c r="B1213">
        <v>81</v>
      </c>
      <c r="C1213" s="24" t="s">
        <v>4134</v>
      </c>
      <c r="D1213" s="12">
        <v>8.7096279547539179</v>
      </c>
      <c r="E1213" s="13">
        <v>0.1910584044537546</v>
      </c>
      <c r="F1213" s="7">
        <v>45.58620689655173</v>
      </c>
      <c r="G1213" s="7">
        <f t="shared" si="274"/>
        <v>8.5185695503001639</v>
      </c>
      <c r="H1213" s="15">
        <f t="shared" si="275"/>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79"/>
        <v>122134</v>
      </c>
      <c r="V1213" s="9">
        <f t="shared" si="280"/>
        <v>62</v>
      </c>
      <c r="W1213" s="7">
        <v>14</v>
      </c>
      <c r="X1213" s="7">
        <f t="shared" si="288"/>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17071</v>
      </c>
      <c r="BL1213" s="24">
        <v>41</v>
      </c>
      <c r="BM1213">
        <v>1</v>
      </c>
      <c r="BN1213">
        <v>0</v>
      </c>
      <c r="BO1213">
        <v>0</v>
      </c>
      <c r="BP1213">
        <v>0</v>
      </c>
      <c r="BQ1213">
        <v>0</v>
      </c>
      <c r="BR1213">
        <v>0</v>
      </c>
      <c r="BS1213">
        <v>0</v>
      </c>
      <c r="BT1213" s="17">
        <v>0</v>
      </c>
      <c r="BU1213">
        <v>1</v>
      </c>
      <c r="BV1213">
        <v>0</v>
      </c>
      <c r="BW1213">
        <v>0</v>
      </c>
      <c r="BX1213" s="17">
        <v>0</v>
      </c>
      <c r="BY1213">
        <v>0</v>
      </c>
      <c r="BZ1213">
        <v>0</v>
      </c>
      <c r="CA1213">
        <v>0</v>
      </c>
      <c r="CB1213">
        <v>0</v>
      </c>
      <c r="CC1213" s="17">
        <v>0</v>
      </c>
      <c r="CD1213">
        <v>1</v>
      </c>
      <c r="CE1213">
        <v>1</v>
      </c>
      <c r="CF1213">
        <v>0</v>
      </c>
      <c r="CG1213">
        <v>0</v>
      </c>
      <c r="CH1213">
        <v>1</v>
      </c>
      <c r="CI1213">
        <v>0</v>
      </c>
      <c r="CJ1213">
        <v>0</v>
      </c>
      <c r="CK1213">
        <v>0</v>
      </c>
      <c r="CL1213">
        <v>0</v>
      </c>
      <c r="CM1213">
        <v>1</v>
      </c>
      <c r="CN1213" s="17">
        <v>0</v>
      </c>
      <c r="CO1213">
        <v>0.52800000000000002</v>
      </c>
      <c r="CP1213">
        <v>17</v>
      </c>
      <c r="CQ1213">
        <v>1</v>
      </c>
      <c r="CR1213">
        <v>0</v>
      </c>
      <c r="CS1213">
        <v>23</v>
      </c>
      <c r="CY1213" s="33" t="s">
        <v>85</v>
      </c>
    </row>
    <row r="1214" spans="1:103" x14ac:dyDescent="0.25">
      <c r="A1214">
        <v>1213</v>
      </c>
      <c r="B1214">
        <v>81</v>
      </c>
      <c r="C1214" s="24" t="s">
        <v>4134</v>
      </c>
      <c r="D1214" s="12">
        <v>8.7018432414701188</v>
      </c>
      <c r="E1214" s="13">
        <v>0.2020619833960754</v>
      </c>
      <c r="F1214" s="7">
        <v>43.065217391304351</v>
      </c>
      <c r="G1214" s="7">
        <f t="shared" si="274"/>
        <v>8.4997812580740426</v>
      </c>
      <c r="H1214" s="15">
        <f t="shared" si="275"/>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79"/>
        <v>122134</v>
      </c>
      <c r="V1214" s="9">
        <f t="shared" si="280"/>
        <v>62</v>
      </c>
      <c r="W1214" s="7">
        <v>14</v>
      </c>
      <c r="X1214" s="7">
        <f t="shared" si="288"/>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16581</v>
      </c>
      <c r="BL1214" s="24">
        <v>41</v>
      </c>
      <c r="BM1214">
        <v>1</v>
      </c>
      <c r="BN1214">
        <v>0</v>
      </c>
      <c r="BO1214">
        <v>0</v>
      </c>
      <c r="BP1214">
        <v>0</v>
      </c>
      <c r="BQ1214">
        <v>0</v>
      </c>
      <c r="BR1214">
        <v>0</v>
      </c>
      <c r="BS1214">
        <v>0</v>
      </c>
      <c r="BT1214" s="17">
        <v>0</v>
      </c>
      <c r="BU1214">
        <v>1</v>
      </c>
      <c r="BV1214">
        <v>0</v>
      </c>
      <c r="BW1214">
        <v>0</v>
      </c>
      <c r="BX1214" s="17">
        <v>0</v>
      </c>
      <c r="BY1214">
        <v>0</v>
      </c>
      <c r="BZ1214">
        <v>0</v>
      </c>
      <c r="CA1214">
        <v>0</v>
      </c>
      <c r="CB1214">
        <v>0</v>
      </c>
      <c r="CC1214" s="17">
        <v>0</v>
      </c>
      <c r="CD1214">
        <v>1</v>
      </c>
      <c r="CE1214">
        <v>1</v>
      </c>
      <c r="CF1214">
        <v>0</v>
      </c>
      <c r="CG1214">
        <v>0</v>
      </c>
      <c r="CH1214">
        <v>1</v>
      </c>
      <c r="CI1214">
        <v>0</v>
      </c>
      <c r="CJ1214">
        <v>0</v>
      </c>
      <c r="CK1214">
        <v>0</v>
      </c>
      <c r="CL1214">
        <v>0</v>
      </c>
      <c r="CM1214">
        <v>1</v>
      </c>
      <c r="CN1214" s="17">
        <v>0</v>
      </c>
      <c r="CO1214">
        <v>0.52800000000000002</v>
      </c>
      <c r="CP1214">
        <v>17</v>
      </c>
      <c r="CQ1214">
        <v>1</v>
      </c>
      <c r="CR1214">
        <v>0</v>
      </c>
      <c r="CS1214">
        <v>23</v>
      </c>
      <c r="CY1214" s="33" t="s">
        <v>85</v>
      </c>
    </row>
    <row r="1215" spans="1:103" x14ac:dyDescent="0.25">
      <c r="A1215">
        <v>1214</v>
      </c>
      <c r="B1215">
        <v>81</v>
      </c>
      <c r="C1215" s="24" t="s">
        <v>4134</v>
      </c>
      <c r="D1215" s="12">
        <v>8.692109997289732</v>
      </c>
      <c r="E1215" s="13">
        <v>0.1998943668823264</v>
      </c>
      <c r="F1215" s="7">
        <v>43.483516483516482</v>
      </c>
      <c r="G1215" s="7">
        <f t="shared" si="274"/>
        <v>8.4922156304074061</v>
      </c>
      <c r="H1215" s="15">
        <f t="shared" si="275"/>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79"/>
        <v>122134</v>
      </c>
      <c r="V1215" s="9">
        <f t="shared" si="280"/>
        <v>62</v>
      </c>
      <c r="W1215" s="7">
        <v>14</v>
      </c>
      <c r="X1215" s="7">
        <f t="shared" si="288"/>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16160</v>
      </c>
      <c r="BL1215" s="24">
        <v>41</v>
      </c>
      <c r="BM1215">
        <v>1</v>
      </c>
      <c r="BN1215">
        <v>0</v>
      </c>
      <c r="BO1215">
        <v>0</v>
      </c>
      <c r="BP1215">
        <v>0</v>
      </c>
      <c r="BQ1215">
        <v>0</v>
      </c>
      <c r="BR1215">
        <v>0</v>
      </c>
      <c r="BS1215">
        <v>0</v>
      </c>
      <c r="BT1215" s="17">
        <v>0</v>
      </c>
      <c r="BU1215">
        <v>1</v>
      </c>
      <c r="BV1215">
        <v>0</v>
      </c>
      <c r="BW1215">
        <v>0</v>
      </c>
      <c r="BX1215" s="17">
        <v>0</v>
      </c>
      <c r="BY1215">
        <v>0</v>
      </c>
      <c r="BZ1215">
        <v>0</v>
      </c>
      <c r="CA1215">
        <v>0</v>
      </c>
      <c r="CB1215">
        <v>0</v>
      </c>
      <c r="CC1215" s="17">
        <v>0</v>
      </c>
      <c r="CD1215">
        <v>1</v>
      </c>
      <c r="CE1215">
        <v>1</v>
      </c>
      <c r="CF1215">
        <v>0</v>
      </c>
      <c r="CG1215">
        <v>0</v>
      </c>
      <c r="CH1215">
        <v>1</v>
      </c>
      <c r="CI1215">
        <v>0</v>
      </c>
      <c r="CJ1215">
        <v>0</v>
      </c>
      <c r="CK1215">
        <v>0</v>
      </c>
      <c r="CL1215">
        <v>0</v>
      </c>
      <c r="CM1215">
        <v>1</v>
      </c>
      <c r="CN1215" s="17">
        <v>0</v>
      </c>
      <c r="CO1215">
        <v>0.52800000000000002</v>
      </c>
      <c r="CP1215">
        <v>17</v>
      </c>
      <c r="CQ1215">
        <v>1</v>
      </c>
      <c r="CR1215">
        <v>0</v>
      </c>
      <c r="CS1215">
        <v>23</v>
      </c>
      <c r="CY1215" s="33" t="s">
        <v>85</v>
      </c>
    </row>
    <row r="1216" spans="1:103" x14ac:dyDescent="0.25">
      <c r="A1216">
        <v>1215</v>
      </c>
      <c r="B1216">
        <v>81</v>
      </c>
      <c r="C1216" s="24" t="s">
        <v>4134</v>
      </c>
      <c r="D1216" s="12">
        <v>9.6432722136610352</v>
      </c>
      <c r="E1216" s="13">
        <v>0.21877144959114209</v>
      </c>
      <c r="F1216" s="7">
        <v>44.079207920792079</v>
      </c>
      <c r="G1216" s="7">
        <f t="shared" si="274"/>
        <v>9.4245007640698937</v>
      </c>
      <c r="H1216" s="15">
        <f t="shared" si="275"/>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79"/>
        <v>122134</v>
      </c>
      <c r="V1216" s="9">
        <f t="shared" si="280"/>
        <v>62</v>
      </c>
      <c r="W1216" s="7">
        <v>14</v>
      </c>
      <c r="X1216" s="7">
        <f t="shared" si="288"/>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15719</v>
      </c>
      <c r="BL1216" s="24">
        <v>41</v>
      </c>
      <c r="BM1216">
        <v>1</v>
      </c>
      <c r="BN1216">
        <v>0</v>
      </c>
      <c r="BO1216">
        <v>0</v>
      </c>
      <c r="BP1216">
        <v>0</v>
      </c>
      <c r="BQ1216">
        <v>0</v>
      </c>
      <c r="BR1216">
        <v>0</v>
      </c>
      <c r="BS1216">
        <v>0</v>
      </c>
      <c r="BT1216" s="17">
        <v>0</v>
      </c>
      <c r="BU1216">
        <v>1</v>
      </c>
      <c r="BV1216">
        <v>0</v>
      </c>
      <c r="BW1216">
        <v>0</v>
      </c>
      <c r="BX1216" s="17">
        <v>0</v>
      </c>
      <c r="BY1216">
        <v>0</v>
      </c>
      <c r="BZ1216">
        <v>0</v>
      </c>
      <c r="CA1216">
        <v>0</v>
      </c>
      <c r="CB1216">
        <v>0</v>
      </c>
      <c r="CC1216" s="17">
        <v>0</v>
      </c>
      <c r="CD1216">
        <v>1</v>
      </c>
      <c r="CE1216">
        <v>1</v>
      </c>
      <c r="CF1216">
        <v>0</v>
      </c>
      <c r="CG1216">
        <v>0</v>
      </c>
      <c r="CH1216">
        <v>1</v>
      </c>
      <c r="CI1216">
        <v>0</v>
      </c>
      <c r="CJ1216">
        <v>0</v>
      </c>
      <c r="CK1216">
        <v>0</v>
      </c>
      <c r="CL1216">
        <v>0</v>
      </c>
      <c r="CM1216">
        <v>1</v>
      </c>
      <c r="CN1216" s="17">
        <v>0</v>
      </c>
      <c r="CO1216">
        <v>0.52800000000000002</v>
      </c>
      <c r="CP1216">
        <v>17</v>
      </c>
      <c r="CQ1216">
        <v>1</v>
      </c>
      <c r="CR1216">
        <v>0</v>
      </c>
      <c r="CS1216">
        <v>23</v>
      </c>
      <c r="CY1216" s="33" t="s">
        <v>85</v>
      </c>
    </row>
    <row r="1217" spans="1:103" x14ac:dyDescent="0.25">
      <c r="A1217">
        <v>1216</v>
      </c>
      <c r="B1217">
        <v>81</v>
      </c>
      <c r="C1217" s="24" t="s">
        <v>4134</v>
      </c>
      <c r="D1217" s="12">
        <v>9.4778872397561109</v>
      </c>
      <c r="E1217" s="13">
        <v>0.22364774013628391</v>
      </c>
      <c r="F1217" s="7">
        <v>42.378640776699029</v>
      </c>
      <c r="G1217" s="7">
        <f t="shared" si="274"/>
        <v>9.2542394996198265</v>
      </c>
      <c r="H1217" s="15">
        <f t="shared" si="275"/>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79"/>
        <v>122134</v>
      </c>
      <c r="V1217" s="9">
        <f t="shared" si="280"/>
        <v>62</v>
      </c>
      <c r="W1217" s="7">
        <v>14</v>
      </c>
      <c r="X1217" s="7">
        <f t="shared" si="288"/>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15720</v>
      </c>
      <c r="BL1217" s="24">
        <v>41</v>
      </c>
      <c r="BM1217">
        <v>1</v>
      </c>
      <c r="BN1217">
        <v>0</v>
      </c>
      <c r="BO1217">
        <v>0</v>
      </c>
      <c r="BP1217">
        <v>0</v>
      </c>
      <c r="BQ1217">
        <v>0</v>
      </c>
      <c r="BR1217">
        <v>0</v>
      </c>
      <c r="BS1217">
        <v>0</v>
      </c>
      <c r="BT1217" s="17">
        <v>0</v>
      </c>
      <c r="BU1217">
        <v>1</v>
      </c>
      <c r="BV1217">
        <v>0</v>
      </c>
      <c r="BW1217">
        <v>0</v>
      </c>
      <c r="BX1217" s="17">
        <v>0</v>
      </c>
      <c r="BY1217">
        <v>0</v>
      </c>
      <c r="BZ1217">
        <v>0</v>
      </c>
      <c r="CA1217">
        <v>0</v>
      </c>
      <c r="CB1217">
        <v>0</v>
      </c>
      <c r="CC1217" s="17">
        <v>0</v>
      </c>
      <c r="CD1217">
        <v>1</v>
      </c>
      <c r="CE1217">
        <v>1</v>
      </c>
      <c r="CF1217">
        <v>0</v>
      </c>
      <c r="CG1217">
        <v>0</v>
      </c>
      <c r="CH1217">
        <v>1</v>
      </c>
      <c r="CI1217">
        <v>0</v>
      </c>
      <c r="CJ1217">
        <v>0</v>
      </c>
      <c r="CK1217">
        <v>0</v>
      </c>
      <c r="CL1217">
        <v>0</v>
      </c>
      <c r="CM1217">
        <v>1</v>
      </c>
      <c r="CN1217" s="17">
        <v>0</v>
      </c>
      <c r="CO1217">
        <v>0.52800000000000002</v>
      </c>
      <c r="CP1217">
        <v>17</v>
      </c>
      <c r="CQ1217">
        <v>1</v>
      </c>
      <c r="CR1217">
        <v>0</v>
      </c>
      <c r="CS1217">
        <v>23</v>
      </c>
      <c r="CY1217" s="33" t="s">
        <v>85</v>
      </c>
    </row>
    <row r="1218" spans="1:103" x14ac:dyDescent="0.25">
      <c r="A1218">
        <v>1217</v>
      </c>
      <c r="B1218">
        <v>81</v>
      </c>
      <c r="C1218" s="24" t="s">
        <v>4134</v>
      </c>
      <c r="D1218" s="12">
        <v>9.7133820954460539</v>
      </c>
      <c r="E1218" s="13">
        <v>0.2142180502225795</v>
      </c>
      <c r="F1218" s="7">
        <v>45.343434343434339</v>
      </c>
      <c r="G1218" s="7">
        <f t="shared" ref="G1218:G1281" si="289">D1218-E1218</f>
        <v>9.4991640452234751</v>
      </c>
      <c r="H1218" s="15">
        <f t="shared" ref="H1218:H1281" si="290">D1218+E1218</f>
        <v>9.9276001456686327</v>
      </c>
      <c r="I1218" s="11">
        <f t="shared" si="285"/>
        <v>0.12866814801505541</v>
      </c>
      <c r="J1218" s="32">
        <f t="shared" si="286"/>
        <v>2.8376356991513673E-3</v>
      </c>
      <c r="K1218" s="32">
        <f t="shared" si="287"/>
        <v>352.40605420176496</v>
      </c>
      <c r="L1218" s="8">
        <v>1</v>
      </c>
      <c r="M1218" s="9">
        <v>0</v>
      </c>
      <c r="N1218" s="8">
        <v>0</v>
      </c>
      <c r="O1218" s="9">
        <v>0</v>
      </c>
      <c r="P1218" s="9">
        <v>0</v>
      </c>
      <c r="Q1218" s="9">
        <v>1</v>
      </c>
      <c r="R1218" s="9">
        <v>0</v>
      </c>
      <c r="S1218" s="8">
        <v>122141</v>
      </c>
      <c r="T1218" s="9">
        <v>6</v>
      </c>
      <c r="U1218" s="9">
        <f t="shared" ref="U1218:U1281" si="291">S1218-T1218-1</f>
        <v>122134</v>
      </c>
      <c r="V1218" s="9">
        <f t="shared" ref="V1218:V1281" si="292">COUNTIF(B:B,B1218)</f>
        <v>62</v>
      </c>
      <c r="W1218" s="7">
        <v>14</v>
      </c>
      <c r="X1218" s="7">
        <f t="shared" si="288"/>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17146</v>
      </c>
      <c r="BL1218" s="24">
        <v>41</v>
      </c>
      <c r="BM1218">
        <v>1</v>
      </c>
      <c r="BN1218">
        <v>0</v>
      </c>
      <c r="BO1218">
        <v>0</v>
      </c>
      <c r="BP1218">
        <v>0</v>
      </c>
      <c r="BQ1218">
        <v>0</v>
      </c>
      <c r="BR1218">
        <v>0</v>
      </c>
      <c r="BS1218">
        <v>0</v>
      </c>
      <c r="BT1218" s="17">
        <v>0</v>
      </c>
      <c r="BU1218">
        <v>1</v>
      </c>
      <c r="BV1218">
        <v>0</v>
      </c>
      <c r="BW1218">
        <v>0</v>
      </c>
      <c r="BX1218" s="17">
        <v>0</v>
      </c>
      <c r="BY1218">
        <v>0</v>
      </c>
      <c r="BZ1218">
        <v>0</v>
      </c>
      <c r="CA1218">
        <v>0</v>
      </c>
      <c r="CB1218">
        <v>0</v>
      </c>
      <c r="CC1218" s="17">
        <v>0</v>
      </c>
      <c r="CD1218">
        <v>1</v>
      </c>
      <c r="CE1218">
        <v>1</v>
      </c>
      <c r="CF1218">
        <v>0</v>
      </c>
      <c r="CG1218">
        <v>0</v>
      </c>
      <c r="CH1218">
        <v>1</v>
      </c>
      <c r="CI1218">
        <v>0</v>
      </c>
      <c r="CJ1218">
        <v>0</v>
      </c>
      <c r="CK1218">
        <v>0</v>
      </c>
      <c r="CL1218">
        <v>0</v>
      </c>
      <c r="CM1218">
        <v>1</v>
      </c>
      <c r="CN1218" s="17">
        <v>0</v>
      </c>
      <c r="CO1218">
        <v>0.52800000000000002</v>
      </c>
      <c r="CP1218">
        <v>17</v>
      </c>
      <c r="CQ1218">
        <v>1</v>
      </c>
      <c r="CR1218">
        <v>0</v>
      </c>
      <c r="CS1218">
        <v>23</v>
      </c>
      <c r="CY1218" s="33" t="s">
        <v>85</v>
      </c>
    </row>
    <row r="1219" spans="1:103" x14ac:dyDescent="0.25">
      <c r="A1219">
        <v>1218</v>
      </c>
      <c r="B1219">
        <v>81</v>
      </c>
      <c r="C1219" s="24" t="s">
        <v>4134</v>
      </c>
      <c r="D1219" s="12">
        <v>10.18921819719403</v>
      </c>
      <c r="E1219" s="13">
        <v>0.21487174603951981</v>
      </c>
      <c r="F1219" s="7">
        <v>47.42</v>
      </c>
      <c r="G1219" s="7">
        <f t="shared" si="289"/>
        <v>9.9743464511545099</v>
      </c>
      <c r="H1219" s="15">
        <f t="shared" si="290"/>
        <v>10.404089943233551</v>
      </c>
      <c r="I1219" s="11">
        <f t="shared" si="285"/>
        <v>0.13445644852775007</v>
      </c>
      <c r="J1219" s="32">
        <f t="shared" si="286"/>
        <v>2.8354375480335314E-3</v>
      </c>
      <c r="K1219" s="32">
        <f t="shared" si="287"/>
        <v>352.67925428071328</v>
      </c>
      <c r="L1219" s="8">
        <v>1</v>
      </c>
      <c r="M1219" s="9">
        <v>0</v>
      </c>
      <c r="N1219" s="8">
        <v>0</v>
      </c>
      <c r="O1219" s="9">
        <v>0</v>
      </c>
      <c r="P1219" s="9">
        <v>0</v>
      </c>
      <c r="Q1219" s="9">
        <v>1</v>
      </c>
      <c r="R1219" s="9">
        <v>0</v>
      </c>
      <c r="S1219" s="8">
        <v>122141</v>
      </c>
      <c r="T1219" s="9">
        <v>6</v>
      </c>
      <c r="U1219" s="9">
        <f t="shared" si="291"/>
        <v>122134</v>
      </c>
      <c r="V1219" s="9">
        <f t="shared" si="292"/>
        <v>62</v>
      </c>
      <c r="W1219" s="7">
        <v>14</v>
      </c>
      <c r="X1219" s="7">
        <f t="shared" si="288"/>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17806</v>
      </c>
      <c r="BL1219" s="24">
        <v>41</v>
      </c>
      <c r="BM1219">
        <v>1</v>
      </c>
      <c r="BN1219">
        <v>0</v>
      </c>
      <c r="BO1219">
        <v>0</v>
      </c>
      <c r="BP1219">
        <v>0</v>
      </c>
      <c r="BQ1219">
        <v>0</v>
      </c>
      <c r="BR1219">
        <v>0</v>
      </c>
      <c r="BS1219">
        <v>0</v>
      </c>
      <c r="BT1219" s="17">
        <v>0</v>
      </c>
      <c r="BU1219">
        <v>1</v>
      </c>
      <c r="BV1219">
        <v>0</v>
      </c>
      <c r="BW1219">
        <v>0</v>
      </c>
      <c r="BX1219" s="17">
        <v>0</v>
      </c>
      <c r="BY1219">
        <v>0</v>
      </c>
      <c r="BZ1219">
        <v>0</v>
      </c>
      <c r="CA1219">
        <v>0</v>
      </c>
      <c r="CB1219">
        <v>0</v>
      </c>
      <c r="CC1219" s="17">
        <v>0</v>
      </c>
      <c r="CD1219">
        <v>1</v>
      </c>
      <c r="CE1219">
        <v>1</v>
      </c>
      <c r="CF1219">
        <v>0</v>
      </c>
      <c r="CG1219">
        <v>0</v>
      </c>
      <c r="CH1219">
        <v>1</v>
      </c>
      <c r="CI1219">
        <v>0</v>
      </c>
      <c r="CJ1219">
        <v>0</v>
      </c>
      <c r="CK1219">
        <v>0</v>
      </c>
      <c r="CL1219">
        <v>0</v>
      </c>
      <c r="CM1219">
        <v>1</v>
      </c>
      <c r="CN1219" s="17">
        <v>0</v>
      </c>
      <c r="CO1219">
        <v>0.52800000000000002</v>
      </c>
      <c r="CP1219">
        <v>17</v>
      </c>
      <c r="CQ1219">
        <v>1</v>
      </c>
      <c r="CR1219">
        <v>0</v>
      </c>
      <c r="CS1219">
        <v>23</v>
      </c>
      <c r="CY1219" s="33" t="s">
        <v>85</v>
      </c>
    </row>
    <row r="1220" spans="1:103" x14ac:dyDescent="0.25">
      <c r="A1220">
        <v>1219</v>
      </c>
      <c r="B1220">
        <v>81</v>
      </c>
      <c r="C1220" s="24" t="s">
        <v>4134</v>
      </c>
      <c r="D1220" s="12">
        <v>10.28439480749037</v>
      </c>
      <c r="E1220" s="13">
        <v>0.20813400716181221</v>
      </c>
      <c r="F1220" s="7">
        <v>49.412371134020617</v>
      </c>
      <c r="G1220" s="7">
        <f t="shared" si="289"/>
        <v>10.076260800328559</v>
      </c>
      <c r="H1220" s="15">
        <f t="shared" si="290"/>
        <v>10.492528814652182</v>
      </c>
      <c r="I1220" s="11">
        <f t="shared" si="285"/>
        <v>0.13999716192460987</v>
      </c>
      <c r="J1220" s="32">
        <f t="shared" si="286"/>
        <v>2.8332411238654611E-3</v>
      </c>
      <c r="K1220" s="32">
        <f t="shared" si="287"/>
        <v>352.95266314491272</v>
      </c>
      <c r="L1220" s="8">
        <v>1</v>
      </c>
      <c r="M1220" s="9">
        <v>0</v>
      </c>
      <c r="N1220" s="8">
        <v>0</v>
      </c>
      <c r="O1220" s="9">
        <v>0</v>
      </c>
      <c r="P1220" s="9">
        <v>0</v>
      </c>
      <c r="Q1220" s="9">
        <v>1</v>
      </c>
      <c r="R1220" s="9">
        <v>0</v>
      </c>
      <c r="S1220" s="8">
        <v>122141</v>
      </c>
      <c r="T1220" s="9">
        <v>6</v>
      </c>
      <c r="U1220" s="9">
        <f t="shared" si="291"/>
        <v>122134</v>
      </c>
      <c r="V1220" s="9">
        <f t="shared" si="292"/>
        <v>62</v>
      </c>
      <c r="W1220" s="7">
        <v>14</v>
      </c>
      <c r="X1220" s="7">
        <f t="shared" si="288"/>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17425</v>
      </c>
      <c r="BL1220" s="24">
        <v>41</v>
      </c>
      <c r="BM1220">
        <v>1</v>
      </c>
      <c r="BN1220">
        <v>0</v>
      </c>
      <c r="BO1220">
        <v>0</v>
      </c>
      <c r="BP1220">
        <v>0</v>
      </c>
      <c r="BQ1220">
        <v>0</v>
      </c>
      <c r="BR1220">
        <v>0</v>
      </c>
      <c r="BS1220">
        <v>0</v>
      </c>
      <c r="BT1220" s="17">
        <v>0</v>
      </c>
      <c r="BU1220">
        <v>1</v>
      </c>
      <c r="BV1220">
        <v>0</v>
      </c>
      <c r="BW1220">
        <v>0</v>
      </c>
      <c r="BX1220" s="17">
        <v>0</v>
      </c>
      <c r="BY1220">
        <v>0</v>
      </c>
      <c r="BZ1220">
        <v>0</v>
      </c>
      <c r="CA1220">
        <v>0</v>
      </c>
      <c r="CB1220">
        <v>0</v>
      </c>
      <c r="CC1220" s="17">
        <v>0</v>
      </c>
      <c r="CD1220">
        <v>1</v>
      </c>
      <c r="CE1220">
        <v>1</v>
      </c>
      <c r="CF1220">
        <v>0</v>
      </c>
      <c r="CG1220">
        <v>0</v>
      </c>
      <c r="CH1220">
        <v>1</v>
      </c>
      <c r="CI1220">
        <v>0</v>
      </c>
      <c r="CJ1220">
        <v>0</v>
      </c>
      <c r="CK1220">
        <v>0</v>
      </c>
      <c r="CL1220">
        <v>0</v>
      </c>
      <c r="CM1220">
        <v>1</v>
      </c>
      <c r="CN1220" s="17">
        <v>0</v>
      </c>
      <c r="CO1220">
        <v>0.52800000000000002</v>
      </c>
      <c r="CP1220">
        <v>17</v>
      </c>
      <c r="CQ1220">
        <v>1</v>
      </c>
      <c r="CR1220">
        <v>0</v>
      </c>
      <c r="CS1220">
        <v>23</v>
      </c>
      <c r="CY1220" s="33" t="s">
        <v>85</v>
      </c>
    </row>
    <row r="1221" spans="1:103" x14ac:dyDescent="0.25">
      <c r="A1221">
        <v>1220</v>
      </c>
      <c r="B1221">
        <v>81</v>
      </c>
      <c r="C1221" s="24" t="s">
        <v>4134</v>
      </c>
      <c r="D1221" s="12">
        <v>10.793403262313969</v>
      </c>
      <c r="E1221" s="13">
        <v>0.1874150527000058</v>
      </c>
      <c r="F1221" s="7">
        <v>57.590909090909093</v>
      </c>
      <c r="G1221" s="7">
        <f t="shared" si="289"/>
        <v>10.605988209613963</v>
      </c>
      <c r="H1221" s="15">
        <f t="shared" si="290"/>
        <v>10.980818315013975</v>
      </c>
      <c r="I1221" s="11">
        <f t="shared" si="285"/>
        <v>0.16259881171216184</v>
      </c>
      <c r="J1221" s="32">
        <f t="shared" si="286"/>
        <v>2.8233416398323287E-3</v>
      </c>
      <c r="K1221" s="32">
        <f t="shared" si="287"/>
        <v>354.19022122288663</v>
      </c>
      <c r="L1221" s="8">
        <v>1</v>
      </c>
      <c r="M1221" s="9">
        <v>0</v>
      </c>
      <c r="N1221" s="8">
        <v>0</v>
      </c>
      <c r="O1221" s="9">
        <v>0</v>
      </c>
      <c r="P1221" s="9">
        <v>0</v>
      </c>
      <c r="Q1221" s="9">
        <v>1</v>
      </c>
      <c r="R1221" s="9">
        <v>0</v>
      </c>
      <c r="S1221" s="8">
        <v>122141</v>
      </c>
      <c r="T1221" s="9">
        <v>6</v>
      </c>
      <c r="U1221" s="9">
        <f t="shared" si="291"/>
        <v>122134</v>
      </c>
      <c r="V1221" s="9">
        <f t="shared" si="292"/>
        <v>62</v>
      </c>
      <c r="W1221" s="7">
        <v>14</v>
      </c>
      <c r="X1221" s="7">
        <f t="shared" si="288"/>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16856</v>
      </c>
      <c r="BL1221" s="24">
        <v>41</v>
      </c>
      <c r="BM1221">
        <v>1</v>
      </c>
      <c r="BN1221">
        <v>0</v>
      </c>
      <c r="BO1221">
        <v>0</v>
      </c>
      <c r="BP1221">
        <v>0</v>
      </c>
      <c r="BQ1221">
        <v>0</v>
      </c>
      <c r="BR1221">
        <v>0</v>
      </c>
      <c r="BS1221">
        <v>0</v>
      </c>
      <c r="BT1221" s="17">
        <v>0</v>
      </c>
      <c r="BU1221">
        <v>1</v>
      </c>
      <c r="BV1221">
        <v>0</v>
      </c>
      <c r="BW1221">
        <v>0</v>
      </c>
      <c r="BX1221" s="17">
        <v>0</v>
      </c>
      <c r="BY1221">
        <v>0</v>
      </c>
      <c r="BZ1221">
        <v>0</v>
      </c>
      <c r="CA1221">
        <v>0</v>
      </c>
      <c r="CB1221">
        <v>0</v>
      </c>
      <c r="CC1221" s="17">
        <v>0</v>
      </c>
      <c r="CD1221">
        <v>1</v>
      </c>
      <c r="CE1221">
        <v>1</v>
      </c>
      <c r="CF1221">
        <v>0</v>
      </c>
      <c r="CG1221">
        <v>0</v>
      </c>
      <c r="CH1221">
        <v>1</v>
      </c>
      <c r="CI1221">
        <v>0</v>
      </c>
      <c r="CJ1221">
        <v>0</v>
      </c>
      <c r="CK1221">
        <v>0</v>
      </c>
      <c r="CL1221">
        <v>0</v>
      </c>
      <c r="CM1221">
        <v>1</v>
      </c>
      <c r="CN1221" s="17">
        <v>0</v>
      </c>
      <c r="CO1221">
        <v>0.52800000000000002</v>
      </c>
      <c r="CP1221">
        <v>17</v>
      </c>
      <c r="CQ1221">
        <v>1</v>
      </c>
      <c r="CR1221">
        <v>0</v>
      </c>
      <c r="CS1221">
        <v>23</v>
      </c>
      <c r="CY1221" s="33" t="s">
        <v>85</v>
      </c>
    </row>
    <row r="1222" spans="1:103" x14ac:dyDescent="0.25">
      <c r="A1222">
        <v>1221</v>
      </c>
      <c r="B1222">
        <v>81</v>
      </c>
      <c r="C1222" s="24" t="s">
        <v>4134</v>
      </c>
      <c r="D1222" s="12">
        <v>11.164692063472719</v>
      </c>
      <c r="E1222" s="13">
        <v>0.1863959213784101</v>
      </c>
      <c r="F1222" s="7">
        <v>59.897727272727273</v>
      </c>
      <c r="G1222" s="7">
        <f t="shared" si="289"/>
        <v>10.978296142094308</v>
      </c>
      <c r="H1222" s="15">
        <f t="shared" si="290"/>
        <v>11.35108798485113</v>
      </c>
      <c r="I1222" s="11">
        <f t="shared" si="285"/>
        <v>0.16892936767842548</v>
      </c>
      <c r="J1222" s="32">
        <f t="shared" si="286"/>
        <v>2.8202967853730686E-3</v>
      </c>
      <c r="K1222" s="32">
        <f t="shared" si="287"/>
        <v>354.57261277831088</v>
      </c>
      <c r="L1222" s="8">
        <v>1</v>
      </c>
      <c r="M1222" s="9">
        <v>0</v>
      </c>
      <c r="N1222" s="8">
        <v>0</v>
      </c>
      <c r="O1222" s="9">
        <v>0</v>
      </c>
      <c r="P1222" s="9">
        <v>0</v>
      </c>
      <c r="Q1222" s="9">
        <v>1</v>
      </c>
      <c r="R1222" s="9">
        <v>0</v>
      </c>
      <c r="S1222" s="8">
        <v>122141</v>
      </c>
      <c r="T1222" s="9">
        <v>6</v>
      </c>
      <c r="U1222" s="9">
        <f t="shared" si="291"/>
        <v>122134</v>
      </c>
      <c r="V1222" s="9">
        <f t="shared" si="292"/>
        <v>62</v>
      </c>
      <c r="W1222" s="7">
        <v>14</v>
      </c>
      <c r="X1222" s="7">
        <f t="shared" si="288"/>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16392</v>
      </c>
      <c r="BL1222" s="24">
        <v>41</v>
      </c>
      <c r="BM1222">
        <v>1</v>
      </c>
      <c r="BN1222">
        <v>0</v>
      </c>
      <c r="BO1222">
        <v>0</v>
      </c>
      <c r="BP1222">
        <v>0</v>
      </c>
      <c r="BQ1222">
        <v>0</v>
      </c>
      <c r="BR1222">
        <v>0</v>
      </c>
      <c r="BS1222">
        <v>0</v>
      </c>
      <c r="BT1222" s="17">
        <v>0</v>
      </c>
      <c r="BU1222">
        <v>1</v>
      </c>
      <c r="BV1222">
        <v>0</v>
      </c>
      <c r="BW1222">
        <v>0</v>
      </c>
      <c r="BX1222" s="17">
        <v>0</v>
      </c>
      <c r="BY1222">
        <v>0</v>
      </c>
      <c r="BZ1222">
        <v>0</v>
      </c>
      <c r="CA1222">
        <v>0</v>
      </c>
      <c r="CB1222">
        <v>0</v>
      </c>
      <c r="CC1222" s="17">
        <v>0</v>
      </c>
      <c r="CD1222">
        <v>1</v>
      </c>
      <c r="CE1222">
        <v>1</v>
      </c>
      <c r="CF1222">
        <v>0</v>
      </c>
      <c r="CG1222">
        <v>0</v>
      </c>
      <c r="CH1222">
        <v>1</v>
      </c>
      <c r="CI1222">
        <v>0</v>
      </c>
      <c r="CJ1222">
        <v>0</v>
      </c>
      <c r="CK1222">
        <v>0</v>
      </c>
      <c r="CL1222">
        <v>0</v>
      </c>
      <c r="CM1222">
        <v>1</v>
      </c>
      <c r="CN1222" s="17">
        <v>0</v>
      </c>
      <c r="CO1222">
        <v>0.52800000000000002</v>
      </c>
      <c r="CP1222">
        <v>17</v>
      </c>
      <c r="CQ1222">
        <v>1</v>
      </c>
      <c r="CR1222">
        <v>0</v>
      </c>
      <c r="CS1222">
        <v>23</v>
      </c>
      <c r="CY1222" s="33" t="s">
        <v>85</v>
      </c>
    </row>
    <row r="1223" spans="1:103" x14ac:dyDescent="0.25">
      <c r="A1223">
        <v>1222</v>
      </c>
      <c r="B1223">
        <v>81</v>
      </c>
      <c r="C1223" s="24" t="s">
        <v>4134</v>
      </c>
      <c r="D1223" s="12">
        <v>10.705062936989579</v>
      </c>
      <c r="E1223" s="13">
        <v>0.18765847379583339</v>
      </c>
      <c r="F1223" s="7">
        <v>57.04545454545454</v>
      </c>
      <c r="G1223" s="7">
        <f t="shared" si="289"/>
        <v>10.517404463193746</v>
      </c>
      <c r="H1223" s="15">
        <f t="shared" si="290"/>
        <v>10.892721410785413</v>
      </c>
      <c r="I1223" s="11">
        <f t="shared" si="285"/>
        <v>0.16109896080123817</v>
      </c>
      <c r="J1223" s="32">
        <f t="shared" si="286"/>
        <v>2.8240455279898331E-3</v>
      </c>
      <c r="K1223" s="32">
        <f t="shared" si="287"/>
        <v>354.10193996121728</v>
      </c>
      <c r="L1223" s="8">
        <v>1</v>
      </c>
      <c r="M1223" s="9">
        <v>0</v>
      </c>
      <c r="N1223" s="8">
        <v>0</v>
      </c>
      <c r="O1223" s="9">
        <v>0</v>
      </c>
      <c r="P1223" s="9">
        <v>0</v>
      </c>
      <c r="Q1223" s="9">
        <v>1</v>
      </c>
      <c r="R1223" s="9">
        <v>0</v>
      </c>
      <c r="S1223" s="8">
        <v>122141</v>
      </c>
      <c r="T1223" s="9">
        <v>6</v>
      </c>
      <c r="U1223" s="9">
        <f t="shared" si="291"/>
        <v>122134</v>
      </c>
      <c r="V1223" s="9">
        <f t="shared" si="292"/>
        <v>62</v>
      </c>
      <c r="W1223" s="7">
        <v>14</v>
      </c>
      <c r="X1223" s="7">
        <f t="shared" si="288"/>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16136</v>
      </c>
      <c r="BL1223" s="24">
        <v>41</v>
      </c>
      <c r="BM1223">
        <v>1</v>
      </c>
      <c r="BN1223">
        <v>0</v>
      </c>
      <c r="BO1223">
        <v>0</v>
      </c>
      <c r="BP1223">
        <v>0</v>
      </c>
      <c r="BQ1223">
        <v>0</v>
      </c>
      <c r="BR1223">
        <v>0</v>
      </c>
      <c r="BS1223">
        <v>0</v>
      </c>
      <c r="BT1223" s="17">
        <v>0</v>
      </c>
      <c r="BU1223">
        <v>1</v>
      </c>
      <c r="BV1223">
        <v>0</v>
      </c>
      <c r="BW1223">
        <v>0</v>
      </c>
      <c r="BX1223" s="17">
        <v>0</v>
      </c>
      <c r="BY1223">
        <v>0</v>
      </c>
      <c r="BZ1223">
        <v>0</v>
      </c>
      <c r="CA1223">
        <v>0</v>
      </c>
      <c r="CB1223">
        <v>0</v>
      </c>
      <c r="CC1223" s="17">
        <v>0</v>
      </c>
      <c r="CD1223">
        <v>1</v>
      </c>
      <c r="CE1223">
        <v>1</v>
      </c>
      <c r="CF1223">
        <v>0</v>
      </c>
      <c r="CG1223">
        <v>0</v>
      </c>
      <c r="CH1223">
        <v>1</v>
      </c>
      <c r="CI1223">
        <v>0</v>
      </c>
      <c r="CJ1223">
        <v>0</v>
      </c>
      <c r="CK1223">
        <v>0</v>
      </c>
      <c r="CL1223">
        <v>0</v>
      </c>
      <c r="CM1223">
        <v>1</v>
      </c>
      <c r="CN1223" s="17">
        <v>0</v>
      </c>
      <c r="CO1223">
        <v>0.52800000000000002</v>
      </c>
      <c r="CP1223">
        <v>17</v>
      </c>
      <c r="CQ1223">
        <v>1</v>
      </c>
      <c r="CR1223">
        <v>0</v>
      </c>
      <c r="CS1223">
        <v>23</v>
      </c>
      <c r="CY1223" s="33" t="s">
        <v>85</v>
      </c>
    </row>
    <row r="1224" spans="1:103" x14ac:dyDescent="0.25">
      <c r="A1224">
        <v>1223</v>
      </c>
      <c r="B1224">
        <v>81</v>
      </c>
      <c r="C1224" s="24" t="s">
        <v>4134</v>
      </c>
      <c r="D1224" s="12">
        <v>10.442477044561519</v>
      </c>
      <c r="E1224" s="13">
        <v>0.19266562812844121</v>
      </c>
      <c r="F1224" s="7">
        <v>54.2</v>
      </c>
      <c r="G1224" s="7">
        <f t="shared" si="289"/>
        <v>10.249811416433078</v>
      </c>
      <c r="H1224" s="15">
        <f t="shared" si="290"/>
        <v>10.635142672689961</v>
      </c>
      <c r="I1224" s="11">
        <f t="shared" si="285"/>
        <v>0.15325683917207569</v>
      </c>
      <c r="J1224" s="32">
        <f t="shared" si="286"/>
        <v>2.8276169588943851E-3</v>
      </c>
      <c r="K1224" s="32">
        <f t="shared" si="287"/>
        <v>353.6546903407334</v>
      </c>
      <c r="L1224" s="8">
        <v>1</v>
      </c>
      <c r="M1224" s="9">
        <v>0</v>
      </c>
      <c r="N1224" s="8">
        <v>0</v>
      </c>
      <c r="O1224" s="9">
        <v>0</v>
      </c>
      <c r="P1224" s="9">
        <v>0</v>
      </c>
      <c r="Q1224" s="9">
        <v>1</v>
      </c>
      <c r="R1224" s="9">
        <v>0</v>
      </c>
      <c r="S1224" s="8">
        <v>122141</v>
      </c>
      <c r="T1224" s="9">
        <v>6</v>
      </c>
      <c r="U1224" s="9">
        <f t="shared" si="291"/>
        <v>122134</v>
      </c>
      <c r="V1224" s="9">
        <f t="shared" si="292"/>
        <v>62</v>
      </c>
      <c r="W1224" s="7">
        <v>14</v>
      </c>
      <c r="X1224" s="7">
        <f t="shared" si="288"/>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15778</v>
      </c>
      <c r="BL1224" s="24">
        <v>41</v>
      </c>
      <c r="BM1224">
        <v>1</v>
      </c>
      <c r="BN1224">
        <v>0</v>
      </c>
      <c r="BO1224">
        <v>0</v>
      </c>
      <c r="BP1224">
        <v>0</v>
      </c>
      <c r="BQ1224">
        <v>0</v>
      </c>
      <c r="BR1224">
        <v>0</v>
      </c>
      <c r="BS1224">
        <v>0</v>
      </c>
      <c r="BT1224" s="17">
        <v>0</v>
      </c>
      <c r="BU1224">
        <v>1</v>
      </c>
      <c r="BV1224">
        <v>0</v>
      </c>
      <c r="BW1224">
        <v>0</v>
      </c>
      <c r="BX1224" s="17">
        <v>0</v>
      </c>
      <c r="BY1224">
        <v>0</v>
      </c>
      <c r="BZ1224">
        <v>0</v>
      </c>
      <c r="CA1224">
        <v>0</v>
      </c>
      <c r="CB1224">
        <v>0</v>
      </c>
      <c r="CC1224" s="17">
        <v>0</v>
      </c>
      <c r="CD1224">
        <v>1</v>
      </c>
      <c r="CE1224">
        <v>1</v>
      </c>
      <c r="CF1224">
        <v>0</v>
      </c>
      <c r="CG1224">
        <v>0</v>
      </c>
      <c r="CH1224">
        <v>1</v>
      </c>
      <c r="CI1224">
        <v>0</v>
      </c>
      <c r="CJ1224">
        <v>0</v>
      </c>
      <c r="CK1224">
        <v>0</v>
      </c>
      <c r="CL1224">
        <v>0</v>
      </c>
      <c r="CM1224">
        <v>1</v>
      </c>
      <c r="CN1224" s="17">
        <v>0</v>
      </c>
      <c r="CO1224">
        <v>0.52800000000000002</v>
      </c>
      <c r="CP1224">
        <v>17</v>
      </c>
      <c r="CQ1224">
        <v>1</v>
      </c>
      <c r="CR1224">
        <v>0</v>
      </c>
      <c r="CS1224">
        <v>23</v>
      </c>
      <c r="CY1224" s="33" t="s">
        <v>85</v>
      </c>
    </row>
    <row r="1225" spans="1:103" x14ac:dyDescent="0.25">
      <c r="A1225">
        <v>1224</v>
      </c>
      <c r="B1225">
        <v>81</v>
      </c>
      <c r="C1225" s="24" t="s">
        <v>4134</v>
      </c>
      <c r="D1225" s="12">
        <v>11.031603033322851</v>
      </c>
      <c r="E1225" s="13">
        <v>0.19524961120925391</v>
      </c>
      <c r="F1225" s="7">
        <v>56.500000000000007</v>
      </c>
      <c r="G1225" s="7">
        <f t="shared" si="289"/>
        <v>10.836353422113596</v>
      </c>
      <c r="H1225" s="15">
        <f t="shared" si="290"/>
        <v>11.226852644532105</v>
      </c>
      <c r="I1225" s="11">
        <f t="shared" si="285"/>
        <v>0.15959799289006382</v>
      </c>
      <c r="J1225" s="32">
        <f t="shared" si="286"/>
        <v>2.8247432369922802E-3</v>
      </c>
      <c r="K1225" s="32">
        <f t="shared" si="287"/>
        <v>354.01447710510365</v>
      </c>
      <c r="L1225" s="8">
        <v>1</v>
      </c>
      <c r="M1225" s="9">
        <v>0</v>
      </c>
      <c r="N1225" s="8">
        <v>0</v>
      </c>
      <c r="O1225" s="9">
        <v>0</v>
      </c>
      <c r="P1225" s="9">
        <v>0</v>
      </c>
      <c r="Q1225" s="9">
        <v>1</v>
      </c>
      <c r="R1225" s="9">
        <v>0</v>
      </c>
      <c r="S1225" s="8">
        <v>122141</v>
      </c>
      <c r="T1225" s="9">
        <v>6</v>
      </c>
      <c r="U1225" s="9">
        <f t="shared" si="291"/>
        <v>122134</v>
      </c>
      <c r="V1225" s="9">
        <f t="shared" si="292"/>
        <v>62</v>
      </c>
      <c r="W1225" s="7">
        <v>14</v>
      </c>
      <c r="X1225" s="7">
        <f t="shared" si="288"/>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15367</v>
      </c>
      <c r="BL1225" s="24">
        <v>41</v>
      </c>
      <c r="BM1225">
        <v>1</v>
      </c>
      <c r="BN1225">
        <v>0</v>
      </c>
      <c r="BO1225">
        <v>0</v>
      </c>
      <c r="BP1225">
        <v>0</v>
      </c>
      <c r="BQ1225">
        <v>0</v>
      </c>
      <c r="BR1225">
        <v>0</v>
      </c>
      <c r="BS1225">
        <v>0</v>
      </c>
      <c r="BT1225" s="17">
        <v>0</v>
      </c>
      <c r="BU1225">
        <v>1</v>
      </c>
      <c r="BV1225">
        <v>0</v>
      </c>
      <c r="BW1225">
        <v>0</v>
      </c>
      <c r="BX1225" s="17">
        <v>0</v>
      </c>
      <c r="BY1225">
        <v>0</v>
      </c>
      <c r="BZ1225">
        <v>0</v>
      </c>
      <c r="CA1225">
        <v>0</v>
      </c>
      <c r="CB1225">
        <v>0</v>
      </c>
      <c r="CC1225" s="17">
        <v>0</v>
      </c>
      <c r="CD1225">
        <v>1</v>
      </c>
      <c r="CE1225">
        <v>1</v>
      </c>
      <c r="CF1225">
        <v>0</v>
      </c>
      <c r="CG1225">
        <v>0</v>
      </c>
      <c r="CH1225">
        <v>1</v>
      </c>
      <c r="CI1225">
        <v>0</v>
      </c>
      <c r="CJ1225">
        <v>0</v>
      </c>
      <c r="CK1225">
        <v>0</v>
      </c>
      <c r="CL1225">
        <v>0</v>
      </c>
      <c r="CM1225">
        <v>1</v>
      </c>
      <c r="CN1225" s="17">
        <v>0</v>
      </c>
      <c r="CO1225">
        <v>0.52800000000000002</v>
      </c>
      <c r="CP1225">
        <v>17</v>
      </c>
      <c r="CQ1225">
        <v>1</v>
      </c>
      <c r="CR1225">
        <v>0</v>
      </c>
      <c r="CS1225">
        <v>23</v>
      </c>
      <c r="CY1225" s="33" t="s">
        <v>85</v>
      </c>
    </row>
    <row r="1226" spans="1:103" x14ac:dyDescent="0.25">
      <c r="A1226">
        <v>1225</v>
      </c>
      <c r="B1226">
        <v>81</v>
      </c>
      <c r="C1226" s="24" t="s">
        <v>4134</v>
      </c>
      <c r="D1226" s="12">
        <v>11.46556610563985</v>
      </c>
      <c r="E1226" s="13">
        <v>0.18768353566340751</v>
      </c>
      <c r="F1226" s="7">
        <v>61.089887640449433</v>
      </c>
      <c r="G1226" s="7">
        <f t="shared" si="289"/>
        <v>11.277882569976443</v>
      </c>
      <c r="H1226" s="15">
        <f t="shared" si="290"/>
        <v>11.653249641303256</v>
      </c>
      <c r="I1226" s="11">
        <f t="shared" si="285"/>
        <v>0.17219286628555006</v>
      </c>
      <c r="J1226" s="32">
        <f t="shared" si="286"/>
        <v>2.8186803567066317E-3</v>
      </c>
      <c r="K1226" s="32">
        <f t="shared" si="287"/>
        <v>354.77594953987898</v>
      </c>
      <c r="L1226" s="8">
        <v>1</v>
      </c>
      <c r="M1226" s="9">
        <v>0</v>
      </c>
      <c r="N1226" s="8">
        <v>0</v>
      </c>
      <c r="O1226" s="9">
        <v>0</v>
      </c>
      <c r="P1226" s="9">
        <v>0</v>
      </c>
      <c r="Q1226" s="9">
        <v>1</v>
      </c>
      <c r="R1226" s="9">
        <v>0</v>
      </c>
      <c r="S1226" s="8">
        <v>122141</v>
      </c>
      <c r="T1226" s="9">
        <v>6</v>
      </c>
      <c r="U1226" s="9">
        <f t="shared" si="291"/>
        <v>122134</v>
      </c>
      <c r="V1226" s="9">
        <f t="shared" si="292"/>
        <v>62</v>
      </c>
      <c r="W1226" s="7">
        <v>14</v>
      </c>
      <c r="X1226" s="7">
        <f t="shared" si="288"/>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14863</v>
      </c>
      <c r="BL1226" s="24">
        <v>41</v>
      </c>
      <c r="BM1226">
        <v>1</v>
      </c>
      <c r="BN1226">
        <v>0</v>
      </c>
      <c r="BO1226">
        <v>0</v>
      </c>
      <c r="BP1226">
        <v>0</v>
      </c>
      <c r="BQ1226">
        <v>0</v>
      </c>
      <c r="BR1226">
        <v>0</v>
      </c>
      <c r="BS1226">
        <v>0</v>
      </c>
      <c r="BT1226" s="17">
        <v>0</v>
      </c>
      <c r="BU1226">
        <v>1</v>
      </c>
      <c r="BV1226">
        <v>0</v>
      </c>
      <c r="BW1226">
        <v>0</v>
      </c>
      <c r="BX1226" s="17">
        <v>0</v>
      </c>
      <c r="BY1226">
        <v>0</v>
      </c>
      <c r="BZ1226">
        <v>0</v>
      </c>
      <c r="CA1226">
        <v>0</v>
      </c>
      <c r="CB1226">
        <v>0</v>
      </c>
      <c r="CC1226" s="17">
        <v>0</v>
      </c>
      <c r="CD1226">
        <v>1</v>
      </c>
      <c r="CE1226">
        <v>1</v>
      </c>
      <c r="CF1226">
        <v>0</v>
      </c>
      <c r="CG1226">
        <v>0</v>
      </c>
      <c r="CH1226">
        <v>1</v>
      </c>
      <c r="CI1226">
        <v>0</v>
      </c>
      <c r="CJ1226">
        <v>0</v>
      </c>
      <c r="CK1226">
        <v>0</v>
      </c>
      <c r="CL1226">
        <v>0</v>
      </c>
      <c r="CM1226">
        <v>1</v>
      </c>
      <c r="CN1226" s="17">
        <v>0</v>
      </c>
      <c r="CO1226">
        <v>0.52800000000000002</v>
      </c>
      <c r="CP1226">
        <v>17</v>
      </c>
      <c r="CQ1226">
        <v>1</v>
      </c>
      <c r="CR1226">
        <v>0</v>
      </c>
      <c r="CS1226">
        <v>23</v>
      </c>
      <c r="CY1226" s="33" t="s">
        <v>85</v>
      </c>
    </row>
    <row r="1227" spans="1:103" x14ac:dyDescent="0.25">
      <c r="A1227">
        <v>1226</v>
      </c>
      <c r="B1227">
        <v>81</v>
      </c>
      <c r="C1227" s="24" t="s">
        <v>4134</v>
      </c>
      <c r="D1227" s="12">
        <v>11.37700734877269</v>
      </c>
      <c r="E1227" s="13">
        <v>0.1942621893257401</v>
      </c>
      <c r="F1227" s="7">
        <v>58.565217391304337</v>
      </c>
      <c r="G1227" s="7">
        <f t="shared" si="289"/>
        <v>11.18274515944695</v>
      </c>
      <c r="H1227" s="15">
        <f t="shared" si="290"/>
        <v>11.571269538098429</v>
      </c>
      <c r="I1227" s="11">
        <f t="shared" si="285"/>
        <v>0.16527508454741191</v>
      </c>
      <c r="J1227" s="32">
        <f t="shared" si="286"/>
        <v>2.8220690011807534E-3</v>
      </c>
      <c r="K1227" s="32">
        <f t="shared" si="287"/>
        <v>354.34994664609553</v>
      </c>
      <c r="L1227" s="8">
        <v>1</v>
      </c>
      <c r="M1227" s="9">
        <v>0</v>
      </c>
      <c r="N1227" s="8">
        <v>0</v>
      </c>
      <c r="O1227" s="9">
        <v>0</v>
      </c>
      <c r="P1227" s="9">
        <v>0</v>
      </c>
      <c r="Q1227" s="9">
        <v>1</v>
      </c>
      <c r="R1227" s="9">
        <v>0</v>
      </c>
      <c r="S1227" s="8">
        <v>122141</v>
      </c>
      <c r="T1227" s="9">
        <v>6</v>
      </c>
      <c r="U1227" s="9">
        <f t="shared" si="291"/>
        <v>122134</v>
      </c>
      <c r="V1227" s="9">
        <f t="shared" si="292"/>
        <v>62</v>
      </c>
      <c r="W1227" s="7">
        <v>14</v>
      </c>
      <c r="X1227" s="7">
        <f t="shared" si="288"/>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14398</v>
      </c>
      <c r="BL1227" s="24">
        <v>41</v>
      </c>
      <c r="BM1227">
        <v>1</v>
      </c>
      <c r="BN1227">
        <v>0</v>
      </c>
      <c r="BO1227">
        <v>0</v>
      </c>
      <c r="BP1227">
        <v>0</v>
      </c>
      <c r="BQ1227">
        <v>0</v>
      </c>
      <c r="BR1227">
        <v>0</v>
      </c>
      <c r="BS1227">
        <v>0</v>
      </c>
      <c r="BT1227" s="17">
        <v>0</v>
      </c>
      <c r="BU1227">
        <v>1</v>
      </c>
      <c r="BV1227">
        <v>0</v>
      </c>
      <c r="BW1227">
        <v>0</v>
      </c>
      <c r="BX1227" s="17">
        <v>0</v>
      </c>
      <c r="BY1227">
        <v>0</v>
      </c>
      <c r="BZ1227">
        <v>0</v>
      </c>
      <c r="CA1227">
        <v>0</v>
      </c>
      <c r="CB1227">
        <v>0</v>
      </c>
      <c r="CC1227" s="17">
        <v>0</v>
      </c>
      <c r="CD1227">
        <v>1</v>
      </c>
      <c r="CE1227">
        <v>1</v>
      </c>
      <c r="CF1227">
        <v>0</v>
      </c>
      <c r="CG1227">
        <v>0</v>
      </c>
      <c r="CH1227">
        <v>1</v>
      </c>
      <c r="CI1227">
        <v>0</v>
      </c>
      <c r="CJ1227">
        <v>0</v>
      </c>
      <c r="CK1227">
        <v>0</v>
      </c>
      <c r="CL1227">
        <v>0</v>
      </c>
      <c r="CM1227">
        <v>1</v>
      </c>
      <c r="CN1227" s="17">
        <v>0</v>
      </c>
      <c r="CO1227">
        <v>0.52800000000000002</v>
      </c>
      <c r="CP1227">
        <v>17</v>
      </c>
      <c r="CQ1227">
        <v>1</v>
      </c>
      <c r="CR1227">
        <v>0</v>
      </c>
      <c r="CS1227">
        <v>23</v>
      </c>
      <c r="CY1227" s="33" t="s">
        <v>85</v>
      </c>
    </row>
    <row r="1228" spans="1:103" x14ac:dyDescent="0.25">
      <c r="A1228">
        <v>1227</v>
      </c>
      <c r="B1228">
        <v>81</v>
      </c>
      <c r="C1228" s="24" t="s">
        <v>4134</v>
      </c>
      <c r="D1228" s="12">
        <v>11.366148891238391</v>
      </c>
      <c r="E1228" s="13">
        <v>0.18373373347040881</v>
      </c>
      <c r="F1228" s="7">
        <v>61.862068965517253</v>
      </c>
      <c r="G1228" s="7">
        <f t="shared" si="289"/>
        <v>11.182415157767982</v>
      </c>
      <c r="H1228" s="15">
        <f t="shared" si="290"/>
        <v>11.549882624708799</v>
      </c>
      <c r="I1228" s="11">
        <f t="shared" si="285"/>
        <v>0.17430367203412761</v>
      </c>
      <c r="J1228" s="32">
        <f t="shared" si="286"/>
        <v>2.8176178868392979E-3</v>
      </c>
      <c r="K1228" s="32">
        <f t="shared" si="287"/>
        <v>354.90972877154888</v>
      </c>
      <c r="L1228" s="8">
        <v>1</v>
      </c>
      <c r="M1228" s="9">
        <v>0</v>
      </c>
      <c r="N1228" s="8">
        <v>0</v>
      </c>
      <c r="O1228" s="9">
        <v>0</v>
      </c>
      <c r="P1228" s="9">
        <v>0</v>
      </c>
      <c r="Q1228" s="9">
        <v>1</v>
      </c>
      <c r="R1228" s="9">
        <v>0</v>
      </c>
      <c r="S1228" s="8">
        <v>122141</v>
      </c>
      <c r="T1228" s="9">
        <v>6</v>
      </c>
      <c r="U1228" s="9">
        <f t="shared" si="291"/>
        <v>122134</v>
      </c>
      <c r="V1228" s="9">
        <f t="shared" si="292"/>
        <v>62</v>
      </c>
      <c r="W1228" s="7">
        <v>14</v>
      </c>
      <c r="X1228" s="7">
        <f t="shared" si="288"/>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14833</v>
      </c>
      <c r="BL1228" s="24">
        <v>41</v>
      </c>
      <c r="BM1228">
        <v>1</v>
      </c>
      <c r="BN1228">
        <v>0</v>
      </c>
      <c r="BO1228">
        <v>0</v>
      </c>
      <c r="BP1228">
        <v>0</v>
      </c>
      <c r="BQ1228">
        <v>0</v>
      </c>
      <c r="BR1228">
        <v>0</v>
      </c>
      <c r="BS1228">
        <v>0</v>
      </c>
      <c r="BT1228" s="17">
        <v>0</v>
      </c>
      <c r="BU1228">
        <v>1</v>
      </c>
      <c r="BV1228">
        <v>0</v>
      </c>
      <c r="BW1228">
        <v>0</v>
      </c>
      <c r="BX1228" s="17">
        <v>0</v>
      </c>
      <c r="BY1228">
        <v>0</v>
      </c>
      <c r="BZ1228">
        <v>0</v>
      </c>
      <c r="CA1228">
        <v>0</v>
      </c>
      <c r="CB1228">
        <v>0</v>
      </c>
      <c r="CC1228" s="17">
        <v>0</v>
      </c>
      <c r="CD1228">
        <v>1</v>
      </c>
      <c r="CE1228">
        <v>1</v>
      </c>
      <c r="CF1228">
        <v>0</v>
      </c>
      <c r="CG1228">
        <v>0</v>
      </c>
      <c r="CH1228">
        <v>1</v>
      </c>
      <c r="CI1228">
        <v>0</v>
      </c>
      <c r="CJ1228">
        <v>0</v>
      </c>
      <c r="CK1228">
        <v>0</v>
      </c>
      <c r="CL1228">
        <v>0</v>
      </c>
      <c r="CM1228">
        <v>1</v>
      </c>
      <c r="CN1228" s="17">
        <v>0</v>
      </c>
      <c r="CO1228">
        <v>0.52800000000000002</v>
      </c>
      <c r="CP1228">
        <v>17</v>
      </c>
      <c r="CQ1228">
        <v>1</v>
      </c>
      <c r="CR1228">
        <v>0</v>
      </c>
      <c r="CS1228">
        <v>23</v>
      </c>
      <c r="CY1228" s="33" t="s">
        <v>85</v>
      </c>
    </row>
    <row r="1229" spans="1:103" x14ac:dyDescent="0.25">
      <c r="A1229">
        <v>1228</v>
      </c>
      <c r="B1229">
        <v>81</v>
      </c>
      <c r="C1229" s="24" t="s">
        <v>4134</v>
      </c>
      <c r="D1229" s="12">
        <v>11.523286658922499</v>
      </c>
      <c r="E1229" s="13">
        <v>0.18541766794389841</v>
      </c>
      <c r="F1229" s="7">
        <v>62.147727272727273</v>
      </c>
      <c r="G1229" s="7">
        <f t="shared" si="289"/>
        <v>11.337868990978601</v>
      </c>
      <c r="H1229" s="15">
        <f t="shared" si="290"/>
        <v>11.708704326866398</v>
      </c>
      <c r="I1229" s="11">
        <f t="shared" si="285"/>
        <v>0.17508392998803726</v>
      </c>
      <c r="J1229" s="32">
        <f t="shared" si="286"/>
        <v>2.8172217661267653E-3</v>
      </c>
      <c r="K1229" s="32">
        <f t="shared" si="287"/>
        <v>354.95963151486012</v>
      </c>
      <c r="L1229" s="8">
        <v>1</v>
      </c>
      <c r="M1229" s="9">
        <v>0</v>
      </c>
      <c r="N1229" s="8">
        <v>0</v>
      </c>
      <c r="O1229" s="9">
        <v>0</v>
      </c>
      <c r="P1229" s="9">
        <v>0</v>
      </c>
      <c r="Q1229" s="9">
        <v>1</v>
      </c>
      <c r="R1229" s="9">
        <v>0</v>
      </c>
      <c r="S1229" s="8">
        <v>122141</v>
      </c>
      <c r="T1229" s="9">
        <v>6</v>
      </c>
      <c r="U1229" s="9">
        <f t="shared" si="291"/>
        <v>122134</v>
      </c>
      <c r="V1229" s="9">
        <f t="shared" si="292"/>
        <v>62</v>
      </c>
      <c r="W1229" s="7">
        <v>14</v>
      </c>
      <c r="X1229" s="7">
        <f t="shared" si="288"/>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16117</v>
      </c>
      <c r="BL1229" s="24">
        <v>41</v>
      </c>
      <c r="BM1229">
        <v>1</v>
      </c>
      <c r="BN1229">
        <v>0</v>
      </c>
      <c r="BO1229">
        <v>0</v>
      </c>
      <c r="BP1229">
        <v>0</v>
      </c>
      <c r="BQ1229">
        <v>0</v>
      </c>
      <c r="BR1229">
        <v>0</v>
      </c>
      <c r="BS1229">
        <v>0</v>
      </c>
      <c r="BT1229" s="17">
        <v>0</v>
      </c>
      <c r="BU1229">
        <v>1</v>
      </c>
      <c r="BV1229">
        <v>0</v>
      </c>
      <c r="BW1229">
        <v>0</v>
      </c>
      <c r="BX1229" s="17">
        <v>0</v>
      </c>
      <c r="BY1229">
        <v>0</v>
      </c>
      <c r="BZ1229">
        <v>0</v>
      </c>
      <c r="CA1229">
        <v>0</v>
      </c>
      <c r="CB1229">
        <v>0</v>
      </c>
      <c r="CC1229" s="17">
        <v>0</v>
      </c>
      <c r="CD1229">
        <v>1</v>
      </c>
      <c r="CE1229">
        <v>1</v>
      </c>
      <c r="CF1229">
        <v>0</v>
      </c>
      <c r="CG1229">
        <v>0</v>
      </c>
      <c r="CH1229">
        <v>1</v>
      </c>
      <c r="CI1229">
        <v>0</v>
      </c>
      <c r="CJ1229">
        <v>0</v>
      </c>
      <c r="CK1229">
        <v>0</v>
      </c>
      <c r="CL1229">
        <v>0</v>
      </c>
      <c r="CM1229">
        <v>1</v>
      </c>
      <c r="CN1229" s="17">
        <v>0</v>
      </c>
      <c r="CO1229">
        <v>0.52800000000000002</v>
      </c>
      <c r="CP1229">
        <v>17</v>
      </c>
      <c r="CQ1229">
        <v>1</v>
      </c>
      <c r="CR1229">
        <v>0</v>
      </c>
      <c r="CS1229">
        <v>23</v>
      </c>
      <c r="CY1229" s="33" t="s">
        <v>85</v>
      </c>
    </row>
    <row r="1230" spans="1:103" x14ac:dyDescent="0.25">
      <c r="A1230">
        <v>1229</v>
      </c>
      <c r="B1230">
        <v>81</v>
      </c>
      <c r="C1230" s="24" t="s">
        <v>4134</v>
      </c>
      <c r="D1230" s="12">
        <v>11.57371872753707</v>
      </c>
      <c r="E1230" s="13">
        <v>0.19370240548179199</v>
      </c>
      <c r="F1230" s="7">
        <v>59.75</v>
      </c>
      <c r="G1230" s="7">
        <f t="shared" si="289"/>
        <v>11.380016322055278</v>
      </c>
      <c r="H1230" s="15">
        <f t="shared" si="290"/>
        <v>11.767421133018862</v>
      </c>
      <c r="I1230" s="11">
        <f t="shared" si="285"/>
        <v>0.1685245797867137</v>
      </c>
      <c r="J1230" s="32">
        <f t="shared" si="286"/>
        <v>2.8204950591918612E-3</v>
      </c>
      <c r="K1230" s="32">
        <f t="shared" si="287"/>
        <v>354.54768720159495</v>
      </c>
      <c r="L1230" s="8">
        <v>1</v>
      </c>
      <c r="M1230" s="9">
        <v>0</v>
      </c>
      <c r="N1230" s="8">
        <v>0</v>
      </c>
      <c r="O1230" s="9">
        <v>0</v>
      </c>
      <c r="P1230" s="9">
        <v>0</v>
      </c>
      <c r="Q1230" s="9">
        <v>1</v>
      </c>
      <c r="R1230" s="9">
        <v>0</v>
      </c>
      <c r="S1230" s="8">
        <v>122141</v>
      </c>
      <c r="T1230" s="9">
        <v>6</v>
      </c>
      <c r="U1230" s="9">
        <f t="shared" si="291"/>
        <v>122134</v>
      </c>
      <c r="V1230" s="9">
        <f t="shared" si="292"/>
        <v>62</v>
      </c>
      <c r="W1230" s="7">
        <v>14</v>
      </c>
      <c r="X1230" s="7">
        <f t="shared" si="288"/>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18013</v>
      </c>
      <c r="BL1230" s="24">
        <v>41</v>
      </c>
      <c r="BM1230">
        <v>1</v>
      </c>
      <c r="BN1230">
        <v>0</v>
      </c>
      <c r="BO1230">
        <v>0</v>
      </c>
      <c r="BP1230">
        <v>0</v>
      </c>
      <c r="BQ1230">
        <v>0</v>
      </c>
      <c r="BR1230">
        <v>0</v>
      </c>
      <c r="BS1230">
        <v>0</v>
      </c>
      <c r="BT1230" s="17">
        <v>0</v>
      </c>
      <c r="BU1230">
        <v>1</v>
      </c>
      <c r="BV1230">
        <v>0</v>
      </c>
      <c r="BW1230">
        <v>0</v>
      </c>
      <c r="BX1230" s="17">
        <v>0</v>
      </c>
      <c r="BY1230">
        <v>0</v>
      </c>
      <c r="BZ1230">
        <v>0</v>
      </c>
      <c r="CA1230">
        <v>0</v>
      </c>
      <c r="CB1230">
        <v>0</v>
      </c>
      <c r="CC1230" s="17">
        <v>0</v>
      </c>
      <c r="CD1230">
        <v>1</v>
      </c>
      <c r="CE1230">
        <v>1</v>
      </c>
      <c r="CF1230">
        <v>0</v>
      </c>
      <c r="CG1230">
        <v>0</v>
      </c>
      <c r="CH1230">
        <v>1</v>
      </c>
      <c r="CI1230">
        <v>0</v>
      </c>
      <c r="CJ1230">
        <v>0</v>
      </c>
      <c r="CK1230">
        <v>0</v>
      </c>
      <c r="CL1230">
        <v>0</v>
      </c>
      <c r="CM1230">
        <v>1</v>
      </c>
      <c r="CN1230" s="17">
        <v>0</v>
      </c>
      <c r="CO1230">
        <v>0.52800000000000002</v>
      </c>
      <c r="CP1230">
        <v>17</v>
      </c>
      <c r="CQ1230">
        <v>1</v>
      </c>
      <c r="CR1230">
        <v>0</v>
      </c>
      <c r="CS1230">
        <v>23</v>
      </c>
      <c r="CY1230" s="33" t="s">
        <v>85</v>
      </c>
    </row>
    <row r="1231" spans="1:103" x14ac:dyDescent="0.25">
      <c r="A1231">
        <v>1230</v>
      </c>
      <c r="B1231">
        <v>81</v>
      </c>
      <c r="C1231" s="24" t="s">
        <v>4134</v>
      </c>
      <c r="D1231" s="12">
        <v>11.584516706797411</v>
      </c>
      <c r="E1231" s="13">
        <v>0.18525122118811049</v>
      </c>
      <c r="F1231" s="7">
        <v>62.534090909090907</v>
      </c>
      <c r="G1231" s="7">
        <f t="shared" si="289"/>
        <v>11.3992654856093</v>
      </c>
      <c r="H1231" s="15">
        <f t="shared" si="290"/>
        <v>11.769767927985521</v>
      </c>
      <c r="I1231" s="11">
        <f t="shared" si="285"/>
        <v>0.17613873345325715</v>
      </c>
      <c r="J1231" s="32">
        <f t="shared" si="286"/>
        <v>2.8166833625089278E-3</v>
      </c>
      <c r="K1231" s="32">
        <f t="shared" si="287"/>
        <v>355.02748136704355</v>
      </c>
      <c r="L1231" s="8">
        <v>1</v>
      </c>
      <c r="M1231" s="9">
        <v>0</v>
      </c>
      <c r="N1231" s="8">
        <v>0</v>
      </c>
      <c r="O1231" s="9">
        <v>0</v>
      </c>
      <c r="P1231" s="9">
        <v>0</v>
      </c>
      <c r="Q1231" s="9">
        <v>1</v>
      </c>
      <c r="R1231" s="9">
        <v>0</v>
      </c>
      <c r="S1231" s="8">
        <v>122141</v>
      </c>
      <c r="T1231" s="9">
        <v>6</v>
      </c>
      <c r="U1231" s="9">
        <f t="shared" si="291"/>
        <v>122134</v>
      </c>
      <c r="V1231" s="9">
        <f t="shared" si="292"/>
        <v>62</v>
      </c>
      <c r="W1231" s="7">
        <v>14</v>
      </c>
      <c r="X1231" s="7">
        <f t="shared" si="288"/>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18739</v>
      </c>
      <c r="BL1231" s="24">
        <v>41</v>
      </c>
      <c r="BM1231">
        <v>1</v>
      </c>
      <c r="BN1231">
        <v>0</v>
      </c>
      <c r="BO1231">
        <v>0</v>
      </c>
      <c r="BP1231">
        <v>0</v>
      </c>
      <c r="BQ1231">
        <v>0</v>
      </c>
      <c r="BR1231">
        <v>0</v>
      </c>
      <c r="BS1231">
        <v>0</v>
      </c>
      <c r="BT1231" s="17">
        <v>0</v>
      </c>
      <c r="BU1231">
        <v>1</v>
      </c>
      <c r="BV1231">
        <v>0</v>
      </c>
      <c r="BW1231">
        <v>0</v>
      </c>
      <c r="BX1231" s="17">
        <v>0</v>
      </c>
      <c r="BY1231">
        <v>0</v>
      </c>
      <c r="BZ1231">
        <v>0</v>
      </c>
      <c r="CA1231">
        <v>0</v>
      </c>
      <c r="CB1231">
        <v>0</v>
      </c>
      <c r="CC1231" s="17">
        <v>0</v>
      </c>
      <c r="CD1231">
        <v>1</v>
      </c>
      <c r="CE1231">
        <v>1</v>
      </c>
      <c r="CF1231">
        <v>0</v>
      </c>
      <c r="CG1231">
        <v>0</v>
      </c>
      <c r="CH1231">
        <v>1</v>
      </c>
      <c r="CI1231">
        <v>0</v>
      </c>
      <c r="CJ1231">
        <v>0</v>
      </c>
      <c r="CK1231">
        <v>0</v>
      </c>
      <c r="CL1231">
        <v>0</v>
      </c>
      <c r="CM1231">
        <v>1</v>
      </c>
      <c r="CN1231" s="17">
        <v>0</v>
      </c>
      <c r="CO1231">
        <v>0.52800000000000002</v>
      </c>
      <c r="CP1231">
        <v>17</v>
      </c>
      <c r="CQ1231">
        <v>1</v>
      </c>
      <c r="CR1231">
        <v>0</v>
      </c>
      <c r="CS1231">
        <v>23</v>
      </c>
      <c r="CY1231" s="33" t="s">
        <v>85</v>
      </c>
    </row>
    <row r="1232" spans="1:103" x14ac:dyDescent="0.25">
      <c r="A1232">
        <v>1231</v>
      </c>
      <c r="B1232">
        <v>81</v>
      </c>
      <c r="C1232" s="24" t="s">
        <v>4134</v>
      </c>
      <c r="D1232" s="12">
        <v>3.6412479372035289</v>
      </c>
      <c r="E1232" s="13">
        <v>0.24858974863873251</v>
      </c>
      <c r="F1232" s="7">
        <v>14.647619047619051</v>
      </c>
      <c r="G1232" s="7">
        <f t="shared" si="289"/>
        <v>3.3926581885647966</v>
      </c>
      <c r="H1232" s="15">
        <f t="shared" si="290"/>
        <v>3.8898376858422612</v>
      </c>
      <c r="I1232" s="11">
        <f t="shared" si="285"/>
        <v>4.1876234022297627E-2</v>
      </c>
      <c r="J1232" s="32">
        <f t="shared" si="286"/>
        <v>2.8589106452153769E-3</v>
      </c>
      <c r="K1232" s="32">
        <f t="shared" si="287"/>
        <v>349.78357986584246</v>
      </c>
      <c r="L1232" s="8">
        <v>1</v>
      </c>
      <c r="M1232" s="9">
        <v>0</v>
      </c>
      <c r="N1232" s="8">
        <v>0</v>
      </c>
      <c r="O1232" s="9">
        <v>0</v>
      </c>
      <c r="P1232" s="9">
        <v>0</v>
      </c>
      <c r="Q1232" s="9">
        <v>1</v>
      </c>
      <c r="R1232" s="9">
        <v>0</v>
      </c>
      <c r="S1232" s="8">
        <v>122141</v>
      </c>
      <c r="T1232" s="9">
        <v>6</v>
      </c>
      <c r="U1232" s="9">
        <f t="shared" si="291"/>
        <v>122134</v>
      </c>
      <c r="V1232" s="9">
        <f t="shared" si="292"/>
        <v>62</v>
      </c>
      <c r="W1232" s="7">
        <v>14</v>
      </c>
      <c r="X1232" s="7">
        <f t="shared" si="288"/>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21201</v>
      </c>
      <c r="BL1232" s="24">
        <v>41</v>
      </c>
      <c r="BM1232">
        <v>1</v>
      </c>
      <c r="BN1232">
        <v>0</v>
      </c>
      <c r="BO1232">
        <v>0</v>
      </c>
      <c r="BP1232">
        <v>0</v>
      </c>
      <c r="BQ1232">
        <v>0</v>
      </c>
      <c r="BR1232">
        <v>0</v>
      </c>
      <c r="BS1232">
        <v>0</v>
      </c>
      <c r="BT1232" s="17">
        <v>0</v>
      </c>
      <c r="BU1232">
        <v>1</v>
      </c>
      <c r="BV1232">
        <v>0</v>
      </c>
      <c r="BW1232">
        <v>0</v>
      </c>
      <c r="BX1232" s="17">
        <v>0</v>
      </c>
      <c r="BY1232">
        <v>0</v>
      </c>
      <c r="BZ1232">
        <v>0</v>
      </c>
      <c r="CA1232">
        <v>0</v>
      </c>
      <c r="CB1232">
        <v>0</v>
      </c>
      <c r="CC1232" s="17">
        <v>0</v>
      </c>
      <c r="CD1232">
        <v>1</v>
      </c>
      <c r="CE1232">
        <v>1</v>
      </c>
      <c r="CF1232">
        <v>0</v>
      </c>
      <c r="CG1232">
        <v>0</v>
      </c>
      <c r="CH1232">
        <v>1</v>
      </c>
      <c r="CI1232">
        <v>0</v>
      </c>
      <c r="CJ1232">
        <v>0</v>
      </c>
      <c r="CK1232">
        <v>0</v>
      </c>
      <c r="CL1232">
        <v>0</v>
      </c>
      <c r="CM1232">
        <v>1</v>
      </c>
      <c r="CN1232" s="17">
        <v>0</v>
      </c>
      <c r="CO1232">
        <v>0.52800000000000002</v>
      </c>
      <c r="CP1232">
        <v>17</v>
      </c>
      <c r="CQ1232">
        <v>1</v>
      </c>
      <c r="CR1232">
        <v>0</v>
      </c>
      <c r="CS1232">
        <v>23</v>
      </c>
      <c r="CY1232" s="33" t="s">
        <v>85</v>
      </c>
    </row>
    <row r="1233" spans="1:103" x14ac:dyDescent="0.25">
      <c r="A1233">
        <v>1232</v>
      </c>
      <c r="B1233">
        <v>81</v>
      </c>
      <c r="C1233" s="24" t="s">
        <v>4134</v>
      </c>
      <c r="D1233" s="12">
        <v>3.3933383343153878</v>
      </c>
      <c r="E1233" s="13">
        <v>0.27327304513044087</v>
      </c>
      <c r="F1233" s="7">
        <v>12.417391304347831</v>
      </c>
      <c r="G1233" s="7">
        <f t="shared" si="289"/>
        <v>3.120065289184947</v>
      </c>
      <c r="H1233" s="15">
        <f t="shared" si="290"/>
        <v>3.6666113794458286</v>
      </c>
      <c r="I1233" s="11">
        <f t="shared" si="285"/>
        <v>3.5508972511649368E-2</v>
      </c>
      <c r="J1233" s="32">
        <f t="shared" si="286"/>
        <v>2.8596161336412297E-3</v>
      </c>
      <c r="K1233" s="32">
        <f t="shared" si="287"/>
        <v>349.69728567263041</v>
      </c>
      <c r="L1233" s="8">
        <v>1</v>
      </c>
      <c r="M1233" s="9">
        <v>0</v>
      </c>
      <c r="N1233" s="8">
        <v>0</v>
      </c>
      <c r="O1233" s="9">
        <v>0</v>
      </c>
      <c r="P1233" s="9">
        <v>0</v>
      </c>
      <c r="Q1233" s="9">
        <v>1</v>
      </c>
      <c r="R1233" s="9">
        <v>0</v>
      </c>
      <c r="S1233" s="8">
        <v>122141</v>
      </c>
      <c r="T1233" s="9">
        <v>6</v>
      </c>
      <c r="U1233" s="9">
        <f t="shared" si="291"/>
        <v>122134</v>
      </c>
      <c r="V1233" s="9">
        <f t="shared" si="292"/>
        <v>62</v>
      </c>
      <c r="W1233" s="7">
        <v>14</v>
      </c>
      <c r="X1233" s="7">
        <f t="shared" si="288"/>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20765</v>
      </c>
      <c r="BL1233" s="24">
        <v>41</v>
      </c>
      <c r="BM1233">
        <v>1</v>
      </c>
      <c r="BN1233">
        <v>0</v>
      </c>
      <c r="BO1233">
        <v>0</v>
      </c>
      <c r="BP1233">
        <v>0</v>
      </c>
      <c r="BQ1233">
        <v>0</v>
      </c>
      <c r="BR1233">
        <v>0</v>
      </c>
      <c r="BS1233">
        <v>0</v>
      </c>
      <c r="BT1233" s="17">
        <v>0</v>
      </c>
      <c r="BU1233">
        <v>1</v>
      </c>
      <c r="BV1233">
        <v>0</v>
      </c>
      <c r="BW1233">
        <v>0</v>
      </c>
      <c r="BX1233" s="17">
        <v>0</v>
      </c>
      <c r="BY1233">
        <v>0</v>
      </c>
      <c r="BZ1233">
        <v>0</v>
      </c>
      <c r="CA1233">
        <v>0</v>
      </c>
      <c r="CB1233">
        <v>0</v>
      </c>
      <c r="CC1233" s="17">
        <v>0</v>
      </c>
      <c r="CD1233">
        <v>1</v>
      </c>
      <c r="CE1233">
        <v>1</v>
      </c>
      <c r="CF1233">
        <v>0</v>
      </c>
      <c r="CG1233">
        <v>0</v>
      </c>
      <c r="CH1233">
        <v>1</v>
      </c>
      <c r="CI1233">
        <v>0</v>
      </c>
      <c r="CJ1233">
        <v>0</v>
      </c>
      <c r="CK1233">
        <v>0</v>
      </c>
      <c r="CL1233">
        <v>0</v>
      </c>
      <c r="CM1233">
        <v>1</v>
      </c>
      <c r="CN1233" s="17">
        <v>0</v>
      </c>
      <c r="CO1233">
        <v>0.52800000000000002</v>
      </c>
      <c r="CP1233">
        <v>17</v>
      </c>
      <c r="CQ1233">
        <v>1</v>
      </c>
      <c r="CR1233">
        <v>0</v>
      </c>
      <c r="CS1233">
        <v>23</v>
      </c>
      <c r="CY1233" s="33" t="s">
        <v>85</v>
      </c>
    </row>
    <row r="1234" spans="1:103" x14ac:dyDescent="0.25">
      <c r="A1234">
        <v>1233</v>
      </c>
      <c r="B1234">
        <v>81</v>
      </c>
      <c r="C1234" s="24" t="s">
        <v>4134</v>
      </c>
      <c r="D1234" s="12">
        <v>4.4360022384464237</v>
      </c>
      <c r="E1234" s="13">
        <v>0.27140098083322001</v>
      </c>
      <c r="F1234" s="7">
        <v>16.3448275862069</v>
      </c>
      <c r="G1234" s="7">
        <f t="shared" si="289"/>
        <v>4.1646012576132039</v>
      </c>
      <c r="H1234" s="15">
        <f t="shared" si="290"/>
        <v>4.7074032192796436</v>
      </c>
      <c r="I1234" s="11">
        <f t="shared" si="285"/>
        <v>4.6718359974911222E-2</v>
      </c>
      <c r="J1234" s="32">
        <f t="shared" si="286"/>
        <v>2.8582962853848631E-3</v>
      </c>
      <c r="K1234" s="32">
        <f t="shared" si="287"/>
        <v>349.85876205809512</v>
      </c>
      <c r="L1234" s="8">
        <v>1</v>
      </c>
      <c r="M1234" s="9">
        <v>0</v>
      </c>
      <c r="N1234" s="8">
        <v>0</v>
      </c>
      <c r="O1234" s="9">
        <v>0</v>
      </c>
      <c r="P1234" s="9">
        <v>0</v>
      </c>
      <c r="Q1234" s="9">
        <v>1</v>
      </c>
      <c r="R1234" s="9">
        <v>0</v>
      </c>
      <c r="S1234" s="8">
        <v>122141</v>
      </c>
      <c r="T1234" s="9">
        <v>6</v>
      </c>
      <c r="U1234" s="9">
        <f t="shared" si="291"/>
        <v>122134</v>
      </c>
      <c r="V1234" s="9">
        <f t="shared" si="292"/>
        <v>62</v>
      </c>
      <c r="W1234" s="7">
        <v>14</v>
      </c>
      <c r="X1234" s="7">
        <f t="shared" si="288"/>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19566</v>
      </c>
      <c r="BL1234" s="24">
        <v>41</v>
      </c>
      <c r="BM1234">
        <v>1</v>
      </c>
      <c r="BN1234">
        <v>0</v>
      </c>
      <c r="BO1234">
        <v>0</v>
      </c>
      <c r="BP1234">
        <v>0</v>
      </c>
      <c r="BQ1234">
        <v>0</v>
      </c>
      <c r="BR1234">
        <v>0</v>
      </c>
      <c r="BS1234">
        <v>0</v>
      </c>
      <c r="BT1234" s="17">
        <v>0</v>
      </c>
      <c r="BU1234">
        <v>1</v>
      </c>
      <c r="BV1234">
        <v>0</v>
      </c>
      <c r="BW1234">
        <v>0</v>
      </c>
      <c r="BX1234" s="17">
        <v>0</v>
      </c>
      <c r="BY1234">
        <v>0</v>
      </c>
      <c r="BZ1234">
        <v>0</v>
      </c>
      <c r="CA1234">
        <v>0</v>
      </c>
      <c r="CB1234">
        <v>0</v>
      </c>
      <c r="CC1234" s="17">
        <v>0</v>
      </c>
      <c r="CD1234">
        <v>1</v>
      </c>
      <c r="CE1234">
        <v>1</v>
      </c>
      <c r="CF1234">
        <v>0</v>
      </c>
      <c r="CG1234">
        <v>0</v>
      </c>
      <c r="CH1234">
        <v>1</v>
      </c>
      <c r="CI1234">
        <v>0</v>
      </c>
      <c r="CJ1234">
        <v>0</v>
      </c>
      <c r="CK1234">
        <v>0</v>
      </c>
      <c r="CL1234">
        <v>0</v>
      </c>
      <c r="CM1234">
        <v>1</v>
      </c>
      <c r="CN1234" s="17">
        <v>0</v>
      </c>
      <c r="CO1234">
        <v>0.52800000000000002</v>
      </c>
      <c r="CP1234">
        <v>17</v>
      </c>
      <c r="CQ1234">
        <v>1</v>
      </c>
      <c r="CR1234">
        <v>0</v>
      </c>
      <c r="CS1234">
        <v>23</v>
      </c>
      <c r="CY1234" s="33" t="s">
        <v>85</v>
      </c>
    </row>
    <row r="1235" spans="1:103" x14ac:dyDescent="0.25">
      <c r="A1235">
        <v>1234</v>
      </c>
      <c r="B1235">
        <v>81</v>
      </c>
      <c r="C1235" s="24" t="s">
        <v>4134</v>
      </c>
      <c r="D1235" s="12">
        <v>4.4623295382741901</v>
      </c>
      <c r="E1235" s="13">
        <v>0.2642784265330102</v>
      </c>
      <c r="F1235" s="7">
        <v>16.884955752212392</v>
      </c>
      <c r="G1235" s="7">
        <f t="shared" si="289"/>
        <v>4.1980511117411803</v>
      </c>
      <c r="H1235" s="15">
        <f t="shared" si="290"/>
        <v>4.7266079648071999</v>
      </c>
      <c r="I1235" s="11">
        <f t="shared" si="285"/>
        <v>4.8258668220605629E-2</v>
      </c>
      <c r="J1235" s="32">
        <f t="shared" si="286"/>
        <v>2.8580867447214023E-3</v>
      </c>
      <c r="K1235" s="32">
        <f t="shared" si="287"/>
        <v>349.88441195736942</v>
      </c>
      <c r="L1235" s="8">
        <v>1</v>
      </c>
      <c r="M1235" s="9">
        <v>0</v>
      </c>
      <c r="N1235" s="8">
        <v>0</v>
      </c>
      <c r="O1235" s="9">
        <v>0</v>
      </c>
      <c r="P1235" s="9">
        <v>0</v>
      </c>
      <c r="Q1235" s="9">
        <v>1</v>
      </c>
      <c r="R1235" s="9">
        <v>0</v>
      </c>
      <c r="S1235" s="8">
        <v>122141</v>
      </c>
      <c r="T1235" s="9">
        <v>6</v>
      </c>
      <c r="U1235" s="9">
        <f t="shared" si="291"/>
        <v>122134</v>
      </c>
      <c r="V1235" s="9">
        <f t="shared" si="292"/>
        <v>62</v>
      </c>
      <c r="W1235" s="7">
        <v>14</v>
      </c>
      <c r="X1235" s="7">
        <f t="shared" si="288"/>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18957</v>
      </c>
      <c r="BL1235" s="24">
        <v>41</v>
      </c>
      <c r="BM1235">
        <v>1</v>
      </c>
      <c r="BN1235">
        <v>0</v>
      </c>
      <c r="BO1235">
        <v>0</v>
      </c>
      <c r="BP1235">
        <v>0</v>
      </c>
      <c r="BQ1235">
        <v>0</v>
      </c>
      <c r="BR1235">
        <v>0</v>
      </c>
      <c r="BS1235">
        <v>0</v>
      </c>
      <c r="BT1235" s="17">
        <v>0</v>
      </c>
      <c r="BU1235">
        <v>1</v>
      </c>
      <c r="BV1235">
        <v>0</v>
      </c>
      <c r="BW1235">
        <v>0</v>
      </c>
      <c r="BX1235" s="17">
        <v>0</v>
      </c>
      <c r="BY1235">
        <v>0</v>
      </c>
      <c r="BZ1235">
        <v>0</v>
      </c>
      <c r="CA1235">
        <v>0</v>
      </c>
      <c r="CB1235">
        <v>0</v>
      </c>
      <c r="CC1235" s="17">
        <v>0</v>
      </c>
      <c r="CD1235">
        <v>1</v>
      </c>
      <c r="CE1235">
        <v>1</v>
      </c>
      <c r="CF1235">
        <v>0</v>
      </c>
      <c r="CG1235">
        <v>0</v>
      </c>
      <c r="CH1235">
        <v>1</v>
      </c>
      <c r="CI1235">
        <v>0</v>
      </c>
      <c r="CJ1235">
        <v>0</v>
      </c>
      <c r="CK1235">
        <v>0</v>
      </c>
      <c r="CL1235">
        <v>0</v>
      </c>
      <c r="CM1235">
        <v>1</v>
      </c>
      <c r="CN1235" s="17">
        <v>0</v>
      </c>
      <c r="CO1235">
        <v>0.52800000000000002</v>
      </c>
      <c r="CP1235">
        <v>17</v>
      </c>
      <c r="CQ1235">
        <v>1</v>
      </c>
      <c r="CR1235">
        <v>0</v>
      </c>
      <c r="CS1235">
        <v>23</v>
      </c>
      <c r="CY1235" s="33" t="s">
        <v>85</v>
      </c>
    </row>
    <row r="1236" spans="1:103" x14ac:dyDescent="0.25">
      <c r="A1236">
        <v>1235</v>
      </c>
      <c r="B1236">
        <v>81</v>
      </c>
      <c r="C1236" s="24" t="s">
        <v>4134</v>
      </c>
      <c r="D1236" s="12">
        <v>4.2643875231113793</v>
      </c>
      <c r="E1236" s="13">
        <v>0.25802124727296571</v>
      </c>
      <c r="F1236" s="7">
        <v>16.527272727272731</v>
      </c>
      <c r="G1236" s="7">
        <f t="shared" si="289"/>
        <v>4.0063662758384133</v>
      </c>
      <c r="H1236" s="15">
        <f t="shared" si="290"/>
        <v>4.5224087703843452</v>
      </c>
      <c r="I1236" s="11">
        <f t="shared" si="285"/>
        <v>4.7238684968486849E-2</v>
      </c>
      <c r="J1236" s="32">
        <f t="shared" si="286"/>
        <v>2.8582262632197756E-3</v>
      </c>
      <c r="K1236" s="32">
        <f t="shared" si="287"/>
        <v>349.86733306183595</v>
      </c>
      <c r="L1236" s="8">
        <v>1</v>
      </c>
      <c r="M1236" s="9">
        <v>0</v>
      </c>
      <c r="N1236" s="8">
        <v>0</v>
      </c>
      <c r="O1236" s="9">
        <v>0</v>
      </c>
      <c r="P1236" s="9">
        <v>0</v>
      </c>
      <c r="Q1236" s="9">
        <v>1</v>
      </c>
      <c r="R1236" s="9">
        <v>0</v>
      </c>
      <c r="S1236" s="8">
        <v>122141</v>
      </c>
      <c r="T1236" s="9">
        <v>6</v>
      </c>
      <c r="U1236" s="9">
        <f t="shared" si="291"/>
        <v>122134</v>
      </c>
      <c r="V1236" s="9">
        <f t="shared" si="292"/>
        <v>62</v>
      </c>
      <c r="W1236" s="7">
        <v>14</v>
      </c>
      <c r="X1236" s="7">
        <f t="shared" si="288"/>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18175</v>
      </c>
      <c r="BL1236" s="24">
        <v>41</v>
      </c>
      <c r="BM1236">
        <v>1</v>
      </c>
      <c r="BN1236">
        <v>0</v>
      </c>
      <c r="BO1236">
        <v>0</v>
      </c>
      <c r="BP1236">
        <v>0</v>
      </c>
      <c r="BQ1236">
        <v>0</v>
      </c>
      <c r="BR1236">
        <v>0</v>
      </c>
      <c r="BS1236">
        <v>0</v>
      </c>
      <c r="BT1236" s="17">
        <v>0</v>
      </c>
      <c r="BU1236">
        <v>1</v>
      </c>
      <c r="BV1236">
        <v>0</v>
      </c>
      <c r="BW1236">
        <v>0</v>
      </c>
      <c r="BX1236" s="17">
        <v>0</v>
      </c>
      <c r="BY1236">
        <v>0</v>
      </c>
      <c r="BZ1236">
        <v>0</v>
      </c>
      <c r="CA1236">
        <v>0</v>
      </c>
      <c r="CB1236">
        <v>0</v>
      </c>
      <c r="CC1236" s="17">
        <v>0</v>
      </c>
      <c r="CD1236">
        <v>1</v>
      </c>
      <c r="CE1236">
        <v>1</v>
      </c>
      <c r="CF1236">
        <v>0</v>
      </c>
      <c r="CG1236">
        <v>0</v>
      </c>
      <c r="CH1236">
        <v>1</v>
      </c>
      <c r="CI1236">
        <v>0</v>
      </c>
      <c r="CJ1236">
        <v>0</v>
      </c>
      <c r="CK1236">
        <v>0</v>
      </c>
      <c r="CL1236">
        <v>0</v>
      </c>
      <c r="CM1236">
        <v>1</v>
      </c>
      <c r="CN1236" s="17">
        <v>0</v>
      </c>
      <c r="CO1236">
        <v>0.52800000000000002</v>
      </c>
      <c r="CP1236">
        <v>17</v>
      </c>
      <c r="CQ1236">
        <v>1</v>
      </c>
      <c r="CR1236">
        <v>0</v>
      </c>
      <c r="CS1236">
        <v>23</v>
      </c>
      <c r="CY1236" s="33" t="s">
        <v>85</v>
      </c>
    </row>
    <row r="1237" spans="1:103" x14ac:dyDescent="0.25">
      <c r="A1237">
        <v>1236</v>
      </c>
      <c r="B1237">
        <v>81</v>
      </c>
      <c r="C1237" s="24" t="s">
        <v>4134</v>
      </c>
      <c r="D1237" s="12">
        <v>4.9609705774644963</v>
      </c>
      <c r="E1237" s="13">
        <v>0.27161139801747602</v>
      </c>
      <c r="F1237" s="7">
        <v>18.26495726495726</v>
      </c>
      <c r="G1237" s="7">
        <f t="shared" si="289"/>
        <v>4.6893591794470204</v>
      </c>
      <c r="H1237" s="15">
        <f t="shared" si="290"/>
        <v>5.2325819754819722</v>
      </c>
      <c r="I1237" s="11">
        <f t="shared" si="285"/>
        <v>5.2192492987033823E-2</v>
      </c>
      <c r="J1237" s="32">
        <f t="shared" si="286"/>
        <v>2.8575206735998869E-3</v>
      </c>
      <c r="K1237" s="32">
        <f t="shared" si="287"/>
        <v>349.95372360340832</v>
      </c>
      <c r="L1237" s="8">
        <v>1</v>
      </c>
      <c r="M1237" s="9">
        <v>0</v>
      </c>
      <c r="N1237" s="8">
        <v>0</v>
      </c>
      <c r="O1237" s="9">
        <v>0</v>
      </c>
      <c r="P1237" s="9">
        <v>0</v>
      </c>
      <c r="Q1237" s="9">
        <v>1</v>
      </c>
      <c r="R1237" s="9">
        <v>0</v>
      </c>
      <c r="S1237" s="8">
        <v>122141</v>
      </c>
      <c r="T1237" s="9">
        <v>6</v>
      </c>
      <c r="U1237" s="9">
        <f t="shared" si="291"/>
        <v>122134</v>
      </c>
      <c r="V1237" s="9">
        <f t="shared" si="292"/>
        <v>62</v>
      </c>
      <c r="W1237" s="7">
        <v>14</v>
      </c>
      <c r="X1237" s="7">
        <f t="shared" si="288"/>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17553</v>
      </c>
      <c r="BL1237" s="24">
        <v>41</v>
      </c>
      <c r="BM1237">
        <v>1</v>
      </c>
      <c r="BN1237">
        <v>0</v>
      </c>
      <c r="BO1237">
        <v>0</v>
      </c>
      <c r="BP1237">
        <v>0</v>
      </c>
      <c r="BQ1237">
        <v>0</v>
      </c>
      <c r="BR1237">
        <v>0</v>
      </c>
      <c r="BS1237">
        <v>0</v>
      </c>
      <c r="BT1237" s="17">
        <v>0</v>
      </c>
      <c r="BU1237">
        <v>1</v>
      </c>
      <c r="BV1237">
        <v>0</v>
      </c>
      <c r="BW1237">
        <v>0</v>
      </c>
      <c r="BX1237" s="17">
        <v>0</v>
      </c>
      <c r="BY1237">
        <v>0</v>
      </c>
      <c r="BZ1237">
        <v>0</v>
      </c>
      <c r="CA1237">
        <v>0</v>
      </c>
      <c r="CB1237">
        <v>0</v>
      </c>
      <c r="CC1237" s="17">
        <v>0</v>
      </c>
      <c r="CD1237">
        <v>1</v>
      </c>
      <c r="CE1237">
        <v>1</v>
      </c>
      <c r="CF1237">
        <v>0</v>
      </c>
      <c r="CG1237">
        <v>0</v>
      </c>
      <c r="CH1237">
        <v>1</v>
      </c>
      <c r="CI1237">
        <v>0</v>
      </c>
      <c r="CJ1237">
        <v>0</v>
      </c>
      <c r="CK1237">
        <v>0</v>
      </c>
      <c r="CL1237">
        <v>0</v>
      </c>
      <c r="CM1237">
        <v>1</v>
      </c>
      <c r="CN1237" s="17">
        <v>0</v>
      </c>
      <c r="CO1237">
        <v>0.52800000000000002</v>
      </c>
      <c r="CP1237">
        <v>17</v>
      </c>
      <c r="CQ1237">
        <v>1</v>
      </c>
      <c r="CR1237">
        <v>0</v>
      </c>
      <c r="CS1237">
        <v>23</v>
      </c>
      <c r="CY1237" s="33" t="s">
        <v>85</v>
      </c>
    </row>
    <row r="1238" spans="1:103" x14ac:dyDescent="0.25">
      <c r="A1238">
        <v>1237</v>
      </c>
      <c r="B1238">
        <v>81</v>
      </c>
      <c r="C1238" s="24" t="s">
        <v>4134</v>
      </c>
      <c r="D1238" s="12">
        <v>4.6700547956584071</v>
      </c>
      <c r="E1238" s="13">
        <v>0.26579443170497169</v>
      </c>
      <c r="F1238" s="7">
        <v>17.57017543859649</v>
      </c>
      <c r="G1238" s="7">
        <f t="shared" si="289"/>
        <v>4.4042603639534352</v>
      </c>
      <c r="H1238" s="15">
        <f t="shared" si="290"/>
        <v>4.9358492273633789</v>
      </c>
      <c r="I1238" s="11">
        <f t="shared" si="285"/>
        <v>5.0212243875087569E-2</v>
      </c>
      <c r="J1238" s="32">
        <f t="shared" si="286"/>
        <v>2.8578111841038359E-3</v>
      </c>
      <c r="K1238" s="32">
        <f t="shared" si="287"/>
        <v>349.91814909338876</v>
      </c>
      <c r="L1238" s="8">
        <v>1</v>
      </c>
      <c r="M1238" s="9">
        <v>0</v>
      </c>
      <c r="N1238" s="8">
        <v>0</v>
      </c>
      <c r="O1238" s="9">
        <v>0</v>
      </c>
      <c r="P1238" s="9">
        <v>0</v>
      </c>
      <c r="Q1238" s="9">
        <v>1</v>
      </c>
      <c r="R1238" s="9">
        <v>0</v>
      </c>
      <c r="S1238" s="8">
        <v>122141</v>
      </c>
      <c r="T1238" s="9">
        <v>6</v>
      </c>
      <c r="U1238" s="9">
        <f t="shared" si="291"/>
        <v>122134</v>
      </c>
      <c r="V1238" s="9">
        <f t="shared" si="292"/>
        <v>62</v>
      </c>
      <c r="W1238" s="7">
        <v>14</v>
      </c>
      <c r="X1238" s="7">
        <f t="shared" si="288"/>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17226</v>
      </c>
      <c r="BL1238" s="24">
        <v>41</v>
      </c>
      <c r="BM1238">
        <v>1</v>
      </c>
      <c r="BN1238">
        <v>0</v>
      </c>
      <c r="BO1238">
        <v>0</v>
      </c>
      <c r="BP1238">
        <v>0</v>
      </c>
      <c r="BQ1238">
        <v>0</v>
      </c>
      <c r="BR1238">
        <v>0</v>
      </c>
      <c r="BS1238">
        <v>0</v>
      </c>
      <c r="BT1238" s="17">
        <v>0</v>
      </c>
      <c r="BU1238">
        <v>1</v>
      </c>
      <c r="BV1238">
        <v>0</v>
      </c>
      <c r="BW1238">
        <v>0</v>
      </c>
      <c r="BX1238" s="17">
        <v>0</v>
      </c>
      <c r="BY1238">
        <v>0</v>
      </c>
      <c r="BZ1238">
        <v>0</v>
      </c>
      <c r="CA1238">
        <v>0</v>
      </c>
      <c r="CB1238">
        <v>0</v>
      </c>
      <c r="CC1238" s="17">
        <v>0</v>
      </c>
      <c r="CD1238">
        <v>1</v>
      </c>
      <c r="CE1238">
        <v>1</v>
      </c>
      <c r="CF1238">
        <v>0</v>
      </c>
      <c r="CG1238">
        <v>0</v>
      </c>
      <c r="CH1238">
        <v>1</v>
      </c>
      <c r="CI1238">
        <v>0</v>
      </c>
      <c r="CJ1238">
        <v>0</v>
      </c>
      <c r="CK1238">
        <v>0</v>
      </c>
      <c r="CL1238">
        <v>0</v>
      </c>
      <c r="CM1238">
        <v>1</v>
      </c>
      <c r="CN1238" s="17">
        <v>0</v>
      </c>
      <c r="CO1238">
        <v>0.52800000000000002</v>
      </c>
      <c r="CP1238">
        <v>17</v>
      </c>
      <c r="CQ1238">
        <v>1</v>
      </c>
      <c r="CR1238">
        <v>0</v>
      </c>
      <c r="CS1238">
        <v>23</v>
      </c>
      <c r="CY1238" s="33" t="s">
        <v>85</v>
      </c>
    </row>
    <row r="1239" spans="1:103" x14ac:dyDescent="0.25">
      <c r="A1239">
        <v>1238</v>
      </c>
      <c r="B1239">
        <v>81</v>
      </c>
      <c r="C1239" s="24" t="s">
        <v>4134</v>
      </c>
      <c r="D1239" s="12">
        <v>4.7984431666746152</v>
      </c>
      <c r="E1239" s="13">
        <v>0.25132486033019319</v>
      </c>
      <c r="F1239" s="7">
        <v>19.092592592592592</v>
      </c>
      <c r="G1239" s="7">
        <f t="shared" si="289"/>
        <v>4.547118306344422</v>
      </c>
      <c r="H1239" s="15">
        <f t="shared" si="290"/>
        <v>5.0497680270048084</v>
      </c>
      <c r="I1239" s="11">
        <f t="shared" si="285"/>
        <v>5.4550592502308273E-2</v>
      </c>
      <c r="J1239" s="32">
        <f t="shared" si="286"/>
        <v>2.8571600340685228E-3</v>
      </c>
      <c r="K1239" s="32">
        <f t="shared" si="287"/>
        <v>349.99789583925599</v>
      </c>
      <c r="L1239" s="8">
        <v>1</v>
      </c>
      <c r="M1239" s="9">
        <v>0</v>
      </c>
      <c r="N1239" s="8">
        <v>0</v>
      </c>
      <c r="O1239" s="9">
        <v>0</v>
      </c>
      <c r="P1239" s="9">
        <v>0</v>
      </c>
      <c r="Q1239" s="9">
        <v>1</v>
      </c>
      <c r="R1239" s="9">
        <v>0</v>
      </c>
      <c r="S1239" s="8">
        <v>122141</v>
      </c>
      <c r="T1239" s="9">
        <v>6</v>
      </c>
      <c r="U1239" s="9">
        <f t="shared" si="291"/>
        <v>122134</v>
      </c>
      <c r="V1239" s="9">
        <f t="shared" si="292"/>
        <v>62</v>
      </c>
      <c r="W1239" s="7">
        <v>14</v>
      </c>
      <c r="X1239" s="7">
        <f t="shared" si="288"/>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16617</v>
      </c>
      <c r="BL1239" s="24">
        <v>41</v>
      </c>
      <c r="BM1239">
        <v>1</v>
      </c>
      <c r="BN1239">
        <v>0</v>
      </c>
      <c r="BO1239">
        <v>0</v>
      </c>
      <c r="BP1239">
        <v>0</v>
      </c>
      <c r="BQ1239">
        <v>0</v>
      </c>
      <c r="BR1239">
        <v>0</v>
      </c>
      <c r="BS1239">
        <v>0</v>
      </c>
      <c r="BT1239" s="17">
        <v>0</v>
      </c>
      <c r="BU1239">
        <v>1</v>
      </c>
      <c r="BV1239">
        <v>0</v>
      </c>
      <c r="BW1239">
        <v>0</v>
      </c>
      <c r="BX1239" s="17">
        <v>0</v>
      </c>
      <c r="BY1239">
        <v>0</v>
      </c>
      <c r="BZ1239">
        <v>0</v>
      </c>
      <c r="CA1239">
        <v>0</v>
      </c>
      <c r="CB1239">
        <v>0</v>
      </c>
      <c r="CC1239" s="17">
        <v>0</v>
      </c>
      <c r="CD1239">
        <v>1</v>
      </c>
      <c r="CE1239">
        <v>1</v>
      </c>
      <c r="CF1239">
        <v>0</v>
      </c>
      <c r="CG1239">
        <v>0</v>
      </c>
      <c r="CH1239">
        <v>1</v>
      </c>
      <c r="CI1239">
        <v>0</v>
      </c>
      <c r="CJ1239">
        <v>0</v>
      </c>
      <c r="CK1239">
        <v>0</v>
      </c>
      <c r="CL1239">
        <v>0</v>
      </c>
      <c r="CM1239">
        <v>1</v>
      </c>
      <c r="CN1239" s="17">
        <v>0</v>
      </c>
      <c r="CO1239">
        <v>0.52800000000000002</v>
      </c>
      <c r="CP1239">
        <v>17</v>
      </c>
      <c r="CQ1239">
        <v>1</v>
      </c>
      <c r="CR1239">
        <v>0</v>
      </c>
      <c r="CS1239">
        <v>23</v>
      </c>
      <c r="CY1239" s="33" t="s">
        <v>85</v>
      </c>
    </row>
    <row r="1240" spans="1:103" x14ac:dyDescent="0.25">
      <c r="A1240">
        <v>1239</v>
      </c>
      <c r="B1240">
        <v>81</v>
      </c>
      <c r="C1240" s="24" t="s">
        <v>4134</v>
      </c>
      <c r="D1240" s="12">
        <v>4.3634993163400804</v>
      </c>
      <c r="E1240" s="13">
        <v>0.28574713719457318</v>
      </c>
      <c r="F1240" s="7">
        <v>15.27049180327869</v>
      </c>
      <c r="G1240" s="7">
        <f t="shared" si="289"/>
        <v>4.0777521791455076</v>
      </c>
      <c r="H1240" s="15">
        <f t="shared" si="290"/>
        <v>4.6492464535346532</v>
      </c>
      <c r="I1240" s="11">
        <f t="shared" si="285"/>
        <v>4.3653647209319503E-2</v>
      </c>
      <c r="J1240" s="32">
        <f t="shared" si="286"/>
        <v>2.8586929466113682E-3</v>
      </c>
      <c r="K1240" s="32">
        <f t="shared" si="287"/>
        <v>349.81021700332593</v>
      </c>
      <c r="L1240" s="8">
        <v>1</v>
      </c>
      <c r="M1240" s="9">
        <v>0</v>
      </c>
      <c r="N1240" s="8">
        <v>0</v>
      </c>
      <c r="O1240" s="9">
        <v>0</v>
      </c>
      <c r="P1240" s="9">
        <v>0</v>
      </c>
      <c r="Q1240" s="9">
        <v>1</v>
      </c>
      <c r="R1240" s="9">
        <v>0</v>
      </c>
      <c r="S1240" s="8">
        <v>122141</v>
      </c>
      <c r="T1240" s="9">
        <v>6</v>
      </c>
      <c r="U1240" s="9">
        <f t="shared" si="291"/>
        <v>122134</v>
      </c>
      <c r="V1240" s="9">
        <f t="shared" si="292"/>
        <v>62</v>
      </c>
      <c r="W1240" s="7">
        <v>14</v>
      </c>
      <c r="X1240" s="7">
        <f t="shared" si="288"/>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15966</v>
      </c>
      <c r="BL1240" s="24">
        <v>41</v>
      </c>
      <c r="BM1240">
        <v>1</v>
      </c>
      <c r="BN1240">
        <v>0</v>
      </c>
      <c r="BO1240">
        <v>0</v>
      </c>
      <c r="BP1240">
        <v>0</v>
      </c>
      <c r="BQ1240">
        <v>0</v>
      </c>
      <c r="BR1240">
        <v>0</v>
      </c>
      <c r="BS1240">
        <v>0</v>
      </c>
      <c r="BT1240" s="17">
        <v>0</v>
      </c>
      <c r="BU1240">
        <v>1</v>
      </c>
      <c r="BV1240">
        <v>0</v>
      </c>
      <c r="BW1240">
        <v>0</v>
      </c>
      <c r="BX1240" s="17">
        <v>0</v>
      </c>
      <c r="BY1240">
        <v>0</v>
      </c>
      <c r="BZ1240">
        <v>0</v>
      </c>
      <c r="CA1240">
        <v>0</v>
      </c>
      <c r="CB1240">
        <v>0</v>
      </c>
      <c r="CC1240" s="17">
        <v>0</v>
      </c>
      <c r="CD1240">
        <v>1</v>
      </c>
      <c r="CE1240">
        <v>1</v>
      </c>
      <c r="CF1240">
        <v>0</v>
      </c>
      <c r="CG1240">
        <v>0</v>
      </c>
      <c r="CH1240">
        <v>1</v>
      </c>
      <c r="CI1240">
        <v>0</v>
      </c>
      <c r="CJ1240">
        <v>0</v>
      </c>
      <c r="CK1240">
        <v>0</v>
      </c>
      <c r="CL1240">
        <v>0</v>
      </c>
      <c r="CM1240">
        <v>1</v>
      </c>
      <c r="CN1240" s="17">
        <v>0</v>
      </c>
      <c r="CO1240">
        <v>0.52800000000000002</v>
      </c>
      <c r="CP1240">
        <v>17</v>
      </c>
      <c r="CQ1240">
        <v>1</v>
      </c>
      <c r="CR1240">
        <v>0</v>
      </c>
      <c r="CS1240">
        <v>23</v>
      </c>
      <c r="CY1240" s="33" t="s">
        <v>85</v>
      </c>
    </row>
    <row r="1241" spans="1:103" x14ac:dyDescent="0.25">
      <c r="A1241">
        <v>1240</v>
      </c>
      <c r="B1241">
        <v>81</v>
      </c>
      <c r="C1241" s="24" t="s">
        <v>4134</v>
      </c>
      <c r="D1241" s="12">
        <v>5.0581257796572956</v>
      </c>
      <c r="E1241" s="13">
        <v>0.26194693542679848</v>
      </c>
      <c r="F1241" s="7">
        <v>19.309734513274339</v>
      </c>
      <c r="G1241" s="7">
        <f t="shared" si="289"/>
        <v>4.7961788442304973</v>
      </c>
      <c r="H1241" s="15">
        <f t="shared" si="290"/>
        <v>5.3200727150840939</v>
      </c>
      <c r="I1241" s="11">
        <f t="shared" si="285"/>
        <v>5.516912400749506E-2</v>
      </c>
      <c r="J1241" s="32">
        <f t="shared" si="286"/>
        <v>2.8570627923221546E-3</v>
      </c>
      <c r="K1241" s="32">
        <f t="shared" si="287"/>
        <v>350.0098082153886</v>
      </c>
      <c r="L1241" s="8">
        <v>1</v>
      </c>
      <c r="M1241" s="9">
        <v>0</v>
      </c>
      <c r="N1241" s="8">
        <v>0</v>
      </c>
      <c r="O1241" s="9">
        <v>0</v>
      </c>
      <c r="P1241" s="9">
        <v>0</v>
      </c>
      <c r="Q1241" s="9">
        <v>1</v>
      </c>
      <c r="R1241" s="9">
        <v>0</v>
      </c>
      <c r="S1241" s="8">
        <v>122141</v>
      </c>
      <c r="T1241" s="9">
        <v>6</v>
      </c>
      <c r="U1241" s="9">
        <f t="shared" si="291"/>
        <v>122134</v>
      </c>
      <c r="V1241" s="9">
        <f t="shared" si="292"/>
        <v>62</v>
      </c>
      <c r="W1241" s="7">
        <v>14</v>
      </c>
      <c r="X1241" s="7">
        <f t="shared" si="288"/>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15230</v>
      </c>
      <c r="BL1241" s="24">
        <v>41</v>
      </c>
      <c r="BM1241">
        <v>1</v>
      </c>
      <c r="BN1241">
        <v>0</v>
      </c>
      <c r="BO1241">
        <v>0</v>
      </c>
      <c r="BP1241">
        <v>0</v>
      </c>
      <c r="BQ1241">
        <v>0</v>
      </c>
      <c r="BR1241">
        <v>0</v>
      </c>
      <c r="BS1241">
        <v>0</v>
      </c>
      <c r="BT1241" s="17">
        <v>0</v>
      </c>
      <c r="BU1241">
        <v>1</v>
      </c>
      <c r="BV1241">
        <v>0</v>
      </c>
      <c r="BW1241">
        <v>0</v>
      </c>
      <c r="BX1241" s="17">
        <v>0</v>
      </c>
      <c r="BY1241">
        <v>0</v>
      </c>
      <c r="BZ1241">
        <v>0</v>
      </c>
      <c r="CA1241">
        <v>0</v>
      </c>
      <c r="CB1241">
        <v>0</v>
      </c>
      <c r="CC1241" s="17">
        <v>0</v>
      </c>
      <c r="CD1241">
        <v>1</v>
      </c>
      <c r="CE1241">
        <v>1</v>
      </c>
      <c r="CF1241">
        <v>0</v>
      </c>
      <c r="CG1241">
        <v>0</v>
      </c>
      <c r="CH1241">
        <v>1</v>
      </c>
      <c r="CI1241">
        <v>0</v>
      </c>
      <c r="CJ1241">
        <v>0</v>
      </c>
      <c r="CK1241">
        <v>0</v>
      </c>
      <c r="CL1241">
        <v>0</v>
      </c>
      <c r="CM1241">
        <v>1</v>
      </c>
      <c r="CN1241" s="17">
        <v>0</v>
      </c>
      <c r="CO1241">
        <v>0.52800000000000002</v>
      </c>
      <c r="CP1241">
        <v>17</v>
      </c>
      <c r="CQ1241">
        <v>1</v>
      </c>
      <c r="CR1241">
        <v>0</v>
      </c>
      <c r="CS1241">
        <v>23</v>
      </c>
      <c r="CY1241" s="33" t="s">
        <v>85</v>
      </c>
    </row>
    <row r="1242" spans="1:103" x14ac:dyDescent="0.25">
      <c r="A1242">
        <v>1241</v>
      </c>
      <c r="B1242">
        <v>81</v>
      </c>
      <c r="C1242" s="24" t="s">
        <v>4134</v>
      </c>
      <c r="D1242" s="12">
        <v>5.030086407540324</v>
      </c>
      <c r="E1242" s="13">
        <v>0.27133246181752779</v>
      </c>
      <c r="F1242" s="7">
        <v>18.53846153846154</v>
      </c>
      <c r="G1242" s="7">
        <f t="shared" si="289"/>
        <v>4.7587539457227965</v>
      </c>
      <c r="H1242" s="15">
        <f t="shared" si="290"/>
        <v>5.3014188693578514</v>
      </c>
      <c r="I1242" s="11">
        <f t="shared" si="285"/>
        <v>5.2971860208563537E-2</v>
      </c>
      <c r="J1242" s="32">
        <f t="shared" si="286"/>
        <v>2.8574032477648378E-3</v>
      </c>
      <c r="K1242" s="32">
        <f t="shared" si="287"/>
        <v>349.96810505560791</v>
      </c>
      <c r="L1242" s="8">
        <v>1</v>
      </c>
      <c r="M1242" s="9">
        <v>0</v>
      </c>
      <c r="N1242" s="8">
        <v>0</v>
      </c>
      <c r="O1242" s="9">
        <v>0</v>
      </c>
      <c r="P1242" s="9">
        <v>0</v>
      </c>
      <c r="Q1242" s="9">
        <v>1</v>
      </c>
      <c r="R1242" s="9">
        <v>0</v>
      </c>
      <c r="S1242" s="8">
        <v>122141</v>
      </c>
      <c r="T1242" s="9">
        <v>6</v>
      </c>
      <c r="U1242" s="9">
        <f t="shared" si="291"/>
        <v>122134</v>
      </c>
      <c r="V1242" s="9">
        <f t="shared" si="292"/>
        <v>62</v>
      </c>
      <c r="W1242" s="7">
        <v>14</v>
      </c>
      <c r="X1242" s="7">
        <f t="shared" si="288"/>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15906</v>
      </c>
      <c r="BL1242" s="24">
        <v>41</v>
      </c>
      <c r="BM1242">
        <v>1</v>
      </c>
      <c r="BN1242">
        <v>0</v>
      </c>
      <c r="BO1242">
        <v>0</v>
      </c>
      <c r="BP1242">
        <v>0</v>
      </c>
      <c r="BQ1242">
        <v>0</v>
      </c>
      <c r="BR1242">
        <v>0</v>
      </c>
      <c r="BS1242">
        <v>0</v>
      </c>
      <c r="BT1242" s="17">
        <v>0</v>
      </c>
      <c r="BU1242">
        <v>1</v>
      </c>
      <c r="BV1242">
        <v>0</v>
      </c>
      <c r="BW1242">
        <v>0</v>
      </c>
      <c r="BX1242" s="17">
        <v>0</v>
      </c>
      <c r="BY1242">
        <v>0</v>
      </c>
      <c r="BZ1242">
        <v>0</v>
      </c>
      <c r="CA1242">
        <v>0</v>
      </c>
      <c r="CB1242">
        <v>0</v>
      </c>
      <c r="CC1242" s="17">
        <v>0</v>
      </c>
      <c r="CD1242">
        <v>1</v>
      </c>
      <c r="CE1242">
        <v>1</v>
      </c>
      <c r="CF1242">
        <v>0</v>
      </c>
      <c r="CG1242">
        <v>0</v>
      </c>
      <c r="CH1242">
        <v>1</v>
      </c>
      <c r="CI1242">
        <v>0</v>
      </c>
      <c r="CJ1242">
        <v>0</v>
      </c>
      <c r="CK1242">
        <v>0</v>
      </c>
      <c r="CL1242">
        <v>0</v>
      </c>
      <c r="CM1242">
        <v>1</v>
      </c>
      <c r="CN1242" s="17">
        <v>0</v>
      </c>
      <c r="CO1242">
        <v>0.52800000000000002</v>
      </c>
      <c r="CP1242">
        <v>17</v>
      </c>
      <c r="CQ1242">
        <v>1</v>
      </c>
      <c r="CR1242">
        <v>0</v>
      </c>
      <c r="CS1242">
        <v>23</v>
      </c>
      <c r="CY1242" s="33" t="s">
        <v>85</v>
      </c>
    </row>
    <row r="1243" spans="1:103" x14ac:dyDescent="0.25">
      <c r="A1243">
        <v>1242</v>
      </c>
      <c r="B1243">
        <v>81</v>
      </c>
      <c r="C1243" s="24" t="s">
        <v>4134</v>
      </c>
      <c r="D1243" s="12">
        <v>5.0624375371012498</v>
      </c>
      <c r="E1243" s="13">
        <v>0.27583794272667073</v>
      </c>
      <c r="F1243" s="7">
        <v>18.352941176470591</v>
      </c>
      <c r="G1243" s="7">
        <f t="shared" si="289"/>
        <v>4.7865995943745787</v>
      </c>
      <c r="H1243" s="15">
        <f t="shared" si="290"/>
        <v>5.3382754798279208</v>
      </c>
      <c r="I1243" s="11">
        <f t="shared" si="285"/>
        <v>5.2443219019240539E-2</v>
      </c>
      <c r="J1243" s="32">
        <f t="shared" si="286"/>
        <v>2.8574830875868237E-3</v>
      </c>
      <c r="K1243" s="32">
        <f t="shared" si="287"/>
        <v>349.95832673309405</v>
      </c>
      <c r="L1243" s="8">
        <v>1</v>
      </c>
      <c r="M1243" s="9">
        <v>0</v>
      </c>
      <c r="N1243" s="8">
        <v>0</v>
      </c>
      <c r="O1243" s="9">
        <v>0</v>
      </c>
      <c r="P1243" s="9">
        <v>0</v>
      </c>
      <c r="Q1243" s="9">
        <v>1</v>
      </c>
      <c r="R1243" s="9">
        <v>0</v>
      </c>
      <c r="S1243" s="8">
        <v>122141</v>
      </c>
      <c r="T1243" s="9">
        <v>6</v>
      </c>
      <c r="U1243" s="9">
        <f t="shared" si="291"/>
        <v>122134</v>
      </c>
      <c r="V1243" s="9">
        <f t="shared" si="292"/>
        <v>62</v>
      </c>
      <c r="W1243" s="7">
        <v>14</v>
      </c>
      <c r="X1243" s="7">
        <f t="shared" si="288"/>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17122</v>
      </c>
      <c r="BL1243" s="24">
        <v>41</v>
      </c>
      <c r="BM1243">
        <v>1</v>
      </c>
      <c r="BN1243">
        <v>0</v>
      </c>
      <c r="BO1243">
        <v>0</v>
      </c>
      <c r="BP1243">
        <v>0</v>
      </c>
      <c r="BQ1243">
        <v>0</v>
      </c>
      <c r="BR1243">
        <v>0</v>
      </c>
      <c r="BS1243">
        <v>0</v>
      </c>
      <c r="BT1243" s="17">
        <v>0</v>
      </c>
      <c r="BU1243">
        <v>1</v>
      </c>
      <c r="BV1243">
        <v>0</v>
      </c>
      <c r="BW1243">
        <v>0</v>
      </c>
      <c r="BX1243" s="17">
        <v>0</v>
      </c>
      <c r="BY1243">
        <v>0</v>
      </c>
      <c r="BZ1243">
        <v>0</v>
      </c>
      <c r="CA1243">
        <v>0</v>
      </c>
      <c r="CB1243">
        <v>0</v>
      </c>
      <c r="CC1243" s="17">
        <v>0</v>
      </c>
      <c r="CD1243">
        <v>1</v>
      </c>
      <c r="CE1243">
        <v>1</v>
      </c>
      <c r="CF1243">
        <v>0</v>
      </c>
      <c r="CG1243">
        <v>0</v>
      </c>
      <c r="CH1243">
        <v>1</v>
      </c>
      <c r="CI1243">
        <v>0</v>
      </c>
      <c r="CJ1243">
        <v>0</v>
      </c>
      <c r="CK1243">
        <v>0</v>
      </c>
      <c r="CL1243">
        <v>0</v>
      </c>
      <c r="CM1243">
        <v>1</v>
      </c>
      <c r="CN1243" s="17">
        <v>0</v>
      </c>
      <c r="CO1243">
        <v>0.52800000000000002</v>
      </c>
      <c r="CP1243">
        <v>17</v>
      </c>
      <c r="CQ1243">
        <v>1</v>
      </c>
      <c r="CR1243">
        <v>0</v>
      </c>
      <c r="CS1243">
        <v>23</v>
      </c>
      <c r="CY1243" s="33" t="s">
        <v>85</v>
      </c>
    </row>
    <row r="1244" spans="1:103" x14ac:dyDescent="0.25">
      <c r="A1244">
        <v>1243</v>
      </c>
      <c r="B1244">
        <v>81</v>
      </c>
      <c r="C1244" s="24" t="s">
        <v>4134</v>
      </c>
      <c r="D1244" s="12">
        <v>4.7223375566132431</v>
      </c>
      <c r="E1244" s="13">
        <v>0.27956611089964928</v>
      </c>
      <c r="F1244" s="7">
        <v>16.891666666666669</v>
      </c>
      <c r="G1244" s="7">
        <f t="shared" si="289"/>
        <v>4.4427714457135936</v>
      </c>
      <c r="H1244" s="15">
        <f t="shared" si="290"/>
        <v>5.0019036675128925</v>
      </c>
      <c r="I1244" s="11">
        <f t="shared" si="285"/>
        <v>4.8277803900521526E-2</v>
      </c>
      <c r="J1244" s="32">
        <f t="shared" si="286"/>
        <v>2.8580840986988567E-3</v>
      </c>
      <c r="K1244" s="32">
        <f t="shared" si="287"/>
        <v>349.88473588137248</v>
      </c>
      <c r="L1244" s="8">
        <v>1</v>
      </c>
      <c r="M1244" s="9">
        <v>0</v>
      </c>
      <c r="N1244" s="8">
        <v>0</v>
      </c>
      <c r="O1244" s="9">
        <v>0</v>
      </c>
      <c r="P1244" s="9">
        <v>0</v>
      </c>
      <c r="Q1244" s="9">
        <v>1</v>
      </c>
      <c r="R1244" s="9">
        <v>0</v>
      </c>
      <c r="S1244" s="8">
        <v>122141</v>
      </c>
      <c r="T1244" s="9">
        <v>6</v>
      </c>
      <c r="U1244" s="9">
        <f t="shared" si="291"/>
        <v>122134</v>
      </c>
      <c r="V1244" s="9">
        <f t="shared" si="292"/>
        <v>62</v>
      </c>
      <c r="W1244" s="7">
        <v>14</v>
      </c>
      <c r="X1244" s="7">
        <f t="shared" si="288"/>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17071</v>
      </c>
      <c r="BL1244" s="24">
        <v>41</v>
      </c>
      <c r="BM1244">
        <v>1</v>
      </c>
      <c r="BN1244">
        <v>0</v>
      </c>
      <c r="BO1244">
        <v>0</v>
      </c>
      <c r="BP1244">
        <v>0</v>
      </c>
      <c r="BQ1244">
        <v>0</v>
      </c>
      <c r="BR1244">
        <v>0</v>
      </c>
      <c r="BS1244">
        <v>0</v>
      </c>
      <c r="BT1244" s="17">
        <v>0</v>
      </c>
      <c r="BU1244">
        <v>1</v>
      </c>
      <c r="BV1244">
        <v>0</v>
      </c>
      <c r="BW1244">
        <v>0</v>
      </c>
      <c r="BX1244" s="17">
        <v>0</v>
      </c>
      <c r="BY1244">
        <v>0</v>
      </c>
      <c r="BZ1244">
        <v>0</v>
      </c>
      <c r="CA1244">
        <v>0</v>
      </c>
      <c r="CB1244">
        <v>0</v>
      </c>
      <c r="CC1244" s="17">
        <v>0</v>
      </c>
      <c r="CD1244">
        <v>1</v>
      </c>
      <c r="CE1244">
        <v>1</v>
      </c>
      <c r="CF1244">
        <v>0</v>
      </c>
      <c r="CG1244">
        <v>0</v>
      </c>
      <c r="CH1244">
        <v>1</v>
      </c>
      <c r="CI1244">
        <v>0</v>
      </c>
      <c r="CJ1244">
        <v>0</v>
      </c>
      <c r="CK1244">
        <v>0</v>
      </c>
      <c r="CL1244">
        <v>0</v>
      </c>
      <c r="CM1244">
        <v>1</v>
      </c>
      <c r="CN1244" s="17">
        <v>0</v>
      </c>
      <c r="CO1244">
        <v>0.52800000000000002</v>
      </c>
      <c r="CP1244">
        <v>17</v>
      </c>
      <c r="CQ1244">
        <v>1</v>
      </c>
      <c r="CR1244">
        <v>0</v>
      </c>
      <c r="CS1244">
        <v>23</v>
      </c>
      <c r="CY1244" s="33" t="s">
        <v>85</v>
      </c>
    </row>
    <row r="1245" spans="1:103" x14ac:dyDescent="0.25">
      <c r="A1245">
        <v>1244</v>
      </c>
      <c r="B1245">
        <v>81</v>
      </c>
      <c r="C1245" s="24" t="s">
        <v>4134</v>
      </c>
      <c r="D1245" s="12">
        <v>4.954483964154055</v>
      </c>
      <c r="E1245" s="13">
        <v>0.28556772614383719</v>
      </c>
      <c r="F1245" s="7">
        <v>17.349593495934961</v>
      </c>
      <c r="G1245" s="7">
        <f t="shared" si="289"/>
        <v>4.668916238010218</v>
      </c>
      <c r="H1245" s="15">
        <f t="shared" si="290"/>
        <v>5.240051690297892</v>
      </c>
      <c r="I1245" s="11">
        <f t="shared" si="285"/>
        <v>4.9583421962811534E-2</v>
      </c>
      <c r="J1245" s="32">
        <f t="shared" si="286"/>
        <v>2.8579010784563347E-3</v>
      </c>
      <c r="K1245" s="32">
        <f t="shared" si="287"/>
        <v>349.90714253137816</v>
      </c>
      <c r="L1245" s="8">
        <v>1</v>
      </c>
      <c r="M1245" s="9">
        <v>0</v>
      </c>
      <c r="N1245" s="8">
        <v>0</v>
      </c>
      <c r="O1245" s="9">
        <v>0</v>
      </c>
      <c r="P1245" s="9">
        <v>0</v>
      </c>
      <c r="Q1245" s="9">
        <v>1</v>
      </c>
      <c r="R1245" s="9">
        <v>0</v>
      </c>
      <c r="S1245" s="8">
        <v>122141</v>
      </c>
      <c r="T1245" s="9">
        <v>6</v>
      </c>
      <c r="U1245" s="9">
        <f t="shared" si="291"/>
        <v>122134</v>
      </c>
      <c r="V1245" s="9">
        <f t="shared" si="292"/>
        <v>62</v>
      </c>
      <c r="W1245" s="7">
        <v>14</v>
      </c>
      <c r="X1245" s="7">
        <f t="shared" si="288"/>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16581</v>
      </c>
      <c r="BL1245" s="24">
        <v>41</v>
      </c>
      <c r="BM1245">
        <v>1</v>
      </c>
      <c r="BN1245">
        <v>0</v>
      </c>
      <c r="BO1245">
        <v>0</v>
      </c>
      <c r="BP1245">
        <v>0</v>
      </c>
      <c r="BQ1245">
        <v>0</v>
      </c>
      <c r="BR1245">
        <v>0</v>
      </c>
      <c r="BS1245">
        <v>0</v>
      </c>
      <c r="BT1245" s="17">
        <v>0</v>
      </c>
      <c r="BU1245">
        <v>1</v>
      </c>
      <c r="BV1245">
        <v>0</v>
      </c>
      <c r="BW1245">
        <v>0</v>
      </c>
      <c r="BX1245" s="17">
        <v>0</v>
      </c>
      <c r="BY1245">
        <v>0</v>
      </c>
      <c r="BZ1245">
        <v>0</v>
      </c>
      <c r="CA1245">
        <v>0</v>
      </c>
      <c r="CB1245">
        <v>0</v>
      </c>
      <c r="CC1245" s="17">
        <v>0</v>
      </c>
      <c r="CD1245">
        <v>1</v>
      </c>
      <c r="CE1245">
        <v>1</v>
      </c>
      <c r="CF1245">
        <v>0</v>
      </c>
      <c r="CG1245">
        <v>0</v>
      </c>
      <c r="CH1245">
        <v>1</v>
      </c>
      <c r="CI1245">
        <v>0</v>
      </c>
      <c r="CJ1245">
        <v>0</v>
      </c>
      <c r="CK1245">
        <v>0</v>
      </c>
      <c r="CL1245">
        <v>0</v>
      </c>
      <c r="CM1245">
        <v>1</v>
      </c>
      <c r="CN1245" s="17">
        <v>0</v>
      </c>
      <c r="CO1245">
        <v>0.52800000000000002</v>
      </c>
      <c r="CP1245">
        <v>17</v>
      </c>
      <c r="CQ1245">
        <v>1</v>
      </c>
      <c r="CR1245">
        <v>0</v>
      </c>
      <c r="CS1245">
        <v>23</v>
      </c>
      <c r="CY1245" s="33" t="s">
        <v>85</v>
      </c>
    </row>
    <row r="1246" spans="1:103" x14ac:dyDescent="0.25">
      <c r="A1246">
        <v>1245</v>
      </c>
      <c r="B1246">
        <v>81</v>
      </c>
      <c r="C1246" s="24" t="s">
        <v>4134</v>
      </c>
      <c r="D1246" s="12">
        <v>4.922032843381019</v>
      </c>
      <c r="E1246" s="13">
        <v>0.27873711241421528</v>
      </c>
      <c r="F1246" s="7">
        <v>17.658333333333331</v>
      </c>
      <c r="G1246" s="7">
        <f t="shared" si="289"/>
        <v>4.6432957309668037</v>
      </c>
      <c r="H1246" s="15">
        <f t="shared" si="290"/>
        <v>5.2007699557952343</v>
      </c>
      <c r="I1246" s="11">
        <f t="shared" si="285"/>
        <v>5.0463542510988793E-2</v>
      </c>
      <c r="J1246" s="32">
        <f t="shared" si="286"/>
        <v>2.8577749416322114E-3</v>
      </c>
      <c r="K1246" s="32">
        <f t="shared" si="287"/>
        <v>349.92258677614842</v>
      </c>
      <c r="L1246" s="8">
        <v>1</v>
      </c>
      <c r="M1246" s="9">
        <v>0</v>
      </c>
      <c r="N1246" s="8">
        <v>0</v>
      </c>
      <c r="O1246" s="9">
        <v>0</v>
      </c>
      <c r="P1246" s="9">
        <v>0</v>
      </c>
      <c r="Q1246" s="9">
        <v>1</v>
      </c>
      <c r="R1246" s="9">
        <v>0</v>
      </c>
      <c r="S1246" s="8">
        <v>122141</v>
      </c>
      <c r="T1246" s="9">
        <v>6</v>
      </c>
      <c r="U1246" s="9">
        <f t="shared" si="291"/>
        <v>122134</v>
      </c>
      <c r="V1246" s="9">
        <f t="shared" si="292"/>
        <v>62</v>
      </c>
      <c r="W1246" s="7">
        <v>14</v>
      </c>
      <c r="X1246" s="7">
        <f t="shared" si="288"/>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16160</v>
      </c>
      <c r="BL1246" s="24">
        <v>41</v>
      </c>
      <c r="BM1246">
        <v>1</v>
      </c>
      <c r="BN1246">
        <v>0</v>
      </c>
      <c r="BO1246">
        <v>0</v>
      </c>
      <c r="BP1246">
        <v>0</v>
      </c>
      <c r="BQ1246">
        <v>0</v>
      </c>
      <c r="BR1246">
        <v>0</v>
      </c>
      <c r="BS1246">
        <v>0</v>
      </c>
      <c r="BT1246" s="17">
        <v>0</v>
      </c>
      <c r="BU1246">
        <v>1</v>
      </c>
      <c r="BV1246">
        <v>0</v>
      </c>
      <c r="BW1246">
        <v>0</v>
      </c>
      <c r="BX1246" s="17">
        <v>0</v>
      </c>
      <c r="BY1246">
        <v>0</v>
      </c>
      <c r="BZ1246">
        <v>0</v>
      </c>
      <c r="CA1246">
        <v>0</v>
      </c>
      <c r="CB1246">
        <v>0</v>
      </c>
      <c r="CC1246" s="17">
        <v>0</v>
      </c>
      <c r="CD1246">
        <v>1</v>
      </c>
      <c r="CE1246">
        <v>1</v>
      </c>
      <c r="CF1246">
        <v>0</v>
      </c>
      <c r="CG1246">
        <v>0</v>
      </c>
      <c r="CH1246">
        <v>1</v>
      </c>
      <c r="CI1246">
        <v>0</v>
      </c>
      <c r="CJ1246">
        <v>0</v>
      </c>
      <c r="CK1246">
        <v>0</v>
      </c>
      <c r="CL1246">
        <v>0</v>
      </c>
      <c r="CM1246">
        <v>1</v>
      </c>
      <c r="CN1246" s="17">
        <v>0</v>
      </c>
      <c r="CO1246">
        <v>0.52800000000000002</v>
      </c>
      <c r="CP1246">
        <v>17</v>
      </c>
      <c r="CQ1246">
        <v>1</v>
      </c>
      <c r="CR1246">
        <v>0</v>
      </c>
      <c r="CS1246">
        <v>23</v>
      </c>
      <c r="CY1246" s="33" t="s">
        <v>85</v>
      </c>
    </row>
    <row r="1247" spans="1:103" x14ac:dyDescent="0.25">
      <c r="A1247">
        <v>1246</v>
      </c>
      <c r="B1247">
        <v>81</v>
      </c>
      <c r="C1247" s="24" t="s">
        <v>4134</v>
      </c>
      <c r="D1247" s="12">
        <v>5.5484096354667223</v>
      </c>
      <c r="E1247" s="13">
        <v>0.31527669848981371</v>
      </c>
      <c r="F1247" s="7">
        <v>17.5985401459854</v>
      </c>
      <c r="G1247" s="7">
        <f t="shared" si="289"/>
        <v>5.2331329369769088</v>
      </c>
      <c r="H1247" s="15">
        <f t="shared" si="290"/>
        <v>5.8636863339565357</v>
      </c>
      <c r="I1247" s="11">
        <f t="shared" si="285"/>
        <v>5.0293099982608599E-2</v>
      </c>
      <c r="J1247" s="32">
        <f t="shared" si="286"/>
        <v>2.8577995427695475E-3</v>
      </c>
      <c r="K1247" s="32">
        <f t="shared" si="287"/>
        <v>349.9195744957259</v>
      </c>
      <c r="L1247" s="8">
        <v>1</v>
      </c>
      <c r="M1247" s="9">
        <v>0</v>
      </c>
      <c r="N1247" s="8">
        <v>0</v>
      </c>
      <c r="O1247" s="9">
        <v>0</v>
      </c>
      <c r="P1247" s="9">
        <v>0</v>
      </c>
      <c r="Q1247" s="9">
        <v>1</v>
      </c>
      <c r="R1247" s="9">
        <v>0</v>
      </c>
      <c r="S1247" s="8">
        <v>122141</v>
      </c>
      <c r="T1247" s="9">
        <v>6</v>
      </c>
      <c r="U1247" s="9">
        <f t="shared" si="291"/>
        <v>122134</v>
      </c>
      <c r="V1247" s="9">
        <f t="shared" si="292"/>
        <v>62</v>
      </c>
      <c r="W1247" s="7">
        <v>14</v>
      </c>
      <c r="X1247" s="7">
        <f t="shared" si="288"/>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15719</v>
      </c>
      <c r="BL1247" s="24">
        <v>41</v>
      </c>
      <c r="BM1247">
        <v>1</v>
      </c>
      <c r="BN1247">
        <v>0</v>
      </c>
      <c r="BO1247">
        <v>0</v>
      </c>
      <c r="BP1247">
        <v>0</v>
      </c>
      <c r="BQ1247">
        <v>0</v>
      </c>
      <c r="BR1247">
        <v>0</v>
      </c>
      <c r="BS1247">
        <v>0</v>
      </c>
      <c r="BT1247" s="17">
        <v>0</v>
      </c>
      <c r="BU1247">
        <v>1</v>
      </c>
      <c r="BV1247">
        <v>0</v>
      </c>
      <c r="BW1247">
        <v>0</v>
      </c>
      <c r="BX1247" s="17">
        <v>0</v>
      </c>
      <c r="BY1247">
        <v>0</v>
      </c>
      <c r="BZ1247">
        <v>0</v>
      </c>
      <c r="CA1247">
        <v>0</v>
      </c>
      <c r="CB1247">
        <v>0</v>
      </c>
      <c r="CC1247" s="17">
        <v>0</v>
      </c>
      <c r="CD1247">
        <v>1</v>
      </c>
      <c r="CE1247">
        <v>1</v>
      </c>
      <c r="CF1247">
        <v>0</v>
      </c>
      <c r="CG1247">
        <v>0</v>
      </c>
      <c r="CH1247">
        <v>1</v>
      </c>
      <c r="CI1247">
        <v>0</v>
      </c>
      <c r="CJ1247">
        <v>0</v>
      </c>
      <c r="CK1247">
        <v>0</v>
      </c>
      <c r="CL1247">
        <v>0</v>
      </c>
      <c r="CM1247">
        <v>1</v>
      </c>
      <c r="CN1247" s="17">
        <v>0</v>
      </c>
      <c r="CO1247">
        <v>0.52800000000000002</v>
      </c>
      <c r="CP1247">
        <v>17</v>
      </c>
      <c r="CQ1247">
        <v>1</v>
      </c>
      <c r="CR1247">
        <v>0</v>
      </c>
      <c r="CS1247">
        <v>23</v>
      </c>
      <c r="CY1247" s="33" t="s">
        <v>85</v>
      </c>
    </row>
    <row r="1248" spans="1:103" x14ac:dyDescent="0.25">
      <c r="A1248">
        <v>1247</v>
      </c>
      <c r="B1248">
        <v>81</v>
      </c>
      <c r="C1248" s="24" t="s">
        <v>4134</v>
      </c>
      <c r="D1248" s="12">
        <v>5.2752091638231802</v>
      </c>
      <c r="E1248" s="13">
        <v>0.31424811488390381</v>
      </c>
      <c r="F1248" s="7">
        <v>16.786764705882359</v>
      </c>
      <c r="G1248" s="7">
        <f t="shared" si="289"/>
        <v>4.9609610489392768</v>
      </c>
      <c r="H1248" s="15">
        <f t="shared" si="290"/>
        <v>5.5894572787070835</v>
      </c>
      <c r="I1248" s="11">
        <f t="shared" si="285"/>
        <v>4.7978677594484952E-2</v>
      </c>
      <c r="J1248" s="32">
        <f t="shared" si="286"/>
        <v>2.8581253407139518E-3</v>
      </c>
      <c r="K1248" s="32">
        <f t="shared" si="287"/>
        <v>349.87968713443576</v>
      </c>
      <c r="L1248" s="8">
        <v>1</v>
      </c>
      <c r="M1248" s="9">
        <v>0</v>
      </c>
      <c r="N1248" s="8">
        <v>0</v>
      </c>
      <c r="O1248" s="9">
        <v>0</v>
      </c>
      <c r="P1248" s="9">
        <v>0</v>
      </c>
      <c r="Q1248" s="9">
        <v>1</v>
      </c>
      <c r="R1248" s="9">
        <v>0</v>
      </c>
      <c r="S1248" s="8">
        <v>122141</v>
      </c>
      <c r="T1248" s="9">
        <v>6</v>
      </c>
      <c r="U1248" s="9">
        <f t="shared" si="291"/>
        <v>122134</v>
      </c>
      <c r="V1248" s="9">
        <f t="shared" si="292"/>
        <v>62</v>
      </c>
      <c r="W1248" s="7">
        <v>14</v>
      </c>
      <c r="X1248" s="7">
        <f t="shared" si="288"/>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15720</v>
      </c>
      <c r="BL1248" s="24">
        <v>41</v>
      </c>
      <c r="BM1248">
        <v>1</v>
      </c>
      <c r="BN1248">
        <v>0</v>
      </c>
      <c r="BO1248">
        <v>0</v>
      </c>
      <c r="BP1248">
        <v>0</v>
      </c>
      <c r="BQ1248">
        <v>0</v>
      </c>
      <c r="BR1248">
        <v>0</v>
      </c>
      <c r="BS1248">
        <v>0</v>
      </c>
      <c r="BT1248" s="17">
        <v>0</v>
      </c>
      <c r="BU1248">
        <v>1</v>
      </c>
      <c r="BV1248">
        <v>0</v>
      </c>
      <c r="BW1248">
        <v>0</v>
      </c>
      <c r="BX1248" s="17">
        <v>0</v>
      </c>
      <c r="BY1248">
        <v>0</v>
      </c>
      <c r="BZ1248">
        <v>0</v>
      </c>
      <c r="CA1248">
        <v>0</v>
      </c>
      <c r="CB1248">
        <v>0</v>
      </c>
      <c r="CC1248" s="17">
        <v>0</v>
      </c>
      <c r="CD1248">
        <v>1</v>
      </c>
      <c r="CE1248">
        <v>1</v>
      </c>
      <c r="CF1248">
        <v>0</v>
      </c>
      <c r="CG1248">
        <v>0</v>
      </c>
      <c r="CH1248">
        <v>1</v>
      </c>
      <c r="CI1248">
        <v>0</v>
      </c>
      <c r="CJ1248">
        <v>0</v>
      </c>
      <c r="CK1248">
        <v>0</v>
      </c>
      <c r="CL1248">
        <v>0</v>
      </c>
      <c r="CM1248">
        <v>1</v>
      </c>
      <c r="CN1248" s="17">
        <v>0</v>
      </c>
      <c r="CO1248">
        <v>0.52800000000000002</v>
      </c>
      <c r="CP1248">
        <v>17</v>
      </c>
      <c r="CQ1248">
        <v>1</v>
      </c>
      <c r="CR1248">
        <v>0</v>
      </c>
      <c r="CS1248">
        <v>23</v>
      </c>
      <c r="CY1248" s="33" t="s">
        <v>85</v>
      </c>
    </row>
    <row r="1249" spans="1:103" x14ac:dyDescent="0.25">
      <c r="A1249">
        <v>1248</v>
      </c>
      <c r="B1249">
        <v>81</v>
      </c>
      <c r="C1249" s="24" t="s">
        <v>4134</v>
      </c>
      <c r="D1249" s="12">
        <v>5.8152851147362128</v>
      </c>
      <c r="E1249" s="13">
        <v>0.30027684273963101</v>
      </c>
      <c r="F1249" s="7">
        <v>19.36641221374046</v>
      </c>
      <c r="G1249" s="7">
        <f t="shared" si="289"/>
        <v>5.5150082719965816</v>
      </c>
      <c r="H1249" s="15">
        <f t="shared" si="290"/>
        <v>6.115561957475844</v>
      </c>
      <c r="I1249" s="11">
        <f t="shared" si="285"/>
        <v>5.5330560730520235E-2</v>
      </c>
      <c r="J1249" s="32">
        <f t="shared" si="286"/>
        <v>2.8570372312566607E-3</v>
      </c>
      <c r="K1249" s="32">
        <f t="shared" si="287"/>
        <v>350.01293964942573</v>
      </c>
      <c r="L1249" s="8">
        <v>1</v>
      </c>
      <c r="M1249" s="9">
        <v>0</v>
      </c>
      <c r="N1249" s="8">
        <v>0</v>
      </c>
      <c r="O1249" s="9">
        <v>0</v>
      </c>
      <c r="P1249" s="9">
        <v>0</v>
      </c>
      <c r="Q1249" s="9">
        <v>1</v>
      </c>
      <c r="R1249" s="9">
        <v>0</v>
      </c>
      <c r="S1249" s="8">
        <v>122141</v>
      </c>
      <c r="T1249" s="9">
        <v>6</v>
      </c>
      <c r="U1249" s="9">
        <f t="shared" si="291"/>
        <v>122134</v>
      </c>
      <c r="V1249" s="9">
        <f t="shared" si="292"/>
        <v>62</v>
      </c>
      <c r="W1249" s="7">
        <v>14</v>
      </c>
      <c r="X1249" s="7">
        <f t="shared" si="288"/>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17146</v>
      </c>
      <c r="BL1249" s="24">
        <v>41</v>
      </c>
      <c r="BM1249">
        <v>1</v>
      </c>
      <c r="BN1249">
        <v>0</v>
      </c>
      <c r="BO1249">
        <v>0</v>
      </c>
      <c r="BP1249">
        <v>0</v>
      </c>
      <c r="BQ1249">
        <v>0</v>
      </c>
      <c r="BR1249">
        <v>0</v>
      </c>
      <c r="BS1249">
        <v>0</v>
      </c>
      <c r="BT1249" s="17">
        <v>0</v>
      </c>
      <c r="BU1249">
        <v>1</v>
      </c>
      <c r="BV1249">
        <v>0</v>
      </c>
      <c r="BW1249">
        <v>0</v>
      </c>
      <c r="BX1249" s="17">
        <v>0</v>
      </c>
      <c r="BY1249">
        <v>0</v>
      </c>
      <c r="BZ1249">
        <v>0</v>
      </c>
      <c r="CA1249">
        <v>0</v>
      </c>
      <c r="CB1249">
        <v>0</v>
      </c>
      <c r="CC1249" s="17">
        <v>0</v>
      </c>
      <c r="CD1249">
        <v>1</v>
      </c>
      <c r="CE1249">
        <v>1</v>
      </c>
      <c r="CF1249">
        <v>0</v>
      </c>
      <c r="CG1249">
        <v>0</v>
      </c>
      <c r="CH1249">
        <v>1</v>
      </c>
      <c r="CI1249">
        <v>0</v>
      </c>
      <c r="CJ1249">
        <v>0</v>
      </c>
      <c r="CK1249">
        <v>0</v>
      </c>
      <c r="CL1249">
        <v>0</v>
      </c>
      <c r="CM1249">
        <v>1</v>
      </c>
      <c r="CN1249" s="17">
        <v>0</v>
      </c>
      <c r="CO1249">
        <v>0.52800000000000002</v>
      </c>
      <c r="CP1249">
        <v>17</v>
      </c>
      <c r="CQ1249">
        <v>1</v>
      </c>
      <c r="CR1249">
        <v>0</v>
      </c>
      <c r="CS1249">
        <v>23</v>
      </c>
      <c r="CY1249" s="33" t="s">
        <v>85</v>
      </c>
    </row>
    <row r="1250" spans="1:103" x14ac:dyDescent="0.25">
      <c r="A1250">
        <v>1249</v>
      </c>
      <c r="B1250">
        <v>81</v>
      </c>
      <c r="C1250" s="24" t="s">
        <v>4134</v>
      </c>
      <c r="D1250" s="12">
        <v>5.7371263440564091</v>
      </c>
      <c r="E1250" s="13">
        <v>0.29833056989093332</v>
      </c>
      <c r="F1250" s="7">
        <v>19.23076923076923</v>
      </c>
      <c r="G1250" s="7">
        <f t="shared" si="289"/>
        <v>5.4387957741654755</v>
      </c>
      <c r="H1250" s="15">
        <f t="shared" si="290"/>
        <v>6.0354569139473426</v>
      </c>
      <c r="I1250" s="11">
        <f t="shared" si="285"/>
        <v>5.494419771344429E-2</v>
      </c>
      <c r="J1250" s="32">
        <f t="shared" si="286"/>
        <v>2.857098281099103E-3</v>
      </c>
      <c r="K1250" s="32">
        <f t="shared" si="287"/>
        <v>350.00546065055488</v>
      </c>
      <c r="L1250" s="8">
        <v>1</v>
      </c>
      <c r="M1250" s="9">
        <v>0</v>
      </c>
      <c r="N1250" s="8">
        <v>0</v>
      </c>
      <c r="O1250" s="9">
        <v>0</v>
      </c>
      <c r="P1250" s="9">
        <v>0</v>
      </c>
      <c r="Q1250" s="9">
        <v>1</v>
      </c>
      <c r="R1250" s="9">
        <v>0</v>
      </c>
      <c r="S1250" s="8">
        <v>122141</v>
      </c>
      <c r="T1250" s="9">
        <v>6</v>
      </c>
      <c r="U1250" s="9">
        <f t="shared" si="291"/>
        <v>122134</v>
      </c>
      <c r="V1250" s="9">
        <f t="shared" si="292"/>
        <v>62</v>
      </c>
      <c r="W1250" s="7">
        <v>14</v>
      </c>
      <c r="X1250" s="7">
        <f t="shared" si="288"/>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17806</v>
      </c>
      <c r="BL1250" s="24">
        <v>41</v>
      </c>
      <c r="BM1250">
        <v>1</v>
      </c>
      <c r="BN1250">
        <v>0</v>
      </c>
      <c r="BO1250">
        <v>0</v>
      </c>
      <c r="BP1250">
        <v>0</v>
      </c>
      <c r="BQ1250">
        <v>0</v>
      </c>
      <c r="BR1250">
        <v>0</v>
      </c>
      <c r="BS1250">
        <v>0</v>
      </c>
      <c r="BT1250" s="17">
        <v>0</v>
      </c>
      <c r="BU1250">
        <v>1</v>
      </c>
      <c r="BV1250">
        <v>0</v>
      </c>
      <c r="BW1250">
        <v>0</v>
      </c>
      <c r="BX1250" s="17">
        <v>0</v>
      </c>
      <c r="BY1250">
        <v>0</v>
      </c>
      <c r="BZ1250">
        <v>0</v>
      </c>
      <c r="CA1250">
        <v>0</v>
      </c>
      <c r="CB1250">
        <v>0</v>
      </c>
      <c r="CC1250" s="17">
        <v>0</v>
      </c>
      <c r="CD1250">
        <v>1</v>
      </c>
      <c r="CE1250">
        <v>1</v>
      </c>
      <c r="CF1250">
        <v>0</v>
      </c>
      <c r="CG1250">
        <v>0</v>
      </c>
      <c r="CH1250">
        <v>1</v>
      </c>
      <c r="CI1250">
        <v>0</v>
      </c>
      <c r="CJ1250">
        <v>0</v>
      </c>
      <c r="CK1250">
        <v>0</v>
      </c>
      <c r="CL1250">
        <v>0</v>
      </c>
      <c r="CM1250">
        <v>1</v>
      </c>
      <c r="CN1250" s="17">
        <v>0</v>
      </c>
      <c r="CO1250">
        <v>0.52800000000000002</v>
      </c>
      <c r="CP1250">
        <v>17</v>
      </c>
      <c r="CQ1250">
        <v>1</v>
      </c>
      <c r="CR1250">
        <v>0</v>
      </c>
      <c r="CS1250">
        <v>23</v>
      </c>
      <c r="CY1250" s="33" t="s">
        <v>85</v>
      </c>
    </row>
    <row r="1251" spans="1:103" x14ac:dyDescent="0.25">
      <c r="A1251">
        <v>1250</v>
      </c>
      <c r="B1251">
        <v>81</v>
      </c>
      <c r="C1251" s="24" t="s">
        <v>4134</v>
      </c>
      <c r="D1251" s="12">
        <v>5.8616759166673296</v>
      </c>
      <c r="E1251" s="13">
        <v>0.29319832642962812</v>
      </c>
      <c r="F1251" s="7">
        <v>19.9921875</v>
      </c>
      <c r="G1251" s="7">
        <f t="shared" si="289"/>
        <v>5.5684775902377011</v>
      </c>
      <c r="H1251" s="15">
        <f t="shared" si="290"/>
        <v>6.1548742430969581</v>
      </c>
      <c r="I1251" s="11">
        <f t="shared" si="285"/>
        <v>5.7112683245932376E-2</v>
      </c>
      <c r="J1251" s="32">
        <f t="shared" si="286"/>
        <v>2.8567500802967349E-3</v>
      </c>
      <c r="K1251" s="32">
        <f t="shared" si="287"/>
        <v>350.04812177904216</v>
      </c>
      <c r="L1251" s="8">
        <v>1</v>
      </c>
      <c r="M1251" s="9">
        <v>0</v>
      </c>
      <c r="N1251" s="8">
        <v>0</v>
      </c>
      <c r="O1251" s="9">
        <v>0</v>
      </c>
      <c r="P1251" s="9">
        <v>0</v>
      </c>
      <c r="Q1251" s="9">
        <v>1</v>
      </c>
      <c r="R1251" s="9">
        <v>0</v>
      </c>
      <c r="S1251" s="8">
        <v>122141</v>
      </c>
      <c r="T1251" s="9">
        <v>6</v>
      </c>
      <c r="U1251" s="9">
        <f t="shared" si="291"/>
        <v>122134</v>
      </c>
      <c r="V1251" s="9">
        <f t="shared" si="292"/>
        <v>62</v>
      </c>
      <c r="W1251" s="7">
        <v>14</v>
      </c>
      <c r="X1251" s="7">
        <f t="shared" si="288"/>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17425</v>
      </c>
      <c r="BL1251" s="24">
        <v>41</v>
      </c>
      <c r="BM1251">
        <v>1</v>
      </c>
      <c r="BN1251">
        <v>0</v>
      </c>
      <c r="BO1251">
        <v>0</v>
      </c>
      <c r="BP1251">
        <v>0</v>
      </c>
      <c r="BQ1251">
        <v>0</v>
      </c>
      <c r="BR1251">
        <v>0</v>
      </c>
      <c r="BS1251">
        <v>0</v>
      </c>
      <c r="BT1251" s="17">
        <v>0</v>
      </c>
      <c r="BU1251">
        <v>1</v>
      </c>
      <c r="BV1251">
        <v>0</v>
      </c>
      <c r="BW1251">
        <v>0</v>
      </c>
      <c r="BX1251" s="17">
        <v>0</v>
      </c>
      <c r="BY1251">
        <v>0</v>
      </c>
      <c r="BZ1251">
        <v>0</v>
      </c>
      <c r="CA1251">
        <v>0</v>
      </c>
      <c r="CB1251">
        <v>0</v>
      </c>
      <c r="CC1251" s="17">
        <v>0</v>
      </c>
      <c r="CD1251">
        <v>1</v>
      </c>
      <c r="CE1251">
        <v>1</v>
      </c>
      <c r="CF1251">
        <v>0</v>
      </c>
      <c r="CG1251">
        <v>0</v>
      </c>
      <c r="CH1251">
        <v>1</v>
      </c>
      <c r="CI1251">
        <v>0</v>
      </c>
      <c r="CJ1251">
        <v>0</v>
      </c>
      <c r="CK1251">
        <v>0</v>
      </c>
      <c r="CL1251">
        <v>0</v>
      </c>
      <c r="CM1251">
        <v>1</v>
      </c>
      <c r="CN1251" s="17">
        <v>0</v>
      </c>
      <c r="CO1251">
        <v>0.52800000000000002</v>
      </c>
      <c r="CP1251">
        <v>17</v>
      </c>
      <c r="CQ1251">
        <v>1</v>
      </c>
      <c r="CR1251">
        <v>0</v>
      </c>
      <c r="CS1251">
        <v>23</v>
      </c>
      <c r="CY1251" s="33" t="s">
        <v>85</v>
      </c>
    </row>
    <row r="1252" spans="1:103" x14ac:dyDescent="0.25">
      <c r="A1252">
        <v>1251</v>
      </c>
      <c r="B1252">
        <v>81</v>
      </c>
      <c r="C1252" s="24" t="s">
        <v>4134</v>
      </c>
      <c r="D1252" s="12">
        <v>5.9962853290306706</v>
      </c>
      <c r="E1252" s="13">
        <v>0.25375054194525531</v>
      </c>
      <c r="F1252" s="7">
        <v>23.63063063063063</v>
      </c>
      <c r="G1252" s="7">
        <f t="shared" si="289"/>
        <v>5.7425347870854155</v>
      </c>
      <c r="H1252" s="15">
        <f t="shared" si="290"/>
        <v>6.2500358709759256</v>
      </c>
      <c r="I1252" s="11">
        <f t="shared" si="285"/>
        <v>6.7463127250781602E-2</v>
      </c>
      <c r="J1252" s="32">
        <f t="shared" si="286"/>
        <v>2.8549016869373841E-3</v>
      </c>
      <c r="K1252" s="32">
        <f t="shared" si="287"/>
        <v>350.27475887366091</v>
      </c>
      <c r="L1252" s="8">
        <v>1</v>
      </c>
      <c r="M1252" s="9">
        <v>0</v>
      </c>
      <c r="N1252" s="8">
        <v>0</v>
      </c>
      <c r="O1252" s="9">
        <v>0</v>
      </c>
      <c r="P1252" s="9">
        <v>0</v>
      </c>
      <c r="Q1252" s="9">
        <v>1</v>
      </c>
      <c r="R1252" s="9">
        <v>0</v>
      </c>
      <c r="S1252" s="8">
        <v>122141</v>
      </c>
      <c r="T1252" s="9">
        <v>6</v>
      </c>
      <c r="U1252" s="9">
        <f t="shared" si="291"/>
        <v>122134</v>
      </c>
      <c r="V1252" s="9">
        <f t="shared" si="292"/>
        <v>62</v>
      </c>
      <c r="W1252" s="7">
        <v>14</v>
      </c>
      <c r="X1252" s="7">
        <f t="shared" si="288"/>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16856</v>
      </c>
      <c r="BL1252" s="24">
        <v>41</v>
      </c>
      <c r="BM1252">
        <v>1</v>
      </c>
      <c r="BN1252">
        <v>0</v>
      </c>
      <c r="BO1252">
        <v>0</v>
      </c>
      <c r="BP1252">
        <v>0</v>
      </c>
      <c r="BQ1252">
        <v>0</v>
      </c>
      <c r="BR1252">
        <v>0</v>
      </c>
      <c r="BS1252">
        <v>0</v>
      </c>
      <c r="BT1252" s="17">
        <v>0</v>
      </c>
      <c r="BU1252">
        <v>1</v>
      </c>
      <c r="BV1252">
        <v>0</v>
      </c>
      <c r="BW1252">
        <v>0</v>
      </c>
      <c r="BX1252" s="17">
        <v>0</v>
      </c>
      <c r="BY1252">
        <v>0</v>
      </c>
      <c r="BZ1252">
        <v>0</v>
      </c>
      <c r="CA1252">
        <v>0</v>
      </c>
      <c r="CB1252">
        <v>0</v>
      </c>
      <c r="CC1252" s="17">
        <v>0</v>
      </c>
      <c r="CD1252">
        <v>1</v>
      </c>
      <c r="CE1252">
        <v>1</v>
      </c>
      <c r="CF1252">
        <v>0</v>
      </c>
      <c r="CG1252">
        <v>0</v>
      </c>
      <c r="CH1252">
        <v>1</v>
      </c>
      <c r="CI1252">
        <v>0</v>
      </c>
      <c r="CJ1252">
        <v>0</v>
      </c>
      <c r="CK1252">
        <v>0</v>
      </c>
      <c r="CL1252">
        <v>0</v>
      </c>
      <c r="CM1252">
        <v>1</v>
      </c>
      <c r="CN1252" s="17">
        <v>0</v>
      </c>
      <c r="CO1252">
        <v>0.52800000000000002</v>
      </c>
      <c r="CP1252">
        <v>17</v>
      </c>
      <c r="CQ1252">
        <v>1</v>
      </c>
      <c r="CR1252">
        <v>0</v>
      </c>
      <c r="CS1252">
        <v>23</v>
      </c>
      <c r="CY1252" s="33" t="s">
        <v>85</v>
      </c>
    </row>
    <row r="1253" spans="1:103" x14ac:dyDescent="0.25">
      <c r="A1253">
        <v>1252</v>
      </c>
      <c r="B1253">
        <v>81</v>
      </c>
      <c r="C1253" s="24" t="s">
        <v>4134</v>
      </c>
      <c r="D1253" s="12">
        <v>6.3160238193464169</v>
      </c>
      <c r="E1253" s="13">
        <v>0.25482516850388998</v>
      </c>
      <c r="F1253" s="7">
        <v>24.785714285714288</v>
      </c>
      <c r="G1253" s="7">
        <f t="shared" si="289"/>
        <v>6.0611986508425266</v>
      </c>
      <c r="H1253" s="15">
        <f t="shared" si="290"/>
        <v>6.5708489878503071</v>
      </c>
      <c r="I1253" s="11">
        <f t="shared" si="285"/>
        <v>7.074465615730588E-2</v>
      </c>
      <c r="J1253" s="32">
        <f t="shared" si="286"/>
        <v>2.8542512570670954E-3</v>
      </c>
      <c r="K1253" s="32">
        <f t="shared" si="287"/>
        <v>350.35457986538876</v>
      </c>
      <c r="L1253" s="8">
        <v>1</v>
      </c>
      <c r="M1253" s="9">
        <v>0</v>
      </c>
      <c r="N1253" s="8">
        <v>0</v>
      </c>
      <c r="O1253" s="9">
        <v>0</v>
      </c>
      <c r="P1253" s="9">
        <v>0</v>
      </c>
      <c r="Q1253" s="9">
        <v>1</v>
      </c>
      <c r="R1253" s="9">
        <v>0</v>
      </c>
      <c r="S1253" s="8">
        <v>122141</v>
      </c>
      <c r="T1253" s="9">
        <v>6</v>
      </c>
      <c r="U1253" s="9">
        <f t="shared" si="291"/>
        <v>122134</v>
      </c>
      <c r="V1253" s="9">
        <f t="shared" si="292"/>
        <v>62</v>
      </c>
      <c r="W1253" s="7">
        <v>14</v>
      </c>
      <c r="X1253" s="7">
        <f t="shared" si="288"/>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16392</v>
      </c>
      <c r="BL1253" s="24">
        <v>41</v>
      </c>
      <c r="BM1253">
        <v>1</v>
      </c>
      <c r="BN1253">
        <v>0</v>
      </c>
      <c r="BO1253">
        <v>0</v>
      </c>
      <c r="BP1253">
        <v>0</v>
      </c>
      <c r="BQ1253">
        <v>0</v>
      </c>
      <c r="BR1253">
        <v>0</v>
      </c>
      <c r="BS1253">
        <v>0</v>
      </c>
      <c r="BT1253" s="17">
        <v>0</v>
      </c>
      <c r="BU1253">
        <v>1</v>
      </c>
      <c r="BV1253">
        <v>0</v>
      </c>
      <c r="BW1253">
        <v>0</v>
      </c>
      <c r="BX1253" s="17">
        <v>0</v>
      </c>
      <c r="BY1253">
        <v>0</v>
      </c>
      <c r="BZ1253">
        <v>0</v>
      </c>
      <c r="CA1253">
        <v>0</v>
      </c>
      <c r="CB1253">
        <v>0</v>
      </c>
      <c r="CC1253" s="17">
        <v>0</v>
      </c>
      <c r="CD1253">
        <v>1</v>
      </c>
      <c r="CE1253">
        <v>1</v>
      </c>
      <c r="CF1253">
        <v>0</v>
      </c>
      <c r="CG1253">
        <v>0</v>
      </c>
      <c r="CH1253">
        <v>1</v>
      </c>
      <c r="CI1253">
        <v>0</v>
      </c>
      <c r="CJ1253">
        <v>0</v>
      </c>
      <c r="CK1253">
        <v>0</v>
      </c>
      <c r="CL1253">
        <v>0</v>
      </c>
      <c r="CM1253">
        <v>1</v>
      </c>
      <c r="CN1253" s="17">
        <v>0</v>
      </c>
      <c r="CO1253">
        <v>0.52800000000000002</v>
      </c>
      <c r="CP1253">
        <v>17</v>
      </c>
      <c r="CQ1253">
        <v>1</v>
      </c>
      <c r="CR1253">
        <v>0</v>
      </c>
      <c r="CS1253">
        <v>23</v>
      </c>
      <c r="CY1253" s="33" t="s">
        <v>85</v>
      </c>
    </row>
    <row r="1254" spans="1:103" x14ac:dyDescent="0.25">
      <c r="A1254">
        <v>1253</v>
      </c>
      <c r="B1254">
        <v>81</v>
      </c>
      <c r="C1254" s="24" t="s">
        <v>4134</v>
      </c>
      <c r="D1254" s="12">
        <v>6.2306251712867189</v>
      </c>
      <c r="E1254" s="13">
        <v>0.26881673499518571</v>
      </c>
      <c r="F1254" s="7">
        <v>23.177966101694921</v>
      </c>
      <c r="G1254" s="7">
        <f t="shared" si="289"/>
        <v>5.9618084362915331</v>
      </c>
      <c r="H1254" s="15">
        <f t="shared" si="290"/>
        <v>6.4994419062819047</v>
      </c>
      <c r="I1254" s="11">
        <f t="shared" si="285"/>
        <v>6.6176529009080512E-2</v>
      </c>
      <c r="J1254" s="32">
        <f t="shared" si="286"/>
        <v>2.8551482351266907E-3</v>
      </c>
      <c r="K1254" s="32">
        <f t="shared" si="287"/>
        <v>350.24451189506357</v>
      </c>
      <c r="L1254" s="8">
        <v>1</v>
      </c>
      <c r="M1254" s="9">
        <v>0</v>
      </c>
      <c r="N1254" s="8">
        <v>0</v>
      </c>
      <c r="O1254" s="9">
        <v>0</v>
      </c>
      <c r="P1254" s="9">
        <v>0</v>
      </c>
      <c r="Q1254" s="9">
        <v>1</v>
      </c>
      <c r="R1254" s="9">
        <v>0</v>
      </c>
      <c r="S1254" s="8">
        <v>122141</v>
      </c>
      <c r="T1254" s="9">
        <v>6</v>
      </c>
      <c r="U1254" s="9">
        <f t="shared" si="291"/>
        <v>122134</v>
      </c>
      <c r="V1254" s="9">
        <f t="shared" si="292"/>
        <v>62</v>
      </c>
      <c r="W1254" s="7">
        <v>14</v>
      </c>
      <c r="X1254" s="7">
        <f t="shared" si="288"/>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16136</v>
      </c>
      <c r="BL1254" s="24">
        <v>41</v>
      </c>
      <c r="BM1254">
        <v>1</v>
      </c>
      <c r="BN1254">
        <v>0</v>
      </c>
      <c r="BO1254">
        <v>0</v>
      </c>
      <c r="BP1254">
        <v>0</v>
      </c>
      <c r="BQ1254">
        <v>0</v>
      </c>
      <c r="BR1254">
        <v>0</v>
      </c>
      <c r="BS1254">
        <v>0</v>
      </c>
      <c r="BT1254" s="17">
        <v>0</v>
      </c>
      <c r="BU1254">
        <v>1</v>
      </c>
      <c r="BV1254">
        <v>0</v>
      </c>
      <c r="BW1254">
        <v>0</v>
      </c>
      <c r="BX1254" s="17">
        <v>0</v>
      </c>
      <c r="BY1254">
        <v>0</v>
      </c>
      <c r="BZ1254">
        <v>0</v>
      </c>
      <c r="CA1254">
        <v>0</v>
      </c>
      <c r="CB1254">
        <v>0</v>
      </c>
      <c r="CC1254" s="17">
        <v>0</v>
      </c>
      <c r="CD1254">
        <v>1</v>
      </c>
      <c r="CE1254">
        <v>1</v>
      </c>
      <c r="CF1254">
        <v>0</v>
      </c>
      <c r="CG1254">
        <v>0</v>
      </c>
      <c r="CH1254">
        <v>1</v>
      </c>
      <c r="CI1254">
        <v>0</v>
      </c>
      <c r="CJ1254">
        <v>0</v>
      </c>
      <c r="CK1254">
        <v>0</v>
      </c>
      <c r="CL1254">
        <v>0</v>
      </c>
      <c r="CM1254">
        <v>1</v>
      </c>
      <c r="CN1254" s="17">
        <v>0</v>
      </c>
      <c r="CO1254">
        <v>0.52800000000000002</v>
      </c>
      <c r="CP1254">
        <v>17</v>
      </c>
      <c r="CQ1254">
        <v>1</v>
      </c>
      <c r="CR1254">
        <v>0</v>
      </c>
      <c r="CS1254">
        <v>23</v>
      </c>
      <c r="CY1254" s="33" t="s">
        <v>85</v>
      </c>
    </row>
    <row r="1255" spans="1:103" x14ac:dyDescent="0.25">
      <c r="A1255">
        <v>1254</v>
      </c>
      <c r="B1255">
        <v>81</v>
      </c>
      <c r="C1255" s="24" t="s">
        <v>4134</v>
      </c>
      <c r="D1255" s="12">
        <v>4.8548716155229599</v>
      </c>
      <c r="E1255" s="13">
        <v>0.26971508975127551</v>
      </c>
      <c r="F1255" s="7">
        <v>18</v>
      </c>
      <c r="G1255" s="7">
        <f t="shared" si="289"/>
        <v>4.5851565257716844</v>
      </c>
      <c r="H1255" s="15">
        <f t="shared" si="290"/>
        <v>5.1245867052742353</v>
      </c>
      <c r="I1255" s="11">
        <f t="shared" si="285"/>
        <v>5.1437390022805361E-2</v>
      </c>
      <c r="J1255" s="32">
        <f t="shared" si="286"/>
        <v>2.8576327790447421E-3</v>
      </c>
      <c r="K1255" s="32">
        <f t="shared" si="287"/>
        <v>349.93999485626102</v>
      </c>
      <c r="L1255" s="8">
        <v>1</v>
      </c>
      <c r="M1255" s="9">
        <v>0</v>
      </c>
      <c r="N1255" s="8">
        <v>0</v>
      </c>
      <c r="O1255" s="9">
        <v>0</v>
      </c>
      <c r="P1255" s="9">
        <v>0</v>
      </c>
      <c r="Q1255" s="9">
        <v>1</v>
      </c>
      <c r="R1255" s="9">
        <v>0</v>
      </c>
      <c r="S1255" s="8">
        <v>122141</v>
      </c>
      <c r="T1255" s="9">
        <v>6</v>
      </c>
      <c r="U1255" s="9">
        <f t="shared" si="291"/>
        <v>122134</v>
      </c>
      <c r="V1255" s="9">
        <f t="shared" si="292"/>
        <v>62</v>
      </c>
      <c r="W1255" s="7">
        <v>14</v>
      </c>
      <c r="X1255" s="7">
        <f t="shared" si="288"/>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15778</v>
      </c>
      <c r="BL1255" s="24">
        <v>41</v>
      </c>
      <c r="BM1255">
        <v>1</v>
      </c>
      <c r="BN1255">
        <v>0</v>
      </c>
      <c r="BO1255">
        <v>0</v>
      </c>
      <c r="BP1255">
        <v>0</v>
      </c>
      <c r="BQ1255">
        <v>0</v>
      </c>
      <c r="BR1255">
        <v>0</v>
      </c>
      <c r="BS1255">
        <v>0</v>
      </c>
      <c r="BT1255" s="17">
        <v>0</v>
      </c>
      <c r="BU1255">
        <v>1</v>
      </c>
      <c r="BV1255">
        <v>0</v>
      </c>
      <c r="BW1255">
        <v>0</v>
      </c>
      <c r="BX1255" s="17">
        <v>0</v>
      </c>
      <c r="BY1255">
        <v>0</v>
      </c>
      <c r="BZ1255">
        <v>0</v>
      </c>
      <c r="CA1255">
        <v>0</v>
      </c>
      <c r="CB1255">
        <v>0</v>
      </c>
      <c r="CC1255" s="17">
        <v>0</v>
      </c>
      <c r="CD1255">
        <v>1</v>
      </c>
      <c r="CE1255">
        <v>1</v>
      </c>
      <c r="CF1255">
        <v>0</v>
      </c>
      <c r="CG1255">
        <v>0</v>
      </c>
      <c r="CH1255">
        <v>1</v>
      </c>
      <c r="CI1255">
        <v>0</v>
      </c>
      <c r="CJ1255">
        <v>0</v>
      </c>
      <c r="CK1255">
        <v>0</v>
      </c>
      <c r="CL1255">
        <v>0</v>
      </c>
      <c r="CM1255">
        <v>1</v>
      </c>
      <c r="CN1255" s="17">
        <v>0</v>
      </c>
      <c r="CO1255">
        <v>0.52800000000000002</v>
      </c>
      <c r="CP1255">
        <v>17</v>
      </c>
      <c r="CQ1255">
        <v>1</v>
      </c>
      <c r="CR1255">
        <v>0</v>
      </c>
      <c r="CS1255">
        <v>23</v>
      </c>
      <c r="CY1255" s="33" t="s">
        <v>85</v>
      </c>
    </row>
    <row r="1256" spans="1:103" x14ac:dyDescent="0.25">
      <c r="A1256">
        <v>1255</v>
      </c>
      <c r="B1256">
        <v>81</v>
      </c>
      <c r="C1256" s="24" t="s">
        <v>4134</v>
      </c>
      <c r="D1256" s="12">
        <v>6.0550160277257126</v>
      </c>
      <c r="E1256" s="13">
        <v>0.26038167754082658</v>
      </c>
      <c r="F1256" s="7">
        <v>23.254385964912281</v>
      </c>
      <c r="G1256" s="7">
        <f t="shared" si="289"/>
        <v>5.7946343501848858</v>
      </c>
      <c r="H1256" s="15">
        <f t="shared" si="290"/>
        <v>6.3153977052665393</v>
      </c>
      <c r="I1256" s="11">
        <f t="shared" si="285"/>
        <v>6.6393758809793674E-2</v>
      </c>
      <c r="J1256" s="32">
        <f t="shared" si="286"/>
        <v>2.855106942405311E-3</v>
      </c>
      <c r="K1256" s="32">
        <f t="shared" si="287"/>
        <v>350.24957739675449</v>
      </c>
      <c r="L1256" s="8">
        <v>1</v>
      </c>
      <c r="M1256" s="9">
        <v>0</v>
      </c>
      <c r="N1256" s="8">
        <v>0</v>
      </c>
      <c r="O1256" s="9">
        <v>0</v>
      </c>
      <c r="P1256" s="9">
        <v>0</v>
      </c>
      <c r="Q1256" s="9">
        <v>1</v>
      </c>
      <c r="R1256" s="9">
        <v>0</v>
      </c>
      <c r="S1256" s="8">
        <v>122141</v>
      </c>
      <c r="T1256" s="9">
        <v>6</v>
      </c>
      <c r="U1256" s="9">
        <f t="shared" si="291"/>
        <v>122134</v>
      </c>
      <c r="V1256" s="9">
        <f t="shared" si="292"/>
        <v>62</v>
      </c>
      <c r="W1256" s="7">
        <v>14</v>
      </c>
      <c r="X1256" s="7">
        <f t="shared" si="288"/>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15367</v>
      </c>
      <c r="BL1256" s="24">
        <v>41</v>
      </c>
      <c r="BM1256">
        <v>1</v>
      </c>
      <c r="BN1256">
        <v>0</v>
      </c>
      <c r="BO1256">
        <v>0</v>
      </c>
      <c r="BP1256">
        <v>0</v>
      </c>
      <c r="BQ1256">
        <v>0</v>
      </c>
      <c r="BR1256">
        <v>0</v>
      </c>
      <c r="BS1256">
        <v>0</v>
      </c>
      <c r="BT1256" s="17">
        <v>0</v>
      </c>
      <c r="BU1256">
        <v>1</v>
      </c>
      <c r="BV1256">
        <v>0</v>
      </c>
      <c r="BW1256">
        <v>0</v>
      </c>
      <c r="BX1256" s="17">
        <v>0</v>
      </c>
      <c r="BY1256">
        <v>0</v>
      </c>
      <c r="BZ1256">
        <v>0</v>
      </c>
      <c r="CA1256">
        <v>0</v>
      </c>
      <c r="CB1256">
        <v>0</v>
      </c>
      <c r="CC1256" s="17">
        <v>0</v>
      </c>
      <c r="CD1256">
        <v>1</v>
      </c>
      <c r="CE1256">
        <v>1</v>
      </c>
      <c r="CF1256">
        <v>0</v>
      </c>
      <c r="CG1256">
        <v>0</v>
      </c>
      <c r="CH1256">
        <v>1</v>
      </c>
      <c r="CI1256">
        <v>0</v>
      </c>
      <c r="CJ1256">
        <v>0</v>
      </c>
      <c r="CK1256">
        <v>0</v>
      </c>
      <c r="CL1256">
        <v>0</v>
      </c>
      <c r="CM1256">
        <v>1</v>
      </c>
      <c r="CN1256" s="17">
        <v>0</v>
      </c>
      <c r="CO1256">
        <v>0.52800000000000002</v>
      </c>
      <c r="CP1256">
        <v>17</v>
      </c>
      <c r="CQ1256">
        <v>1</v>
      </c>
      <c r="CR1256">
        <v>0</v>
      </c>
      <c r="CS1256">
        <v>23</v>
      </c>
      <c r="CY1256" s="33" t="s">
        <v>85</v>
      </c>
    </row>
    <row r="1257" spans="1:103" x14ac:dyDescent="0.25">
      <c r="A1257">
        <v>1256</v>
      </c>
      <c r="B1257">
        <v>81</v>
      </c>
      <c r="C1257" s="24" t="s">
        <v>4134</v>
      </c>
      <c r="D1257" s="12">
        <v>6.1031862143922533</v>
      </c>
      <c r="E1257" s="13">
        <v>0.25791325438531199</v>
      </c>
      <c r="F1257" s="7">
        <v>23.663716814159301</v>
      </c>
      <c r="G1257" s="7">
        <f t="shared" si="289"/>
        <v>5.8452729600069411</v>
      </c>
      <c r="H1257" s="15">
        <f t="shared" si="290"/>
        <v>6.3610994687775655</v>
      </c>
      <c r="I1257" s="11">
        <f t="shared" si="285"/>
        <v>6.7557154249473353E-2</v>
      </c>
      <c r="J1257" s="32">
        <f t="shared" si="286"/>
        <v>2.854883481746629E-3</v>
      </c>
      <c r="K1257" s="32">
        <f t="shared" si="287"/>
        <v>350.27699252657277</v>
      </c>
      <c r="L1257" s="8">
        <v>1</v>
      </c>
      <c r="M1257" s="9">
        <v>0</v>
      </c>
      <c r="N1257" s="8">
        <v>0</v>
      </c>
      <c r="O1257" s="9">
        <v>0</v>
      </c>
      <c r="P1257" s="9">
        <v>0</v>
      </c>
      <c r="Q1257" s="9">
        <v>1</v>
      </c>
      <c r="R1257" s="9">
        <v>0</v>
      </c>
      <c r="S1257" s="8">
        <v>122141</v>
      </c>
      <c r="T1257" s="9">
        <v>6</v>
      </c>
      <c r="U1257" s="9">
        <f t="shared" si="291"/>
        <v>122134</v>
      </c>
      <c r="V1257" s="9">
        <f t="shared" si="292"/>
        <v>62</v>
      </c>
      <c r="W1257" s="7">
        <v>14</v>
      </c>
      <c r="X1257" s="7">
        <f t="shared" si="288"/>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14863</v>
      </c>
      <c r="BL1257" s="24">
        <v>41</v>
      </c>
      <c r="BM1257">
        <v>1</v>
      </c>
      <c r="BN1257">
        <v>0</v>
      </c>
      <c r="BO1257">
        <v>0</v>
      </c>
      <c r="BP1257">
        <v>0</v>
      </c>
      <c r="BQ1257">
        <v>0</v>
      </c>
      <c r="BR1257">
        <v>0</v>
      </c>
      <c r="BS1257">
        <v>0</v>
      </c>
      <c r="BT1257" s="17">
        <v>0</v>
      </c>
      <c r="BU1257">
        <v>1</v>
      </c>
      <c r="BV1257">
        <v>0</v>
      </c>
      <c r="BW1257">
        <v>0</v>
      </c>
      <c r="BX1257" s="17">
        <v>0</v>
      </c>
      <c r="BY1257">
        <v>0</v>
      </c>
      <c r="BZ1257">
        <v>0</v>
      </c>
      <c r="CA1257">
        <v>0</v>
      </c>
      <c r="CB1257">
        <v>0</v>
      </c>
      <c r="CC1257" s="17">
        <v>0</v>
      </c>
      <c r="CD1257">
        <v>1</v>
      </c>
      <c r="CE1257">
        <v>1</v>
      </c>
      <c r="CF1257">
        <v>0</v>
      </c>
      <c r="CG1257">
        <v>0</v>
      </c>
      <c r="CH1257">
        <v>1</v>
      </c>
      <c r="CI1257">
        <v>0</v>
      </c>
      <c r="CJ1257">
        <v>0</v>
      </c>
      <c r="CK1257">
        <v>0</v>
      </c>
      <c r="CL1257">
        <v>0</v>
      </c>
      <c r="CM1257">
        <v>1</v>
      </c>
      <c r="CN1257" s="17">
        <v>0</v>
      </c>
      <c r="CO1257">
        <v>0.52800000000000002</v>
      </c>
      <c r="CP1257">
        <v>17</v>
      </c>
      <c r="CQ1257">
        <v>1</v>
      </c>
      <c r="CR1257">
        <v>0</v>
      </c>
      <c r="CS1257">
        <v>23</v>
      </c>
      <c r="CY1257" s="33" t="s">
        <v>85</v>
      </c>
    </row>
    <row r="1258" spans="1:103" x14ac:dyDescent="0.25">
      <c r="A1258">
        <v>1257</v>
      </c>
      <c r="B1258">
        <v>81</v>
      </c>
      <c r="C1258" s="24" t="s">
        <v>4134</v>
      </c>
      <c r="D1258" s="12">
        <v>5.956376686582443</v>
      </c>
      <c r="E1258" s="13">
        <v>0.26533782474791218</v>
      </c>
      <c r="F1258" s="7">
        <v>22.448275862068972</v>
      </c>
      <c r="G1258" s="7">
        <f t="shared" si="289"/>
        <v>5.6910388618345307</v>
      </c>
      <c r="H1258" s="15">
        <f t="shared" si="290"/>
        <v>6.2217145113303554</v>
      </c>
      <c r="I1258" s="11">
        <f t="shared" si="285"/>
        <v>6.4101854435481012E-2</v>
      </c>
      <c r="J1258" s="32">
        <f t="shared" si="286"/>
        <v>2.8555357582625948E-3</v>
      </c>
      <c r="K1258" s="32">
        <f t="shared" si="287"/>
        <v>350.19698041128157</v>
      </c>
      <c r="L1258" s="8">
        <v>1</v>
      </c>
      <c r="M1258" s="9">
        <v>0</v>
      </c>
      <c r="N1258" s="8">
        <v>0</v>
      </c>
      <c r="O1258" s="9">
        <v>0</v>
      </c>
      <c r="P1258" s="9">
        <v>0</v>
      </c>
      <c r="Q1258" s="9">
        <v>1</v>
      </c>
      <c r="R1258" s="9">
        <v>0</v>
      </c>
      <c r="S1258" s="8">
        <v>122141</v>
      </c>
      <c r="T1258" s="9">
        <v>6</v>
      </c>
      <c r="U1258" s="9">
        <f t="shared" si="291"/>
        <v>122134</v>
      </c>
      <c r="V1258" s="9">
        <f t="shared" si="292"/>
        <v>62</v>
      </c>
      <c r="W1258" s="7">
        <v>14</v>
      </c>
      <c r="X1258" s="7">
        <f t="shared" si="288"/>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14398</v>
      </c>
      <c r="BL1258" s="24">
        <v>41</v>
      </c>
      <c r="BM1258">
        <v>1</v>
      </c>
      <c r="BN1258">
        <v>0</v>
      </c>
      <c r="BO1258">
        <v>0</v>
      </c>
      <c r="BP1258">
        <v>0</v>
      </c>
      <c r="BQ1258">
        <v>0</v>
      </c>
      <c r="BR1258">
        <v>0</v>
      </c>
      <c r="BS1258">
        <v>0</v>
      </c>
      <c r="BT1258" s="17">
        <v>0</v>
      </c>
      <c r="BU1258">
        <v>1</v>
      </c>
      <c r="BV1258">
        <v>0</v>
      </c>
      <c r="BW1258">
        <v>0</v>
      </c>
      <c r="BX1258" s="17">
        <v>0</v>
      </c>
      <c r="BY1258">
        <v>0</v>
      </c>
      <c r="BZ1258">
        <v>0</v>
      </c>
      <c r="CA1258">
        <v>0</v>
      </c>
      <c r="CB1258">
        <v>0</v>
      </c>
      <c r="CC1258" s="17">
        <v>0</v>
      </c>
      <c r="CD1258">
        <v>1</v>
      </c>
      <c r="CE1258">
        <v>1</v>
      </c>
      <c r="CF1258">
        <v>0</v>
      </c>
      <c r="CG1258">
        <v>0</v>
      </c>
      <c r="CH1258">
        <v>1</v>
      </c>
      <c r="CI1258">
        <v>0</v>
      </c>
      <c r="CJ1258">
        <v>0</v>
      </c>
      <c r="CK1258">
        <v>0</v>
      </c>
      <c r="CL1258">
        <v>0</v>
      </c>
      <c r="CM1258">
        <v>1</v>
      </c>
      <c r="CN1258" s="17">
        <v>0</v>
      </c>
      <c r="CO1258">
        <v>0.52800000000000002</v>
      </c>
      <c r="CP1258">
        <v>17</v>
      </c>
      <c r="CQ1258">
        <v>1</v>
      </c>
      <c r="CR1258">
        <v>0</v>
      </c>
      <c r="CS1258">
        <v>23</v>
      </c>
      <c r="CY1258" s="33" t="s">
        <v>85</v>
      </c>
    </row>
    <row r="1259" spans="1:103" x14ac:dyDescent="0.25">
      <c r="A1259">
        <v>1258</v>
      </c>
      <c r="B1259">
        <v>81</v>
      </c>
      <c r="C1259" s="24" t="s">
        <v>4134</v>
      </c>
      <c r="D1259" s="12">
        <v>5.9227343973171864</v>
      </c>
      <c r="E1259" s="13">
        <v>0.25631617175406679</v>
      </c>
      <c r="F1259" s="7">
        <v>23.107142857142851</v>
      </c>
      <c r="G1259" s="7">
        <f t="shared" si="289"/>
        <v>5.6664182255631195</v>
      </c>
      <c r="H1259" s="15">
        <f t="shared" si="290"/>
        <v>6.1790505690712534</v>
      </c>
      <c r="I1259" s="11">
        <f t="shared" si="285"/>
        <v>6.5975199659029579E-2</v>
      </c>
      <c r="J1259" s="32">
        <f t="shared" si="286"/>
        <v>2.855186384007463E-3</v>
      </c>
      <c r="K1259" s="32">
        <f t="shared" si="287"/>
        <v>350.23983218791722</v>
      </c>
      <c r="L1259" s="8">
        <v>1</v>
      </c>
      <c r="M1259" s="9">
        <v>0</v>
      </c>
      <c r="N1259" s="8">
        <v>0</v>
      </c>
      <c r="O1259" s="9">
        <v>0</v>
      </c>
      <c r="P1259" s="9">
        <v>0</v>
      </c>
      <c r="Q1259" s="9">
        <v>1</v>
      </c>
      <c r="R1259" s="9">
        <v>0</v>
      </c>
      <c r="S1259" s="8">
        <v>122141</v>
      </c>
      <c r="T1259" s="9">
        <v>6</v>
      </c>
      <c r="U1259" s="9">
        <f t="shared" si="291"/>
        <v>122134</v>
      </c>
      <c r="V1259" s="9">
        <f t="shared" si="292"/>
        <v>62</v>
      </c>
      <c r="W1259" s="7">
        <v>14</v>
      </c>
      <c r="X1259" s="7">
        <f t="shared" si="288"/>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14833</v>
      </c>
      <c r="BL1259" s="24">
        <v>41</v>
      </c>
      <c r="BM1259">
        <v>1</v>
      </c>
      <c r="BN1259">
        <v>0</v>
      </c>
      <c r="BO1259">
        <v>0</v>
      </c>
      <c r="BP1259">
        <v>0</v>
      </c>
      <c r="BQ1259">
        <v>0</v>
      </c>
      <c r="BR1259">
        <v>0</v>
      </c>
      <c r="BS1259">
        <v>0</v>
      </c>
      <c r="BT1259" s="17">
        <v>0</v>
      </c>
      <c r="BU1259">
        <v>1</v>
      </c>
      <c r="BV1259">
        <v>0</v>
      </c>
      <c r="BW1259">
        <v>0</v>
      </c>
      <c r="BX1259" s="17">
        <v>0</v>
      </c>
      <c r="BY1259">
        <v>0</v>
      </c>
      <c r="BZ1259">
        <v>0</v>
      </c>
      <c r="CA1259">
        <v>0</v>
      </c>
      <c r="CB1259">
        <v>0</v>
      </c>
      <c r="CC1259" s="17">
        <v>0</v>
      </c>
      <c r="CD1259">
        <v>1</v>
      </c>
      <c r="CE1259">
        <v>1</v>
      </c>
      <c r="CF1259">
        <v>0</v>
      </c>
      <c r="CG1259">
        <v>0</v>
      </c>
      <c r="CH1259">
        <v>1</v>
      </c>
      <c r="CI1259">
        <v>0</v>
      </c>
      <c r="CJ1259">
        <v>0</v>
      </c>
      <c r="CK1259">
        <v>0</v>
      </c>
      <c r="CL1259">
        <v>0</v>
      </c>
      <c r="CM1259">
        <v>1</v>
      </c>
      <c r="CN1259" s="17">
        <v>0</v>
      </c>
      <c r="CO1259">
        <v>0.52800000000000002</v>
      </c>
      <c r="CP1259">
        <v>17</v>
      </c>
      <c r="CQ1259">
        <v>1</v>
      </c>
      <c r="CR1259">
        <v>0</v>
      </c>
      <c r="CS1259">
        <v>23</v>
      </c>
      <c r="CY1259" s="33" t="s">
        <v>85</v>
      </c>
    </row>
    <row r="1260" spans="1:103" x14ac:dyDescent="0.25">
      <c r="A1260">
        <v>1259</v>
      </c>
      <c r="B1260">
        <v>81</v>
      </c>
      <c r="C1260" s="24" t="s">
        <v>4134</v>
      </c>
      <c r="D1260" s="12">
        <v>6.4261131413112293</v>
      </c>
      <c r="E1260" s="13">
        <v>0.26122411143541591</v>
      </c>
      <c r="F1260" s="7">
        <v>24.6</v>
      </c>
      <c r="G1260" s="7">
        <f t="shared" si="289"/>
        <v>6.1648890298758134</v>
      </c>
      <c r="H1260" s="15">
        <f t="shared" si="290"/>
        <v>6.6873372527466453</v>
      </c>
      <c r="I1260" s="11">
        <f t="shared" si="285"/>
        <v>7.0217204252514542E-2</v>
      </c>
      <c r="J1260" s="32">
        <f t="shared" si="286"/>
        <v>2.8543578964436806E-3</v>
      </c>
      <c r="K1260" s="32">
        <f t="shared" si="287"/>
        <v>350.34149054886433</v>
      </c>
      <c r="L1260" s="8">
        <v>1</v>
      </c>
      <c r="M1260" s="9">
        <v>0</v>
      </c>
      <c r="N1260" s="8">
        <v>0</v>
      </c>
      <c r="O1260" s="9">
        <v>0</v>
      </c>
      <c r="P1260" s="9">
        <v>0</v>
      </c>
      <c r="Q1260" s="9">
        <v>1</v>
      </c>
      <c r="R1260" s="9">
        <v>0</v>
      </c>
      <c r="S1260" s="8">
        <v>122141</v>
      </c>
      <c r="T1260" s="9">
        <v>6</v>
      </c>
      <c r="U1260" s="9">
        <f t="shared" si="291"/>
        <v>122134</v>
      </c>
      <c r="V1260" s="9">
        <f t="shared" si="292"/>
        <v>62</v>
      </c>
      <c r="W1260" s="7">
        <v>14</v>
      </c>
      <c r="X1260" s="7">
        <f t="shared" si="288"/>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16117</v>
      </c>
      <c r="BL1260" s="24">
        <v>41</v>
      </c>
      <c r="BM1260">
        <v>1</v>
      </c>
      <c r="BN1260">
        <v>0</v>
      </c>
      <c r="BO1260">
        <v>0</v>
      </c>
      <c r="BP1260">
        <v>0</v>
      </c>
      <c r="BQ1260">
        <v>0</v>
      </c>
      <c r="BR1260">
        <v>0</v>
      </c>
      <c r="BS1260">
        <v>0</v>
      </c>
      <c r="BT1260" s="17">
        <v>0</v>
      </c>
      <c r="BU1260">
        <v>1</v>
      </c>
      <c r="BV1260">
        <v>0</v>
      </c>
      <c r="BW1260">
        <v>0</v>
      </c>
      <c r="BX1260" s="17">
        <v>0</v>
      </c>
      <c r="BY1260">
        <v>0</v>
      </c>
      <c r="BZ1260">
        <v>0</v>
      </c>
      <c r="CA1260">
        <v>0</v>
      </c>
      <c r="CB1260">
        <v>0</v>
      </c>
      <c r="CC1260" s="17">
        <v>0</v>
      </c>
      <c r="CD1260">
        <v>1</v>
      </c>
      <c r="CE1260">
        <v>1</v>
      </c>
      <c r="CF1260">
        <v>0</v>
      </c>
      <c r="CG1260">
        <v>0</v>
      </c>
      <c r="CH1260">
        <v>1</v>
      </c>
      <c r="CI1260">
        <v>0</v>
      </c>
      <c r="CJ1260">
        <v>0</v>
      </c>
      <c r="CK1260">
        <v>0</v>
      </c>
      <c r="CL1260">
        <v>0</v>
      </c>
      <c r="CM1260">
        <v>1</v>
      </c>
      <c r="CN1260" s="17">
        <v>0</v>
      </c>
      <c r="CO1260">
        <v>0.52800000000000002</v>
      </c>
      <c r="CP1260">
        <v>17</v>
      </c>
      <c r="CQ1260">
        <v>1</v>
      </c>
      <c r="CR1260">
        <v>0</v>
      </c>
      <c r="CS1260">
        <v>23</v>
      </c>
      <c r="CY1260" s="33" t="s">
        <v>85</v>
      </c>
    </row>
    <row r="1261" spans="1:103" x14ac:dyDescent="0.25">
      <c r="A1261">
        <v>1260</v>
      </c>
      <c r="B1261">
        <v>81</v>
      </c>
      <c r="C1261" s="24" t="s">
        <v>4134</v>
      </c>
      <c r="D1261" s="12">
        <v>6.126200956654837</v>
      </c>
      <c r="E1261" s="13">
        <v>0.25782521717020351</v>
      </c>
      <c r="F1261" s="7">
        <v>23.761061946902661</v>
      </c>
      <c r="G1261" s="7">
        <f t="shared" si="289"/>
        <v>5.8683757394846339</v>
      </c>
      <c r="H1261" s="15">
        <f t="shared" si="290"/>
        <v>6.3840261738250401</v>
      </c>
      <c r="I1261" s="11">
        <f t="shared" si="285"/>
        <v>6.7833787091608949E-2</v>
      </c>
      <c r="J1261" s="32">
        <f t="shared" si="286"/>
        <v>2.8548297733153854E-3</v>
      </c>
      <c r="K1261" s="32">
        <f t="shared" si="287"/>
        <v>350.28358235127797</v>
      </c>
      <c r="L1261" s="8">
        <v>1</v>
      </c>
      <c r="M1261" s="9">
        <v>0</v>
      </c>
      <c r="N1261" s="8">
        <v>0</v>
      </c>
      <c r="O1261" s="9">
        <v>0</v>
      </c>
      <c r="P1261" s="9">
        <v>0</v>
      </c>
      <c r="Q1261" s="9">
        <v>1</v>
      </c>
      <c r="R1261" s="9">
        <v>0</v>
      </c>
      <c r="S1261" s="8">
        <v>122141</v>
      </c>
      <c r="T1261" s="9">
        <v>6</v>
      </c>
      <c r="U1261" s="9">
        <f t="shared" si="291"/>
        <v>122134</v>
      </c>
      <c r="V1261" s="9">
        <f t="shared" si="292"/>
        <v>62</v>
      </c>
      <c r="W1261" s="7">
        <v>14</v>
      </c>
      <c r="X1261" s="7">
        <f t="shared" si="288"/>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18013</v>
      </c>
      <c r="BL1261" s="24">
        <v>41</v>
      </c>
      <c r="BM1261">
        <v>1</v>
      </c>
      <c r="BN1261">
        <v>0</v>
      </c>
      <c r="BO1261">
        <v>0</v>
      </c>
      <c r="BP1261">
        <v>0</v>
      </c>
      <c r="BQ1261">
        <v>0</v>
      </c>
      <c r="BR1261">
        <v>0</v>
      </c>
      <c r="BS1261">
        <v>0</v>
      </c>
      <c r="BT1261" s="17">
        <v>0</v>
      </c>
      <c r="BU1261">
        <v>1</v>
      </c>
      <c r="BV1261">
        <v>0</v>
      </c>
      <c r="BW1261">
        <v>0</v>
      </c>
      <c r="BX1261" s="17">
        <v>0</v>
      </c>
      <c r="BY1261">
        <v>0</v>
      </c>
      <c r="BZ1261">
        <v>0</v>
      </c>
      <c r="CA1261">
        <v>0</v>
      </c>
      <c r="CB1261">
        <v>0</v>
      </c>
      <c r="CC1261" s="17">
        <v>0</v>
      </c>
      <c r="CD1261">
        <v>1</v>
      </c>
      <c r="CE1261">
        <v>1</v>
      </c>
      <c r="CF1261">
        <v>0</v>
      </c>
      <c r="CG1261">
        <v>0</v>
      </c>
      <c r="CH1261">
        <v>1</v>
      </c>
      <c r="CI1261">
        <v>0</v>
      </c>
      <c r="CJ1261">
        <v>0</v>
      </c>
      <c r="CK1261">
        <v>0</v>
      </c>
      <c r="CL1261">
        <v>0</v>
      </c>
      <c r="CM1261">
        <v>1</v>
      </c>
      <c r="CN1261" s="17">
        <v>0</v>
      </c>
      <c r="CO1261">
        <v>0.52800000000000002</v>
      </c>
      <c r="CP1261">
        <v>17</v>
      </c>
      <c r="CQ1261">
        <v>1</v>
      </c>
      <c r="CR1261">
        <v>0</v>
      </c>
      <c r="CS1261">
        <v>23</v>
      </c>
      <c r="CY1261" s="33" t="s">
        <v>85</v>
      </c>
    </row>
    <row r="1262" spans="1:103" x14ac:dyDescent="0.25">
      <c r="A1262">
        <v>1261</v>
      </c>
      <c r="B1262">
        <v>81</v>
      </c>
      <c r="C1262" s="24" t="s">
        <v>4134</v>
      </c>
      <c r="D1262" s="12">
        <v>6.2535572200919542</v>
      </c>
      <c r="E1262" s="13">
        <v>0.25961599529879198</v>
      </c>
      <c r="F1262" s="7">
        <v>24.087719298245609</v>
      </c>
      <c r="G1262" s="7">
        <f t="shared" si="289"/>
        <v>5.9939412247931623</v>
      </c>
      <c r="H1262" s="15">
        <f t="shared" si="290"/>
        <v>6.5131732153907462</v>
      </c>
      <c r="I1262" s="11">
        <f t="shared" si="285"/>
        <v>6.8761958687248298E-2</v>
      </c>
      <c r="J1262" s="32">
        <f t="shared" si="286"/>
        <v>2.8546479571545185E-3</v>
      </c>
      <c r="K1262" s="32">
        <f t="shared" si="287"/>
        <v>350.30589235836595</v>
      </c>
      <c r="L1262" s="8">
        <v>1</v>
      </c>
      <c r="M1262" s="9">
        <v>0</v>
      </c>
      <c r="N1262" s="8">
        <v>0</v>
      </c>
      <c r="O1262" s="9">
        <v>0</v>
      </c>
      <c r="P1262" s="9">
        <v>0</v>
      </c>
      <c r="Q1262" s="9">
        <v>1</v>
      </c>
      <c r="R1262" s="9">
        <v>0</v>
      </c>
      <c r="S1262" s="8">
        <v>122141</v>
      </c>
      <c r="T1262" s="9">
        <v>6</v>
      </c>
      <c r="U1262" s="9">
        <f t="shared" si="291"/>
        <v>122134</v>
      </c>
      <c r="V1262" s="9">
        <f t="shared" si="292"/>
        <v>62</v>
      </c>
      <c r="W1262" s="7">
        <v>14</v>
      </c>
      <c r="X1262" s="7">
        <f t="shared" si="288"/>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18739</v>
      </c>
      <c r="BL1262" s="24">
        <v>41</v>
      </c>
      <c r="BM1262">
        <v>1</v>
      </c>
      <c r="BN1262">
        <v>0</v>
      </c>
      <c r="BO1262">
        <v>0</v>
      </c>
      <c r="BP1262">
        <v>0</v>
      </c>
      <c r="BQ1262">
        <v>0</v>
      </c>
      <c r="BR1262">
        <v>0</v>
      </c>
      <c r="BS1262">
        <v>0</v>
      </c>
      <c r="BT1262" s="17">
        <v>0</v>
      </c>
      <c r="BU1262">
        <v>1</v>
      </c>
      <c r="BV1262">
        <v>0</v>
      </c>
      <c r="BW1262">
        <v>0</v>
      </c>
      <c r="BX1262" s="17">
        <v>0</v>
      </c>
      <c r="BY1262">
        <v>0</v>
      </c>
      <c r="BZ1262">
        <v>0</v>
      </c>
      <c r="CA1262">
        <v>0</v>
      </c>
      <c r="CB1262">
        <v>0</v>
      </c>
      <c r="CC1262" s="17">
        <v>0</v>
      </c>
      <c r="CD1262">
        <v>1</v>
      </c>
      <c r="CE1262">
        <v>1</v>
      </c>
      <c r="CF1262">
        <v>0</v>
      </c>
      <c r="CG1262">
        <v>0</v>
      </c>
      <c r="CH1262">
        <v>1</v>
      </c>
      <c r="CI1262">
        <v>0</v>
      </c>
      <c r="CJ1262">
        <v>0</v>
      </c>
      <c r="CK1262">
        <v>0</v>
      </c>
      <c r="CL1262">
        <v>0</v>
      </c>
      <c r="CM1262">
        <v>1</v>
      </c>
      <c r="CN1262" s="17">
        <v>0</v>
      </c>
      <c r="CO1262">
        <v>0.52800000000000002</v>
      </c>
      <c r="CP1262">
        <v>17</v>
      </c>
      <c r="CQ1262">
        <v>1</v>
      </c>
      <c r="CR1262">
        <v>0</v>
      </c>
      <c r="CS1262">
        <v>23</v>
      </c>
      <c r="CY1262" s="33" t="s">
        <v>85</v>
      </c>
    </row>
    <row r="1263" spans="1:103" x14ac:dyDescent="0.25">
      <c r="A1263">
        <v>1262</v>
      </c>
      <c r="B1263">
        <v>82</v>
      </c>
      <c r="C1263" s="24" t="s">
        <v>4143</v>
      </c>
      <c r="D1263" s="12">
        <v>7.4</v>
      </c>
      <c r="E1263" s="13">
        <v>0.4</v>
      </c>
      <c r="F1263" s="7">
        <f t="shared" ref="F1263:F1303" si="293">D1263/E1263</f>
        <v>18.5</v>
      </c>
      <c r="G1263" s="7">
        <f t="shared" si="289"/>
        <v>7</v>
      </c>
      <c r="H1263" s="15">
        <f t="shared" si="290"/>
        <v>7.8000000000000007</v>
      </c>
      <c r="I1263" s="11">
        <f t="shared" si="285"/>
        <v>0.319858163020873</v>
      </c>
      <c r="J1263" s="32">
        <f t="shared" si="286"/>
        <v>1.7289630433560702E-2</v>
      </c>
      <c r="K1263" s="32">
        <f t="shared" si="287"/>
        <v>57.838136207868942</v>
      </c>
      <c r="L1263" s="8">
        <v>0</v>
      </c>
      <c r="M1263" s="9">
        <v>1</v>
      </c>
      <c r="N1263" s="8">
        <v>0</v>
      </c>
      <c r="O1263" s="9">
        <v>0</v>
      </c>
      <c r="P1263" s="9">
        <v>1</v>
      </c>
      <c r="Q1263" s="9">
        <v>0</v>
      </c>
      <c r="R1263" s="9">
        <v>0</v>
      </c>
      <c r="S1263" s="8">
        <v>3010</v>
      </c>
      <c r="T1263" s="9">
        <v>6</v>
      </c>
      <c r="U1263" s="9">
        <f t="shared" si="291"/>
        <v>3003</v>
      </c>
      <c r="V1263" s="9">
        <f t="shared" si="292"/>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22779</v>
      </c>
      <c r="BL1263" s="24">
        <f t="shared" ref="BL1263:BL1276" si="294">14.5*0.255+16.5*0.241+19*0.246+22.5*0.258</f>
        <v>18.152999999999999</v>
      </c>
      <c r="BM1263">
        <v>1</v>
      </c>
      <c r="BN1263">
        <v>0</v>
      </c>
      <c r="BO1263">
        <v>0</v>
      </c>
      <c r="BP1263">
        <v>0</v>
      </c>
      <c r="BQ1263">
        <v>0</v>
      </c>
      <c r="BR1263">
        <v>0</v>
      </c>
      <c r="BS1263">
        <v>0</v>
      </c>
      <c r="BT1263" s="17">
        <v>0</v>
      </c>
      <c r="BU1263">
        <v>0</v>
      </c>
      <c r="BV1263">
        <v>0</v>
      </c>
      <c r="BW1263">
        <v>1</v>
      </c>
      <c r="BX1263" s="17">
        <v>0</v>
      </c>
      <c r="BY1263">
        <v>0</v>
      </c>
      <c r="BZ1263">
        <v>0</v>
      </c>
      <c r="CA1263">
        <v>0</v>
      </c>
      <c r="CB1263">
        <v>0</v>
      </c>
      <c r="CC1263" s="17">
        <v>0</v>
      </c>
      <c r="CD1263">
        <v>0</v>
      </c>
      <c r="CE1263">
        <v>0</v>
      </c>
      <c r="CF1263">
        <v>1</v>
      </c>
      <c r="CG1263">
        <v>1</v>
      </c>
      <c r="CH1263">
        <v>1</v>
      </c>
      <c r="CI1263">
        <v>0</v>
      </c>
      <c r="CJ1263">
        <v>0</v>
      </c>
      <c r="CK1263">
        <v>0</v>
      </c>
      <c r="CL1263">
        <v>0</v>
      </c>
      <c r="CM1263">
        <v>1</v>
      </c>
      <c r="CN1263" s="17">
        <v>1</v>
      </c>
      <c r="CO1263">
        <v>3.5000000000000003E-2</v>
      </c>
      <c r="CP1263">
        <v>1789</v>
      </c>
      <c r="CQ1263">
        <v>1</v>
      </c>
      <c r="CR1263">
        <v>0</v>
      </c>
      <c r="CS1263">
        <v>4</v>
      </c>
      <c r="CY1263" s="33" t="s">
        <v>85</v>
      </c>
    </row>
    <row r="1264" spans="1:103" x14ac:dyDescent="0.25">
      <c r="A1264">
        <v>1263</v>
      </c>
      <c r="B1264">
        <v>82</v>
      </c>
      <c r="C1264" s="24" t="s">
        <v>4143</v>
      </c>
      <c r="D1264" s="12">
        <v>7.5</v>
      </c>
      <c r="E1264" s="13">
        <v>0.3</v>
      </c>
      <c r="F1264" s="7">
        <f t="shared" si="293"/>
        <v>25</v>
      </c>
      <c r="G1264" s="7">
        <f t="shared" si="289"/>
        <v>7.2</v>
      </c>
      <c r="H1264" s="15">
        <f t="shared" si="290"/>
        <v>7.8</v>
      </c>
      <c r="I1264" s="11">
        <f t="shared" ref="I1264:I1327" si="295">IFERROR(F1264/SQRT(F1264^2+U1264), "X")</f>
        <v>0.41557146290950631</v>
      </c>
      <c r="J1264" s="32">
        <f t="shared" ref="J1264:J1327" si="296">IFERROR(SQRT((1-I1264^2)/U1264), "X")</f>
        <v>1.6622858516380252E-2</v>
      </c>
      <c r="K1264" s="32">
        <f t="shared" ref="K1264:K1327" si="297">IFERROR(1/J1264, "X")</f>
        <v>60.158124970780129</v>
      </c>
      <c r="L1264" s="8">
        <v>0</v>
      </c>
      <c r="M1264" s="9">
        <v>1</v>
      </c>
      <c r="N1264" s="8">
        <v>0</v>
      </c>
      <c r="O1264" s="9">
        <v>0</v>
      </c>
      <c r="P1264" s="9">
        <v>1</v>
      </c>
      <c r="Q1264" s="9">
        <v>0</v>
      </c>
      <c r="R1264" s="9">
        <v>0</v>
      </c>
      <c r="S1264" s="8">
        <v>3010</v>
      </c>
      <c r="T1264" s="9">
        <v>15</v>
      </c>
      <c r="U1264" s="9">
        <f t="shared" si="291"/>
        <v>2994</v>
      </c>
      <c r="V1264" s="9">
        <f t="shared" si="292"/>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22779</v>
      </c>
      <c r="BL1264" s="24">
        <f t="shared" si="294"/>
        <v>18.152999999999999</v>
      </c>
      <c r="BM1264">
        <v>1</v>
      </c>
      <c r="BN1264">
        <v>0</v>
      </c>
      <c r="BO1264">
        <v>0</v>
      </c>
      <c r="BP1264">
        <v>0</v>
      </c>
      <c r="BQ1264">
        <v>0</v>
      </c>
      <c r="BR1264">
        <v>0</v>
      </c>
      <c r="BS1264">
        <v>0</v>
      </c>
      <c r="BT1264" s="17">
        <v>0</v>
      </c>
      <c r="BU1264">
        <v>0</v>
      </c>
      <c r="BV1264">
        <v>0</v>
      </c>
      <c r="BW1264">
        <v>1</v>
      </c>
      <c r="BX1264" s="17">
        <v>0</v>
      </c>
      <c r="BY1264">
        <v>0</v>
      </c>
      <c r="BZ1264">
        <v>0</v>
      </c>
      <c r="CA1264">
        <v>0</v>
      </c>
      <c r="CB1264">
        <v>0</v>
      </c>
      <c r="CC1264" s="17">
        <v>0</v>
      </c>
      <c r="CD1264">
        <v>0</v>
      </c>
      <c r="CE1264">
        <v>0</v>
      </c>
      <c r="CF1264">
        <v>1</v>
      </c>
      <c r="CG1264">
        <v>1</v>
      </c>
      <c r="CH1264">
        <v>1</v>
      </c>
      <c r="CI1264">
        <v>0</v>
      </c>
      <c r="CJ1264">
        <v>0</v>
      </c>
      <c r="CK1264">
        <v>0</v>
      </c>
      <c r="CL1264">
        <v>0</v>
      </c>
      <c r="CM1264">
        <v>1</v>
      </c>
      <c r="CN1264" s="17">
        <v>1</v>
      </c>
      <c r="CO1264">
        <v>3.5000000000000003E-2</v>
      </c>
      <c r="CP1264">
        <v>1789</v>
      </c>
      <c r="CQ1264">
        <v>1</v>
      </c>
      <c r="CR1264">
        <v>0</v>
      </c>
      <c r="CS1264">
        <v>4</v>
      </c>
      <c r="CY1264" s="33" t="s">
        <v>85</v>
      </c>
    </row>
    <row r="1265" spans="1:103" x14ac:dyDescent="0.25">
      <c r="A1265">
        <v>1264</v>
      </c>
      <c r="B1265">
        <v>82</v>
      </c>
      <c r="C1265" s="24" t="s">
        <v>4143</v>
      </c>
      <c r="D1265" s="12">
        <v>7.3</v>
      </c>
      <c r="E1265" s="13">
        <v>0.4</v>
      </c>
      <c r="F1265" s="7">
        <f t="shared" si="293"/>
        <v>18.25</v>
      </c>
      <c r="G1265" s="7">
        <f t="shared" si="289"/>
        <v>6.8999999999999995</v>
      </c>
      <c r="H1265" s="15">
        <f t="shared" si="290"/>
        <v>7.7</v>
      </c>
      <c r="I1265" s="11">
        <f t="shared" si="295"/>
        <v>0.31644458315990853</v>
      </c>
      <c r="J1265" s="32">
        <f t="shared" si="296"/>
        <v>1.7339429214241565E-2</v>
      </c>
      <c r="K1265" s="32">
        <f t="shared" si="297"/>
        <v>57.672025280893337</v>
      </c>
      <c r="L1265" s="8">
        <v>0</v>
      </c>
      <c r="M1265" s="9">
        <v>1</v>
      </c>
      <c r="N1265" s="8">
        <v>0</v>
      </c>
      <c r="O1265" s="9">
        <v>0</v>
      </c>
      <c r="P1265" s="9">
        <v>1</v>
      </c>
      <c r="Q1265" s="9">
        <v>0</v>
      </c>
      <c r="R1265" s="9">
        <v>0</v>
      </c>
      <c r="S1265" s="8">
        <v>3010</v>
      </c>
      <c r="T1265" s="9">
        <v>16</v>
      </c>
      <c r="U1265" s="9">
        <f t="shared" si="291"/>
        <v>2993</v>
      </c>
      <c r="V1265" s="9">
        <f t="shared" si="292"/>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22779</v>
      </c>
      <c r="BL1265" s="24">
        <f t="shared" si="294"/>
        <v>18.152999999999999</v>
      </c>
      <c r="BM1265">
        <v>1</v>
      </c>
      <c r="BN1265">
        <v>0</v>
      </c>
      <c r="BO1265">
        <v>0</v>
      </c>
      <c r="BP1265">
        <v>0</v>
      </c>
      <c r="BQ1265">
        <v>0</v>
      </c>
      <c r="BR1265">
        <v>0</v>
      </c>
      <c r="BS1265">
        <v>0</v>
      </c>
      <c r="BT1265" s="17">
        <v>0</v>
      </c>
      <c r="BU1265">
        <v>0</v>
      </c>
      <c r="BV1265">
        <v>1</v>
      </c>
      <c r="BW1265">
        <v>0</v>
      </c>
      <c r="BX1265" s="17">
        <v>0</v>
      </c>
      <c r="BY1265">
        <v>0</v>
      </c>
      <c r="BZ1265">
        <v>0</v>
      </c>
      <c r="CA1265">
        <v>0</v>
      </c>
      <c r="CB1265">
        <v>0</v>
      </c>
      <c r="CC1265" s="17">
        <v>0</v>
      </c>
      <c r="CD1265">
        <v>0</v>
      </c>
      <c r="CE1265">
        <v>0</v>
      </c>
      <c r="CF1265">
        <v>1</v>
      </c>
      <c r="CG1265">
        <v>1</v>
      </c>
      <c r="CH1265">
        <v>1</v>
      </c>
      <c r="CI1265">
        <v>0</v>
      </c>
      <c r="CJ1265">
        <v>0</v>
      </c>
      <c r="CK1265">
        <v>0</v>
      </c>
      <c r="CL1265">
        <v>0</v>
      </c>
      <c r="CM1265">
        <v>1</v>
      </c>
      <c r="CN1265" s="17">
        <v>1</v>
      </c>
      <c r="CO1265">
        <v>3.5000000000000003E-2</v>
      </c>
      <c r="CP1265">
        <v>1789</v>
      </c>
      <c r="CQ1265">
        <v>1</v>
      </c>
      <c r="CR1265">
        <v>0</v>
      </c>
      <c r="CS1265">
        <v>4</v>
      </c>
      <c r="CY1265" s="33" t="s">
        <v>85</v>
      </c>
    </row>
    <row r="1266" spans="1:103" x14ac:dyDescent="0.25">
      <c r="A1266">
        <v>1265</v>
      </c>
      <c r="B1266">
        <v>82</v>
      </c>
      <c r="C1266" s="24" t="s">
        <v>4143</v>
      </c>
      <c r="D1266" s="12">
        <v>7.4</v>
      </c>
      <c r="E1266" s="13">
        <v>0.4</v>
      </c>
      <c r="F1266" s="7">
        <f t="shared" si="293"/>
        <v>18.5</v>
      </c>
      <c r="G1266" s="7">
        <f t="shared" si="289"/>
        <v>7</v>
      </c>
      <c r="H1266" s="15">
        <f t="shared" si="290"/>
        <v>7.8000000000000007</v>
      </c>
      <c r="I1266" s="11">
        <f t="shared" si="295"/>
        <v>0.3203853494429203</v>
      </c>
      <c r="J1266" s="32">
        <f t="shared" si="296"/>
        <v>1.731812699691461E-2</v>
      </c>
      <c r="K1266" s="32">
        <f t="shared" si="297"/>
        <v>57.742964939462539</v>
      </c>
      <c r="L1266" s="8">
        <v>0</v>
      </c>
      <c r="M1266" s="9">
        <v>1</v>
      </c>
      <c r="N1266" s="8">
        <v>0</v>
      </c>
      <c r="O1266" s="9">
        <v>0</v>
      </c>
      <c r="P1266" s="9">
        <v>1</v>
      </c>
      <c r="Q1266" s="9">
        <v>0</v>
      </c>
      <c r="R1266" s="9">
        <v>0</v>
      </c>
      <c r="S1266" s="8">
        <v>3010</v>
      </c>
      <c r="T1266" s="9">
        <v>17</v>
      </c>
      <c r="U1266" s="9">
        <f t="shared" si="291"/>
        <v>2992</v>
      </c>
      <c r="V1266" s="9">
        <f t="shared" si="292"/>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22779</v>
      </c>
      <c r="BL1266" s="24">
        <f t="shared" si="294"/>
        <v>18.152999999999999</v>
      </c>
      <c r="BM1266">
        <v>1</v>
      </c>
      <c r="BN1266">
        <v>0</v>
      </c>
      <c r="BO1266">
        <v>0</v>
      </c>
      <c r="BP1266">
        <v>0</v>
      </c>
      <c r="BQ1266">
        <v>0</v>
      </c>
      <c r="BR1266">
        <v>0</v>
      </c>
      <c r="BS1266">
        <v>0</v>
      </c>
      <c r="BT1266" s="17">
        <v>0</v>
      </c>
      <c r="BU1266">
        <v>0</v>
      </c>
      <c r="BV1266">
        <v>1</v>
      </c>
      <c r="BW1266">
        <v>0</v>
      </c>
      <c r="BX1266" s="17">
        <v>0</v>
      </c>
      <c r="BY1266">
        <v>0</v>
      </c>
      <c r="BZ1266">
        <v>0</v>
      </c>
      <c r="CA1266">
        <v>0</v>
      </c>
      <c r="CB1266">
        <v>0</v>
      </c>
      <c r="CC1266" s="17">
        <v>0</v>
      </c>
      <c r="CD1266">
        <v>0</v>
      </c>
      <c r="CE1266">
        <v>0</v>
      </c>
      <c r="CF1266">
        <v>1</v>
      </c>
      <c r="CG1266">
        <v>1</v>
      </c>
      <c r="CH1266">
        <v>1</v>
      </c>
      <c r="CI1266">
        <v>0</v>
      </c>
      <c r="CJ1266">
        <v>0</v>
      </c>
      <c r="CK1266">
        <v>0</v>
      </c>
      <c r="CL1266">
        <v>0</v>
      </c>
      <c r="CM1266">
        <v>1</v>
      </c>
      <c r="CN1266" s="17">
        <v>1</v>
      </c>
      <c r="CO1266">
        <v>3.5000000000000003E-2</v>
      </c>
      <c r="CP1266">
        <v>1789</v>
      </c>
      <c r="CQ1266">
        <v>1</v>
      </c>
      <c r="CR1266">
        <v>0</v>
      </c>
      <c r="CS1266">
        <v>4</v>
      </c>
      <c r="CY1266" s="33" t="s">
        <v>85</v>
      </c>
    </row>
    <row r="1267" spans="1:103" x14ac:dyDescent="0.25">
      <c r="A1267">
        <v>1266</v>
      </c>
      <c r="B1267">
        <v>82</v>
      </c>
      <c r="C1267" s="24" t="s">
        <v>4143</v>
      </c>
      <c r="D1267" s="12">
        <v>7.3</v>
      </c>
      <c r="E1267" s="13">
        <v>0.4</v>
      </c>
      <c r="F1267" s="7">
        <f t="shared" si="293"/>
        <v>18.25</v>
      </c>
      <c r="G1267" s="7">
        <f t="shared" si="289"/>
        <v>6.8999999999999995</v>
      </c>
      <c r="H1267" s="15">
        <f t="shared" si="290"/>
        <v>7.7</v>
      </c>
      <c r="I1267" s="11">
        <f t="shared" si="295"/>
        <v>0.31658739112482909</v>
      </c>
      <c r="J1267" s="32">
        <f t="shared" si="296"/>
        <v>1.7347254308209811E-2</v>
      </c>
      <c r="K1267" s="32">
        <f t="shared" si="297"/>
        <v>57.646010269575463</v>
      </c>
      <c r="L1267" s="8">
        <v>0</v>
      </c>
      <c r="M1267" s="9">
        <v>1</v>
      </c>
      <c r="N1267" s="8">
        <v>0</v>
      </c>
      <c r="O1267" s="9">
        <v>0</v>
      </c>
      <c r="P1267" s="9">
        <v>1</v>
      </c>
      <c r="Q1267" s="9">
        <v>0</v>
      </c>
      <c r="R1267" s="9">
        <v>0</v>
      </c>
      <c r="S1267" s="8">
        <v>3010</v>
      </c>
      <c r="T1267" s="9">
        <v>19</v>
      </c>
      <c r="U1267" s="9">
        <f t="shared" si="291"/>
        <v>2990</v>
      </c>
      <c r="V1267" s="9">
        <f t="shared" si="292"/>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22779</v>
      </c>
      <c r="BL1267" s="24">
        <f t="shared" si="294"/>
        <v>18.152999999999999</v>
      </c>
      <c r="BM1267">
        <v>1</v>
      </c>
      <c r="BN1267">
        <v>0</v>
      </c>
      <c r="BO1267">
        <v>0</v>
      </c>
      <c r="BP1267">
        <v>0</v>
      </c>
      <c r="BQ1267">
        <v>0</v>
      </c>
      <c r="BR1267">
        <v>0</v>
      </c>
      <c r="BS1267">
        <v>0</v>
      </c>
      <c r="BT1267" s="17">
        <v>0</v>
      </c>
      <c r="BU1267">
        <v>0</v>
      </c>
      <c r="BV1267">
        <v>1</v>
      </c>
      <c r="BW1267">
        <v>0</v>
      </c>
      <c r="BX1267" s="17">
        <v>0</v>
      </c>
      <c r="BY1267">
        <v>0</v>
      </c>
      <c r="BZ1267">
        <v>0</v>
      </c>
      <c r="CA1267">
        <v>0</v>
      </c>
      <c r="CB1267">
        <v>0</v>
      </c>
      <c r="CC1267" s="17">
        <v>0</v>
      </c>
      <c r="CD1267">
        <v>0</v>
      </c>
      <c r="CE1267">
        <v>0</v>
      </c>
      <c r="CF1267">
        <v>1</v>
      </c>
      <c r="CG1267">
        <v>1</v>
      </c>
      <c r="CH1267">
        <v>1</v>
      </c>
      <c r="CI1267">
        <v>0</v>
      </c>
      <c r="CJ1267">
        <v>0</v>
      </c>
      <c r="CK1267">
        <v>0</v>
      </c>
      <c r="CL1267">
        <v>0</v>
      </c>
      <c r="CM1267">
        <v>1</v>
      </c>
      <c r="CN1267" s="17">
        <v>1</v>
      </c>
      <c r="CO1267">
        <v>3.5000000000000003E-2</v>
      </c>
      <c r="CP1267">
        <v>1789</v>
      </c>
      <c r="CQ1267">
        <v>1</v>
      </c>
      <c r="CR1267">
        <v>0</v>
      </c>
      <c r="CS1267">
        <v>4</v>
      </c>
      <c r="CY1267" s="33" t="s">
        <v>85</v>
      </c>
    </row>
    <row r="1268" spans="1:103" x14ac:dyDescent="0.25">
      <c r="A1268">
        <v>1267</v>
      </c>
      <c r="B1268">
        <v>82</v>
      </c>
      <c r="C1268" s="24" t="s">
        <v>4143</v>
      </c>
      <c r="D1268" s="12">
        <v>13.2</v>
      </c>
      <c r="E1268" s="13">
        <v>5.5</v>
      </c>
      <c r="F1268" s="7">
        <f t="shared" si="293"/>
        <v>2.4</v>
      </c>
      <c r="G1268" s="7">
        <f t="shared" si="289"/>
        <v>7.6999999999999993</v>
      </c>
      <c r="H1268" s="15">
        <f t="shared" si="290"/>
        <v>18.7</v>
      </c>
      <c r="I1268" s="11">
        <f t="shared" si="295"/>
        <v>4.3753970368696458E-2</v>
      </c>
      <c r="J1268" s="32">
        <f t="shared" si="296"/>
        <v>1.8230820986956858E-2</v>
      </c>
      <c r="K1268" s="32">
        <f t="shared" si="297"/>
        <v>54.852164952716315</v>
      </c>
      <c r="L1268" s="8">
        <v>0</v>
      </c>
      <c r="M1268" s="9">
        <v>1</v>
      </c>
      <c r="N1268" s="8">
        <v>0</v>
      </c>
      <c r="O1268" s="9">
        <v>0</v>
      </c>
      <c r="P1268" s="9">
        <v>1</v>
      </c>
      <c r="Q1268" s="9">
        <v>0</v>
      </c>
      <c r="R1268" s="9">
        <v>0</v>
      </c>
      <c r="S1268" s="8">
        <v>3010</v>
      </c>
      <c r="T1268" s="9">
        <v>6</v>
      </c>
      <c r="U1268" s="9">
        <f t="shared" si="291"/>
        <v>3003</v>
      </c>
      <c r="V1268" s="9">
        <f t="shared" si="292"/>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22779</v>
      </c>
      <c r="BL1268" s="24">
        <f t="shared" si="294"/>
        <v>18.152999999999999</v>
      </c>
      <c r="BM1268">
        <v>1</v>
      </c>
      <c r="BN1268">
        <v>0</v>
      </c>
      <c r="BO1268">
        <v>0</v>
      </c>
      <c r="BP1268">
        <v>0</v>
      </c>
      <c r="BQ1268">
        <v>0</v>
      </c>
      <c r="BR1268">
        <v>0</v>
      </c>
      <c r="BS1268">
        <v>0</v>
      </c>
      <c r="BT1268" s="17">
        <v>0</v>
      </c>
      <c r="BU1268">
        <v>0</v>
      </c>
      <c r="BV1268">
        <v>1</v>
      </c>
      <c r="BW1268">
        <v>0</v>
      </c>
      <c r="BX1268" s="17">
        <v>0</v>
      </c>
      <c r="BY1268">
        <v>0</v>
      </c>
      <c r="BZ1268">
        <v>0</v>
      </c>
      <c r="CA1268">
        <v>0</v>
      </c>
      <c r="CB1268">
        <v>0</v>
      </c>
      <c r="CC1268" s="17">
        <v>0</v>
      </c>
      <c r="CD1268">
        <v>0</v>
      </c>
      <c r="CE1268">
        <v>0</v>
      </c>
      <c r="CF1268">
        <v>1</v>
      </c>
      <c r="CG1268">
        <v>1</v>
      </c>
      <c r="CH1268">
        <v>1</v>
      </c>
      <c r="CI1268">
        <v>0</v>
      </c>
      <c r="CJ1268">
        <v>0</v>
      </c>
      <c r="CK1268">
        <v>0</v>
      </c>
      <c r="CL1268">
        <v>0</v>
      </c>
      <c r="CM1268">
        <v>1</v>
      </c>
      <c r="CN1268" s="17">
        <v>1</v>
      </c>
      <c r="CO1268">
        <v>3.5000000000000003E-2</v>
      </c>
      <c r="CP1268">
        <v>1789</v>
      </c>
      <c r="CQ1268">
        <v>1</v>
      </c>
      <c r="CR1268">
        <v>0</v>
      </c>
      <c r="CS1268">
        <v>4</v>
      </c>
      <c r="CY1268" s="33" t="s">
        <v>85</v>
      </c>
    </row>
    <row r="1269" spans="1:103" x14ac:dyDescent="0.25">
      <c r="A1269">
        <v>1268</v>
      </c>
      <c r="B1269">
        <v>82</v>
      </c>
      <c r="C1269" s="24" t="s">
        <v>4143</v>
      </c>
      <c r="D1269" s="12">
        <v>14</v>
      </c>
      <c r="E1269" s="13">
        <v>5.5</v>
      </c>
      <c r="F1269" s="7">
        <f t="shared" si="293"/>
        <v>2.5454545454545454</v>
      </c>
      <c r="G1269" s="7">
        <f t="shared" si="289"/>
        <v>8.5</v>
      </c>
      <c r="H1269" s="15">
        <f t="shared" si="290"/>
        <v>19.5</v>
      </c>
      <c r="I1269" s="11">
        <f t="shared" si="295"/>
        <v>4.6508483848575408E-2</v>
      </c>
      <c r="J1269" s="32">
        <f t="shared" si="296"/>
        <v>1.8271190083368912E-2</v>
      </c>
      <c r="K1269" s="32">
        <f t="shared" si="297"/>
        <v>54.730972390804233</v>
      </c>
      <c r="L1269" s="8">
        <v>0</v>
      </c>
      <c r="M1269" s="9">
        <v>1</v>
      </c>
      <c r="N1269" s="8">
        <v>0</v>
      </c>
      <c r="O1269" s="9">
        <v>0</v>
      </c>
      <c r="P1269" s="9">
        <v>1</v>
      </c>
      <c r="Q1269" s="9">
        <v>0</v>
      </c>
      <c r="R1269" s="9">
        <v>0</v>
      </c>
      <c r="S1269" s="8">
        <v>3010</v>
      </c>
      <c r="T1269" s="9">
        <v>20</v>
      </c>
      <c r="U1269" s="9">
        <f t="shared" si="291"/>
        <v>2989</v>
      </c>
      <c r="V1269" s="9">
        <f t="shared" si="292"/>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22779</v>
      </c>
      <c r="BL1269" s="24">
        <f t="shared" si="294"/>
        <v>18.152999999999999</v>
      </c>
      <c r="BM1269">
        <v>1</v>
      </c>
      <c r="BN1269">
        <v>0</v>
      </c>
      <c r="BO1269">
        <v>0</v>
      </c>
      <c r="BP1269">
        <v>0</v>
      </c>
      <c r="BQ1269">
        <v>0</v>
      </c>
      <c r="BR1269">
        <v>0</v>
      </c>
      <c r="BS1269">
        <v>0</v>
      </c>
      <c r="BT1269" s="17">
        <v>0</v>
      </c>
      <c r="BU1269">
        <v>0</v>
      </c>
      <c r="BV1269">
        <v>1</v>
      </c>
      <c r="BW1269">
        <v>0</v>
      </c>
      <c r="BX1269" s="17">
        <v>0</v>
      </c>
      <c r="BY1269">
        <v>0</v>
      </c>
      <c r="BZ1269">
        <v>0</v>
      </c>
      <c r="CA1269">
        <v>0</v>
      </c>
      <c r="CB1269">
        <v>0</v>
      </c>
      <c r="CC1269" s="17">
        <v>0</v>
      </c>
      <c r="CD1269">
        <v>0</v>
      </c>
      <c r="CE1269">
        <v>0</v>
      </c>
      <c r="CF1269">
        <v>1</v>
      </c>
      <c r="CG1269">
        <v>1</v>
      </c>
      <c r="CH1269">
        <v>1</v>
      </c>
      <c r="CI1269">
        <v>0</v>
      </c>
      <c r="CJ1269">
        <v>0</v>
      </c>
      <c r="CK1269">
        <v>0</v>
      </c>
      <c r="CL1269">
        <v>0</v>
      </c>
      <c r="CM1269">
        <v>1</v>
      </c>
      <c r="CN1269" s="17">
        <v>1</v>
      </c>
      <c r="CO1269">
        <v>3.5000000000000003E-2</v>
      </c>
      <c r="CP1269">
        <v>1789</v>
      </c>
      <c r="CQ1269">
        <v>1</v>
      </c>
      <c r="CR1269">
        <v>0</v>
      </c>
      <c r="CS1269">
        <v>4</v>
      </c>
      <c r="CY1269" s="33" t="s">
        <v>85</v>
      </c>
    </row>
    <row r="1270" spans="1:103" x14ac:dyDescent="0.25">
      <c r="A1270">
        <v>1269</v>
      </c>
      <c r="B1270">
        <v>82</v>
      </c>
      <c r="C1270" s="24" t="s">
        <v>4143</v>
      </c>
      <c r="D1270" s="12">
        <v>12.2</v>
      </c>
      <c r="E1270" s="13">
        <v>4.5999999999999996</v>
      </c>
      <c r="F1270" s="7">
        <f t="shared" si="293"/>
        <v>2.6521739130434785</v>
      </c>
      <c r="G1270" s="7">
        <f t="shared" si="289"/>
        <v>7.6</v>
      </c>
      <c r="H1270" s="15">
        <f t="shared" si="290"/>
        <v>16.799999999999997</v>
      </c>
      <c r="I1270" s="11">
        <f t="shared" si="295"/>
        <v>4.8341074169019026E-2</v>
      </c>
      <c r="J1270" s="32">
        <f t="shared" si="296"/>
        <v>1.8226962391597337E-2</v>
      </c>
      <c r="K1270" s="32">
        <f t="shared" si="297"/>
        <v>54.863776997806383</v>
      </c>
      <c r="L1270" s="8">
        <v>0</v>
      </c>
      <c r="M1270" s="9">
        <v>1</v>
      </c>
      <c r="N1270" s="8">
        <v>0</v>
      </c>
      <c r="O1270" s="9">
        <v>0</v>
      </c>
      <c r="P1270" s="9">
        <v>1</v>
      </c>
      <c r="Q1270" s="9">
        <v>0</v>
      </c>
      <c r="R1270" s="9">
        <v>0</v>
      </c>
      <c r="S1270" s="8">
        <v>3010</v>
      </c>
      <c r="T1270" s="9">
        <v>6</v>
      </c>
      <c r="U1270" s="9">
        <f t="shared" si="291"/>
        <v>3003</v>
      </c>
      <c r="V1270" s="9">
        <f t="shared" si="292"/>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22779</v>
      </c>
      <c r="BL1270" s="24">
        <f t="shared" si="294"/>
        <v>18.152999999999999</v>
      </c>
      <c r="BM1270">
        <v>1</v>
      </c>
      <c r="BN1270">
        <v>0</v>
      </c>
      <c r="BO1270">
        <v>0</v>
      </c>
      <c r="BP1270">
        <v>0</v>
      </c>
      <c r="BQ1270">
        <v>0</v>
      </c>
      <c r="BR1270">
        <v>0</v>
      </c>
      <c r="BS1270">
        <v>0</v>
      </c>
      <c r="BT1270" s="17">
        <v>0</v>
      </c>
      <c r="BU1270">
        <v>0</v>
      </c>
      <c r="BV1270">
        <v>1</v>
      </c>
      <c r="BW1270">
        <v>0</v>
      </c>
      <c r="BX1270" s="17">
        <v>0</v>
      </c>
      <c r="BY1270">
        <v>0</v>
      </c>
      <c r="BZ1270">
        <v>0</v>
      </c>
      <c r="CA1270">
        <v>0</v>
      </c>
      <c r="CB1270">
        <v>0</v>
      </c>
      <c r="CC1270" s="17">
        <v>0</v>
      </c>
      <c r="CD1270">
        <v>0</v>
      </c>
      <c r="CE1270">
        <v>0</v>
      </c>
      <c r="CF1270">
        <v>1</v>
      </c>
      <c r="CG1270">
        <v>1</v>
      </c>
      <c r="CH1270">
        <v>1</v>
      </c>
      <c r="CI1270">
        <v>0</v>
      </c>
      <c r="CJ1270">
        <v>0</v>
      </c>
      <c r="CK1270">
        <v>0</v>
      </c>
      <c r="CL1270">
        <v>0</v>
      </c>
      <c r="CM1270">
        <v>1</v>
      </c>
      <c r="CN1270" s="17">
        <v>1</v>
      </c>
      <c r="CO1270">
        <v>3.5000000000000003E-2</v>
      </c>
      <c r="CP1270">
        <v>1789</v>
      </c>
      <c r="CQ1270">
        <v>1</v>
      </c>
      <c r="CR1270">
        <v>0</v>
      </c>
      <c r="CS1270">
        <v>4</v>
      </c>
      <c r="CY1270" s="33" t="s">
        <v>85</v>
      </c>
    </row>
    <row r="1271" spans="1:103" x14ac:dyDescent="0.25">
      <c r="A1271">
        <v>1270</v>
      </c>
      <c r="B1271">
        <v>82</v>
      </c>
      <c r="C1271" s="24" t="s">
        <v>4143</v>
      </c>
      <c r="D1271" s="12">
        <v>13.2</v>
      </c>
      <c r="E1271" s="13">
        <v>4.9000000000000004</v>
      </c>
      <c r="F1271" s="7">
        <f t="shared" si="293"/>
        <v>2.6938775510204076</v>
      </c>
      <c r="G1271" s="7">
        <f t="shared" si="289"/>
        <v>8.2999999999999989</v>
      </c>
      <c r="H1271" s="15">
        <f t="shared" si="290"/>
        <v>18.100000000000001</v>
      </c>
      <c r="I1271" s="11">
        <f t="shared" si="295"/>
        <v>4.9213961148192452E-2</v>
      </c>
      <c r="J1271" s="32">
        <f t="shared" si="296"/>
        <v>1.8268818911071443E-2</v>
      </c>
      <c r="K1271" s="32">
        <f t="shared" si="297"/>
        <v>54.73807611032646</v>
      </c>
      <c r="L1271" s="8">
        <v>0</v>
      </c>
      <c r="M1271" s="9">
        <v>1</v>
      </c>
      <c r="N1271" s="8">
        <v>0</v>
      </c>
      <c r="O1271" s="9">
        <v>0</v>
      </c>
      <c r="P1271" s="9">
        <v>1</v>
      </c>
      <c r="Q1271" s="9">
        <v>0</v>
      </c>
      <c r="R1271" s="9">
        <v>0</v>
      </c>
      <c r="S1271" s="8">
        <v>3010</v>
      </c>
      <c r="T1271" s="9">
        <v>20</v>
      </c>
      <c r="U1271" s="9">
        <f t="shared" si="291"/>
        <v>2989</v>
      </c>
      <c r="V1271" s="9">
        <f t="shared" si="292"/>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22779</v>
      </c>
      <c r="BL1271" s="24">
        <f t="shared" si="294"/>
        <v>18.152999999999999</v>
      </c>
      <c r="BM1271">
        <v>1</v>
      </c>
      <c r="BN1271">
        <v>0</v>
      </c>
      <c r="BO1271">
        <v>0</v>
      </c>
      <c r="BP1271">
        <v>0</v>
      </c>
      <c r="BQ1271">
        <v>0</v>
      </c>
      <c r="BR1271">
        <v>0</v>
      </c>
      <c r="BS1271">
        <v>0</v>
      </c>
      <c r="BT1271" s="17">
        <v>0</v>
      </c>
      <c r="BU1271">
        <v>0</v>
      </c>
      <c r="BV1271">
        <v>1</v>
      </c>
      <c r="BW1271">
        <v>0</v>
      </c>
      <c r="BX1271" s="17">
        <v>0</v>
      </c>
      <c r="BY1271">
        <v>0</v>
      </c>
      <c r="BZ1271">
        <v>0</v>
      </c>
      <c r="CA1271">
        <v>0</v>
      </c>
      <c r="CB1271">
        <v>0</v>
      </c>
      <c r="CC1271" s="17">
        <v>0</v>
      </c>
      <c r="CD1271">
        <v>0</v>
      </c>
      <c r="CE1271">
        <v>0</v>
      </c>
      <c r="CF1271">
        <v>1</v>
      </c>
      <c r="CG1271">
        <v>1</v>
      </c>
      <c r="CH1271">
        <v>1</v>
      </c>
      <c r="CI1271">
        <v>0</v>
      </c>
      <c r="CJ1271">
        <v>0</v>
      </c>
      <c r="CK1271">
        <v>0</v>
      </c>
      <c r="CL1271">
        <v>0</v>
      </c>
      <c r="CM1271">
        <v>1</v>
      </c>
      <c r="CN1271" s="17">
        <v>1</v>
      </c>
      <c r="CO1271">
        <v>3.5000000000000003E-2</v>
      </c>
      <c r="CP1271">
        <v>1789</v>
      </c>
      <c r="CQ1271">
        <v>1</v>
      </c>
      <c r="CR1271">
        <v>0</v>
      </c>
      <c r="CS1271">
        <v>4</v>
      </c>
      <c r="CY1271" s="33" t="s">
        <v>85</v>
      </c>
    </row>
    <row r="1272" spans="1:103" x14ac:dyDescent="0.25">
      <c r="A1272">
        <v>1271</v>
      </c>
      <c r="B1272">
        <v>82</v>
      </c>
      <c r="C1272" s="24" t="s">
        <v>4143</v>
      </c>
      <c r="D1272" s="12">
        <v>6.6</v>
      </c>
      <c r="E1272" s="13">
        <v>0.6</v>
      </c>
      <c r="F1272" s="7">
        <f t="shared" si="293"/>
        <v>11</v>
      </c>
      <c r="G1272" s="7">
        <f t="shared" si="289"/>
        <v>6</v>
      </c>
      <c r="H1272" s="15">
        <f t="shared" si="290"/>
        <v>7.1999999999999993</v>
      </c>
      <c r="I1272" s="11">
        <f t="shared" si="295"/>
        <v>0.20999097578833345</v>
      </c>
      <c r="J1272" s="32">
        <f t="shared" si="296"/>
        <v>1.9090088708030313E-2</v>
      </c>
      <c r="K1272" s="32">
        <f t="shared" si="297"/>
        <v>52.38320341483518</v>
      </c>
      <c r="L1272" s="8">
        <v>0</v>
      </c>
      <c r="M1272" s="9">
        <v>1</v>
      </c>
      <c r="N1272" s="8">
        <v>0</v>
      </c>
      <c r="O1272" s="9">
        <v>0</v>
      </c>
      <c r="P1272" s="9">
        <v>1</v>
      </c>
      <c r="Q1272" s="9">
        <v>0</v>
      </c>
      <c r="R1272" s="9">
        <v>0</v>
      </c>
      <c r="S1272" s="8">
        <v>2639</v>
      </c>
      <c r="T1272" s="9">
        <v>15</v>
      </c>
      <c r="U1272" s="9">
        <f t="shared" si="291"/>
        <v>2623</v>
      </c>
      <c r="V1272" s="9">
        <f t="shared" si="292"/>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22896</v>
      </c>
      <c r="BL1272" s="24">
        <f t="shared" si="294"/>
        <v>18.152999999999999</v>
      </c>
      <c r="BM1272">
        <v>1</v>
      </c>
      <c r="BN1272">
        <v>0</v>
      </c>
      <c r="BO1272">
        <v>0</v>
      </c>
      <c r="BP1272">
        <v>0</v>
      </c>
      <c r="BQ1272">
        <v>0</v>
      </c>
      <c r="BR1272">
        <v>0</v>
      </c>
      <c r="BS1272">
        <v>0</v>
      </c>
      <c r="BT1272" s="17">
        <v>0</v>
      </c>
      <c r="BU1272">
        <v>0</v>
      </c>
      <c r="BV1272">
        <v>1</v>
      </c>
      <c r="BW1272">
        <v>0</v>
      </c>
      <c r="BX1272" s="17">
        <v>0</v>
      </c>
      <c r="BY1272">
        <v>0</v>
      </c>
      <c r="BZ1272">
        <v>0</v>
      </c>
      <c r="CA1272">
        <v>0</v>
      </c>
      <c r="CB1272">
        <v>0</v>
      </c>
      <c r="CC1272" s="17">
        <v>0</v>
      </c>
      <c r="CD1272">
        <v>0</v>
      </c>
      <c r="CE1272">
        <v>0</v>
      </c>
      <c r="CF1272">
        <v>1</v>
      </c>
      <c r="CG1272">
        <v>1</v>
      </c>
      <c r="CH1272">
        <v>1</v>
      </c>
      <c r="CI1272">
        <v>0</v>
      </c>
      <c r="CJ1272">
        <v>0</v>
      </c>
      <c r="CK1272">
        <v>0</v>
      </c>
      <c r="CL1272">
        <v>0</v>
      </c>
      <c r="CM1272">
        <v>1</v>
      </c>
      <c r="CN1272" s="17">
        <v>1</v>
      </c>
      <c r="CO1272">
        <v>3.5000000000000003E-2</v>
      </c>
      <c r="CP1272">
        <v>1789</v>
      </c>
      <c r="CQ1272">
        <v>1</v>
      </c>
      <c r="CR1272">
        <v>0</v>
      </c>
      <c r="CS1272">
        <v>4</v>
      </c>
      <c r="CY1272" s="33" t="s">
        <v>85</v>
      </c>
    </row>
    <row r="1273" spans="1:103" x14ac:dyDescent="0.25">
      <c r="A1273">
        <v>1272</v>
      </c>
      <c r="B1273">
        <v>82</v>
      </c>
      <c r="C1273" s="24" t="s">
        <v>4143</v>
      </c>
      <c r="D1273" s="12">
        <v>5.5</v>
      </c>
      <c r="E1273" s="13">
        <v>0.4</v>
      </c>
      <c r="F1273" s="7">
        <f t="shared" si="293"/>
        <v>13.75</v>
      </c>
      <c r="G1273" s="7">
        <f t="shared" si="289"/>
        <v>5.0999999999999996</v>
      </c>
      <c r="H1273" s="15">
        <f t="shared" si="290"/>
        <v>5.9</v>
      </c>
      <c r="I1273" s="11">
        <f t="shared" si="295"/>
        <v>0.24553326757768423</v>
      </c>
      <c r="J1273" s="32">
        <f t="shared" si="296"/>
        <v>1.7856964914740672E-2</v>
      </c>
      <c r="K1273" s="32">
        <f t="shared" si="297"/>
        <v>56.000558032933924</v>
      </c>
      <c r="L1273" s="8">
        <v>0</v>
      </c>
      <c r="M1273" s="9">
        <v>1</v>
      </c>
      <c r="N1273" s="8">
        <v>0</v>
      </c>
      <c r="O1273" s="9">
        <v>0</v>
      </c>
      <c r="P1273" s="9">
        <v>1</v>
      </c>
      <c r="Q1273" s="9">
        <v>0</v>
      </c>
      <c r="R1273" s="9">
        <v>0</v>
      </c>
      <c r="S1273" s="8">
        <v>2963</v>
      </c>
      <c r="T1273" s="9">
        <v>15</v>
      </c>
      <c r="U1273" s="9">
        <f t="shared" si="291"/>
        <v>2947</v>
      </c>
      <c r="V1273" s="9">
        <f t="shared" si="292"/>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22779</v>
      </c>
      <c r="BL1273" s="24">
        <f t="shared" si="294"/>
        <v>18.152999999999999</v>
      </c>
      <c r="BM1273">
        <v>1</v>
      </c>
      <c r="BN1273">
        <v>0</v>
      </c>
      <c r="BO1273">
        <v>0</v>
      </c>
      <c r="BP1273">
        <v>0</v>
      </c>
      <c r="BQ1273">
        <v>0</v>
      </c>
      <c r="BR1273">
        <v>0</v>
      </c>
      <c r="BS1273">
        <v>0</v>
      </c>
      <c r="BT1273" s="17">
        <v>0</v>
      </c>
      <c r="BU1273">
        <v>0</v>
      </c>
      <c r="BV1273">
        <v>1</v>
      </c>
      <c r="BW1273">
        <v>0</v>
      </c>
      <c r="BX1273" s="17">
        <v>0</v>
      </c>
      <c r="BY1273">
        <v>0</v>
      </c>
      <c r="BZ1273">
        <v>0</v>
      </c>
      <c r="CA1273">
        <v>0</v>
      </c>
      <c r="CB1273">
        <v>0</v>
      </c>
      <c r="CC1273" s="17">
        <v>0</v>
      </c>
      <c r="CD1273">
        <v>0</v>
      </c>
      <c r="CE1273">
        <v>0</v>
      </c>
      <c r="CF1273">
        <v>1</v>
      </c>
      <c r="CG1273">
        <v>1</v>
      </c>
      <c r="CH1273">
        <v>1</v>
      </c>
      <c r="CI1273">
        <v>0</v>
      </c>
      <c r="CJ1273">
        <v>0</v>
      </c>
      <c r="CK1273">
        <v>0</v>
      </c>
      <c r="CL1273">
        <v>0</v>
      </c>
      <c r="CM1273">
        <v>1</v>
      </c>
      <c r="CN1273" s="17">
        <v>1</v>
      </c>
      <c r="CO1273">
        <v>3.5000000000000003E-2</v>
      </c>
      <c r="CP1273">
        <v>1789</v>
      </c>
      <c r="CQ1273">
        <v>1</v>
      </c>
      <c r="CR1273">
        <v>0</v>
      </c>
      <c r="CS1273">
        <v>4</v>
      </c>
      <c r="CY1273" s="33" t="s">
        <v>85</v>
      </c>
    </row>
    <row r="1274" spans="1:103" x14ac:dyDescent="0.25">
      <c r="A1274">
        <v>1273</v>
      </c>
      <c r="B1274">
        <v>82</v>
      </c>
      <c r="C1274" s="24" t="s">
        <v>4143</v>
      </c>
      <c r="D1274" s="12">
        <v>6.1</v>
      </c>
      <c r="E1274" s="13">
        <v>0.5</v>
      </c>
      <c r="F1274" s="7">
        <f t="shared" si="293"/>
        <v>12.2</v>
      </c>
      <c r="G1274" s="7">
        <f t="shared" si="289"/>
        <v>5.6</v>
      </c>
      <c r="H1274" s="15">
        <f t="shared" si="290"/>
        <v>6.6</v>
      </c>
      <c r="I1274" s="11">
        <f t="shared" si="295"/>
        <v>0.26172545100638822</v>
      </c>
      <c r="J1274" s="32">
        <f t="shared" si="296"/>
        <v>2.145290582019576E-2</v>
      </c>
      <c r="K1274" s="32">
        <f t="shared" si="297"/>
        <v>46.613731882354152</v>
      </c>
      <c r="L1274" s="8">
        <v>0</v>
      </c>
      <c r="M1274" s="9">
        <v>1</v>
      </c>
      <c r="N1274" s="8">
        <v>0</v>
      </c>
      <c r="O1274" s="9">
        <v>0</v>
      </c>
      <c r="P1274" s="9">
        <v>1</v>
      </c>
      <c r="Q1274" s="9">
        <v>0</v>
      </c>
      <c r="R1274" s="9">
        <v>0</v>
      </c>
      <c r="S1274" s="8">
        <v>2040</v>
      </c>
      <c r="T1274" s="9">
        <v>15</v>
      </c>
      <c r="U1274" s="9">
        <f t="shared" si="291"/>
        <v>2024</v>
      </c>
      <c r="V1274" s="9">
        <f t="shared" si="292"/>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22779</v>
      </c>
      <c r="BL1274" s="24">
        <f t="shared" si="294"/>
        <v>18.152999999999999</v>
      </c>
      <c r="BM1274">
        <v>1</v>
      </c>
      <c r="BN1274">
        <v>0</v>
      </c>
      <c r="BO1274">
        <v>0</v>
      </c>
      <c r="BP1274">
        <v>0</v>
      </c>
      <c r="BQ1274">
        <v>0</v>
      </c>
      <c r="BR1274">
        <v>0</v>
      </c>
      <c r="BS1274">
        <v>0</v>
      </c>
      <c r="BT1274" s="17">
        <v>0</v>
      </c>
      <c r="BU1274">
        <v>0</v>
      </c>
      <c r="BV1274">
        <v>1</v>
      </c>
      <c r="BW1274">
        <v>0</v>
      </c>
      <c r="BX1274" s="17">
        <v>0</v>
      </c>
      <c r="BY1274">
        <v>0</v>
      </c>
      <c r="BZ1274">
        <v>0</v>
      </c>
      <c r="CA1274">
        <v>0</v>
      </c>
      <c r="CB1274">
        <v>0</v>
      </c>
      <c r="CC1274" s="17">
        <v>1</v>
      </c>
      <c r="CD1274">
        <v>0</v>
      </c>
      <c r="CE1274">
        <v>0</v>
      </c>
      <c r="CF1274">
        <v>1</v>
      </c>
      <c r="CG1274">
        <v>1</v>
      </c>
      <c r="CH1274">
        <v>1</v>
      </c>
      <c r="CI1274">
        <v>0</v>
      </c>
      <c r="CJ1274">
        <v>0</v>
      </c>
      <c r="CK1274">
        <v>0</v>
      </c>
      <c r="CL1274">
        <v>0</v>
      </c>
      <c r="CM1274">
        <v>1</v>
      </c>
      <c r="CN1274" s="17">
        <v>1</v>
      </c>
      <c r="CO1274">
        <v>3.5000000000000003E-2</v>
      </c>
      <c r="CP1274">
        <v>1789</v>
      </c>
      <c r="CQ1274">
        <v>1</v>
      </c>
      <c r="CR1274">
        <v>0</v>
      </c>
      <c r="CS1274">
        <v>4</v>
      </c>
      <c r="CY1274" s="33" t="s">
        <v>85</v>
      </c>
    </row>
    <row r="1275" spans="1:103" x14ac:dyDescent="0.25">
      <c r="A1275">
        <v>1274</v>
      </c>
      <c r="B1275">
        <v>82</v>
      </c>
      <c r="C1275" s="24" t="s">
        <v>4143</v>
      </c>
      <c r="D1275" s="12">
        <v>7.3</v>
      </c>
      <c r="E1275" s="13">
        <v>0.4</v>
      </c>
      <c r="F1275" s="7">
        <f t="shared" si="293"/>
        <v>18.25</v>
      </c>
      <c r="G1275" s="7">
        <f t="shared" si="289"/>
        <v>6.8999999999999995</v>
      </c>
      <c r="H1275" s="15">
        <f t="shared" si="290"/>
        <v>7.7</v>
      </c>
      <c r="I1275" s="11">
        <f t="shared" si="295"/>
        <v>0.31639702343345166</v>
      </c>
      <c r="J1275" s="32">
        <f t="shared" si="296"/>
        <v>1.7336823201832965E-2</v>
      </c>
      <c r="K1275" s="32">
        <f t="shared" si="297"/>
        <v>57.680694343948396</v>
      </c>
      <c r="L1275" s="8">
        <v>0</v>
      </c>
      <c r="M1275" s="9">
        <v>1</v>
      </c>
      <c r="N1275" s="8">
        <v>0</v>
      </c>
      <c r="O1275" s="9">
        <v>0</v>
      </c>
      <c r="P1275" s="9">
        <v>1</v>
      </c>
      <c r="Q1275" s="9">
        <v>0</v>
      </c>
      <c r="R1275" s="9">
        <v>0</v>
      </c>
      <c r="S1275" s="8">
        <v>3010</v>
      </c>
      <c r="T1275" s="9">
        <v>15</v>
      </c>
      <c r="U1275" s="9">
        <f t="shared" si="291"/>
        <v>2994</v>
      </c>
      <c r="V1275" s="9">
        <f t="shared" si="292"/>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22779</v>
      </c>
      <c r="BL1275" s="24">
        <f t="shared" si="294"/>
        <v>18.152999999999999</v>
      </c>
      <c r="BM1275">
        <v>1</v>
      </c>
      <c r="BN1275">
        <v>0</v>
      </c>
      <c r="BO1275">
        <v>0</v>
      </c>
      <c r="BP1275">
        <v>0</v>
      </c>
      <c r="BQ1275">
        <v>0</v>
      </c>
      <c r="BR1275">
        <v>0</v>
      </c>
      <c r="BS1275">
        <v>0</v>
      </c>
      <c r="BT1275" s="17">
        <v>0</v>
      </c>
      <c r="BU1275">
        <v>0</v>
      </c>
      <c r="BV1275">
        <v>1</v>
      </c>
      <c r="BW1275">
        <v>0</v>
      </c>
      <c r="BX1275" s="17">
        <v>0</v>
      </c>
      <c r="BY1275">
        <v>0</v>
      </c>
      <c r="BZ1275">
        <v>0</v>
      </c>
      <c r="CA1275">
        <v>0</v>
      </c>
      <c r="CB1275">
        <v>0</v>
      </c>
      <c r="CC1275" s="17">
        <v>1</v>
      </c>
      <c r="CD1275">
        <v>0</v>
      </c>
      <c r="CE1275">
        <v>0</v>
      </c>
      <c r="CF1275">
        <v>1</v>
      </c>
      <c r="CG1275">
        <v>1</v>
      </c>
      <c r="CH1275">
        <v>1</v>
      </c>
      <c r="CI1275">
        <v>0</v>
      </c>
      <c r="CJ1275">
        <v>0</v>
      </c>
      <c r="CK1275">
        <v>0</v>
      </c>
      <c r="CL1275">
        <v>0</v>
      </c>
      <c r="CM1275">
        <v>1</v>
      </c>
      <c r="CN1275" s="17">
        <v>1</v>
      </c>
      <c r="CO1275">
        <v>3.5000000000000003E-2</v>
      </c>
      <c r="CP1275">
        <v>1789</v>
      </c>
      <c r="CQ1275">
        <v>1</v>
      </c>
      <c r="CR1275">
        <v>0</v>
      </c>
      <c r="CS1275">
        <v>4</v>
      </c>
      <c r="CY1275" s="33" t="s">
        <v>85</v>
      </c>
    </row>
    <row r="1276" spans="1:103" x14ac:dyDescent="0.25">
      <c r="A1276">
        <v>1275</v>
      </c>
      <c r="B1276">
        <v>82</v>
      </c>
      <c r="C1276" s="24" t="s">
        <v>4143</v>
      </c>
      <c r="D1276" s="12">
        <v>7.3</v>
      </c>
      <c r="E1276" s="13">
        <v>0.4</v>
      </c>
      <c r="F1276" s="7">
        <f t="shared" si="293"/>
        <v>18.25</v>
      </c>
      <c r="G1276" s="7">
        <f t="shared" si="289"/>
        <v>6.8999999999999995</v>
      </c>
      <c r="H1276" s="15">
        <f t="shared" si="290"/>
        <v>7.7</v>
      </c>
      <c r="I1276" s="11">
        <f t="shared" si="295"/>
        <v>0.31639702343345166</v>
      </c>
      <c r="J1276" s="32">
        <f t="shared" si="296"/>
        <v>1.7336823201832965E-2</v>
      </c>
      <c r="K1276" s="32">
        <f t="shared" si="297"/>
        <v>57.680694343948396</v>
      </c>
      <c r="L1276" s="8">
        <v>0</v>
      </c>
      <c r="M1276" s="9">
        <v>1</v>
      </c>
      <c r="N1276" s="8">
        <v>0</v>
      </c>
      <c r="O1276" s="9">
        <v>0</v>
      </c>
      <c r="P1276" s="9">
        <v>1</v>
      </c>
      <c r="Q1276" s="9">
        <v>0</v>
      </c>
      <c r="R1276" s="9">
        <v>0</v>
      </c>
      <c r="S1276" s="8">
        <v>3010</v>
      </c>
      <c r="T1276" s="9">
        <v>15</v>
      </c>
      <c r="U1276" s="9">
        <f t="shared" si="291"/>
        <v>2994</v>
      </c>
      <c r="V1276" s="9">
        <f t="shared" si="292"/>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22779</v>
      </c>
      <c r="BL1276" s="24">
        <f t="shared" si="294"/>
        <v>18.152999999999999</v>
      </c>
      <c r="BM1276">
        <v>1</v>
      </c>
      <c r="BN1276">
        <v>0</v>
      </c>
      <c r="BO1276">
        <v>0</v>
      </c>
      <c r="BP1276">
        <v>0</v>
      </c>
      <c r="BQ1276">
        <v>0</v>
      </c>
      <c r="BR1276">
        <v>0</v>
      </c>
      <c r="BS1276">
        <v>0</v>
      </c>
      <c r="BT1276" s="17">
        <v>0</v>
      </c>
      <c r="BU1276">
        <v>0</v>
      </c>
      <c r="BV1276">
        <v>1</v>
      </c>
      <c r="BW1276">
        <v>0</v>
      </c>
      <c r="BX1276" s="17">
        <v>0</v>
      </c>
      <c r="BY1276">
        <v>0</v>
      </c>
      <c r="BZ1276">
        <v>0</v>
      </c>
      <c r="CA1276">
        <v>0</v>
      </c>
      <c r="CB1276">
        <v>0</v>
      </c>
      <c r="CC1276" s="17">
        <v>1</v>
      </c>
      <c r="CD1276">
        <v>0</v>
      </c>
      <c r="CE1276">
        <v>0</v>
      </c>
      <c r="CF1276">
        <v>1</v>
      </c>
      <c r="CG1276">
        <v>1</v>
      </c>
      <c r="CH1276">
        <v>1</v>
      </c>
      <c r="CI1276">
        <v>0</v>
      </c>
      <c r="CJ1276">
        <v>0</v>
      </c>
      <c r="CK1276">
        <v>0</v>
      </c>
      <c r="CL1276">
        <v>0</v>
      </c>
      <c r="CM1276">
        <v>1</v>
      </c>
      <c r="CN1276" s="17">
        <v>1</v>
      </c>
      <c r="CO1276">
        <v>3.5000000000000003E-2</v>
      </c>
      <c r="CP1276">
        <v>1789</v>
      </c>
      <c r="CQ1276">
        <v>1</v>
      </c>
      <c r="CR1276">
        <v>0</v>
      </c>
      <c r="CS1276">
        <v>4</v>
      </c>
      <c r="CY1276" s="33" t="s">
        <v>85</v>
      </c>
    </row>
    <row r="1277" spans="1:103" x14ac:dyDescent="0.25">
      <c r="A1277">
        <v>1276</v>
      </c>
      <c r="B1277">
        <v>82</v>
      </c>
      <c r="C1277" s="24" t="s">
        <v>4143</v>
      </c>
      <c r="D1277" s="12">
        <v>7.6</v>
      </c>
      <c r="E1277" s="13">
        <v>0.6</v>
      </c>
      <c r="F1277" s="7">
        <f t="shared" si="293"/>
        <v>12.666666666666666</v>
      </c>
      <c r="G1277" s="7">
        <f t="shared" si="289"/>
        <v>7</v>
      </c>
      <c r="H1277" s="15">
        <f t="shared" si="290"/>
        <v>8.1999999999999993</v>
      </c>
      <c r="I1277" s="11">
        <f t="shared" si="295"/>
        <v>0.27120036101975686</v>
      </c>
      <c r="J1277" s="32">
        <f t="shared" si="296"/>
        <v>2.1410554817349228E-2</v>
      </c>
      <c r="K1277" s="32">
        <f t="shared" si="297"/>
        <v>46.705935858779711</v>
      </c>
      <c r="L1277" s="8">
        <v>0</v>
      </c>
      <c r="M1277" s="9">
        <v>1</v>
      </c>
      <c r="N1277" s="8">
        <v>0</v>
      </c>
      <c r="O1277" s="9">
        <v>0</v>
      </c>
      <c r="P1277" s="9">
        <v>1</v>
      </c>
      <c r="Q1277" s="9">
        <v>0</v>
      </c>
      <c r="R1277" s="9">
        <v>0</v>
      </c>
      <c r="S1277" s="8">
        <v>2037</v>
      </c>
      <c r="T1277" s="9">
        <v>15</v>
      </c>
      <c r="U1277" s="9">
        <f t="shared" si="291"/>
        <v>2021</v>
      </c>
      <c r="V1277" s="9">
        <f t="shared" si="292"/>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22779</v>
      </c>
      <c r="BL1277" s="24">
        <v>16.5</v>
      </c>
      <c r="BM1277">
        <v>1</v>
      </c>
      <c r="BN1277">
        <v>0</v>
      </c>
      <c r="BO1277">
        <v>0</v>
      </c>
      <c r="BP1277">
        <v>0</v>
      </c>
      <c r="BQ1277">
        <v>0</v>
      </c>
      <c r="BR1277">
        <v>0</v>
      </c>
      <c r="BS1277">
        <v>0</v>
      </c>
      <c r="BT1277" s="17">
        <v>0</v>
      </c>
      <c r="BU1277">
        <v>0</v>
      </c>
      <c r="BV1277">
        <v>1</v>
      </c>
      <c r="BW1277">
        <v>0</v>
      </c>
      <c r="BX1277" s="17">
        <v>0</v>
      </c>
      <c r="BY1277">
        <v>0</v>
      </c>
      <c r="BZ1277">
        <v>0</v>
      </c>
      <c r="CA1277">
        <v>0</v>
      </c>
      <c r="CB1277">
        <v>0</v>
      </c>
      <c r="CC1277" s="17">
        <v>0</v>
      </c>
      <c r="CD1277">
        <v>0</v>
      </c>
      <c r="CE1277">
        <v>0</v>
      </c>
      <c r="CF1277">
        <v>1</v>
      </c>
      <c r="CG1277">
        <v>1</v>
      </c>
      <c r="CH1277">
        <v>1</v>
      </c>
      <c r="CI1277">
        <v>0</v>
      </c>
      <c r="CJ1277">
        <v>0</v>
      </c>
      <c r="CK1277">
        <v>0</v>
      </c>
      <c r="CL1277">
        <v>0</v>
      </c>
      <c r="CM1277">
        <v>1</v>
      </c>
      <c r="CN1277" s="17">
        <v>1</v>
      </c>
      <c r="CO1277">
        <v>3.5000000000000003E-2</v>
      </c>
      <c r="CP1277">
        <v>1789</v>
      </c>
      <c r="CQ1277">
        <v>1</v>
      </c>
      <c r="CR1277">
        <v>0</v>
      </c>
      <c r="CS1277">
        <v>4</v>
      </c>
      <c r="CY1277" s="33" t="s">
        <v>85</v>
      </c>
    </row>
    <row r="1278" spans="1:103" x14ac:dyDescent="0.25">
      <c r="A1278">
        <v>1277</v>
      </c>
      <c r="B1278">
        <v>82</v>
      </c>
      <c r="C1278" s="24" t="s">
        <v>4143</v>
      </c>
      <c r="D1278" s="12">
        <v>13.2</v>
      </c>
      <c r="E1278" s="13">
        <v>4.9000000000000004</v>
      </c>
      <c r="F1278" s="7">
        <f t="shared" si="293"/>
        <v>2.6938775510204076</v>
      </c>
      <c r="G1278" s="7">
        <f t="shared" si="289"/>
        <v>8.2999999999999989</v>
      </c>
      <c r="H1278" s="15">
        <f t="shared" si="290"/>
        <v>18.100000000000001</v>
      </c>
      <c r="I1278" s="11">
        <f t="shared" si="295"/>
        <v>4.9172949602148346E-2</v>
      </c>
      <c r="J1278" s="32">
        <f t="shared" si="296"/>
        <v>1.8253594928070223E-2</v>
      </c>
      <c r="K1278" s="32">
        <f t="shared" si="297"/>
        <v>54.783729119692936</v>
      </c>
      <c r="L1278" s="8">
        <v>0</v>
      </c>
      <c r="M1278" s="9">
        <v>1</v>
      </c>
      <c r="N1278" s="8">
        <v>0</v>
      </c>
      <c r="O1278" s="9">
        <v>0</v>
      </c>
      <c r="P1278" s="9">
        <v>1</v>
      </c>
      <c r="Q1278" s="9">
        <v>0</v>
      </c>
      <c r="R1278" s="9">
        <v>0</v>
      </c>
      <c r="S1278" s="8">
        <v>3010</v>
      </c>
      <c r="T1278" s="9">
        <v>15</v>
      </c>
      <c r="U1278" s="9">
        <f t="shared" si="291"/>
        <v>2994</v>
      </c>
      <c r="V1278" s="9">
        <f t="shared" si="292"/>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22779</v>
      </c>
      <c r="BL1278" s="24">
        <f t="shared" ref="BL1278:BL1283" si="298">14.5*0.255+16.5*0.241+19*0.246+22.5*0.258</f>
        <v>18.152999999999999</v>
      </c>
      <c r="BM1278">
        <v>0</v>
      </c>
      <c r="BN1278">
        <v>0</v>
      </c>
      <c r="BO1278">
        <v>0</v>
      </c>
      <c r="BP1278">
        <v>0</v>
      </c>
      <c r="BQ1278">
        <v>0</v>
      </c>
      <c r="BR1278">
        <v>0</v>
      </c>
      <c r="BS1278">
        <v>0</v>
      </c>
      <c r="BT1278" s="17">
        <v>1</v>
      </c>
      <c r="BU1278">
        <v>0</v>
      </c>
      <c r="BV1278">
        <v>1</v>
      </c>
      <c r="BW1278">
        <v>0</v>
      </c>
      <c r="BX1278" s="17">
        <v>0</v>
      </c>
      <c r="BY1278">
        <v>0</v>
      </c>
      <c r="BZ1278">
        <v>0</v>
      </c>
      <c r="CA1278">
        <v>0</v>
      </c>
      <c r="CB1278">
        <v>0</v>
      </c>
      <c r="CC1278" s="17">
        <v>0</v>
      </c>
      <c r="CD1278">
        <v>0</v>
      </c>
      <c r="CE1278">
        <v>0</v>
      </c>
      <c r="CF1278">
        <v>1</v>
      </c>
      <c r="CG1278">
        <v>1</v>
      </c>
      <c r="CH1278">
        <v>1</v>
      </c>
      <c r="CI1278">
        <v>0</v>
      </c>
      <c r="CJ1278">
        <v>0</v>
      </c>
      <c r="CK1278">
        <v>0</v>
      </c>
      <c r="CL1278">
        <v>0</v>
      </c>
      <c r="CM1278">
        <v>1</v>
      </c>
      <c r="CN1278" s="17">
        <v>1</v>
      </c>
      <c r="CO1278">
        <v>3.5000000000000003E-2</v>
      </c>
      <c r="CP1278">
        <v>1789</v>
      </c>
      <c r="CQ1278">
        <v>1</v>
      </c>
      <c r="CR1278">
        <v>0</v>
      </c>
      <c r="CS1278">
        <v>4</v>
      </c>
      <c r="CY1278" s="33" t="s">
        <v>85</v>
      </c>
    </row>
    <row r="1279" spans="1:103" x14ac:dyDescent="0.25">
      <c r="A1279">
        <v>1278</v>
      </c>
      <c r="B1279">
        <v>82</v>
      </c>
      <c r="C1279" s="24" t="s">
        <v>4143</v>
      </c>
      <c r="D1279" s="12">
        <v>11.7</v>
      </c>
      <c r="E1279" s="13">
        <v>6.1</v>
      </c>
      <c r="F1279" s="7">
        <f t="shared" si="293"/>
        <v>1.9180327868852458</v>
      </c>
      <c r="G1279" s="7">
        <f t="shared" si="289"/>
        <v>5.6</v>
      </c>
      <c r="H1279" s="15">
        <f t="shared" si="290"/>
        <v>17.799999999999997</v>
      </c>
      <c r="I1279" s="11">
        <f t="shared" si="295"/>
        <v>3.7424201100622667E-2</v>
      </c>
      <c r="J1279" s="32">
        <f t="shared" si="296"/>
        <v>1.9511762966991308E-2</v>
      </c>
      <c r="K1279" s="32">
        <f t="shared" si="297"/>
        <v>51.25113510715218</v>
      </c>
      <c r="L1279" s="8">
        <v>0</v>
      </c>
      <c r="M1279" s="9">
        <v>1</v>
      </c>
      <c r="N1279" s="8">
        <v>0</v>
      </c>
      <c r="O1279" s="9">
        <v>0</v>
      </c>
      <c r="P1279" s="9">
        <v>1</v>
      </c>
      <c r="Q1279" s="9">
        <v>0</v>
      </c>
      <c r="R1279" s="9">
        <v>0</v>
      </c>
      <c r="S1279" s="8">
        <v>2639</v>
      </c>
      <c r="T1279" s="9">
        <v>15</v>
      </c>
      <c r="U1279" s="9">
        <f t="shared" si="291"/>
        <v>2623</v>
      </c>
      <c r="V1279" s="9">
        <f t="shared" si="292"/>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22896</v>
      </c>
      <c r="BL1279" s="24">
        <f t="shared" si="298"/>
        <v>18.152999999999999</v>
      </c>
      <c r="BM1279">
        <v>0</v>
      </c>
      <c r="BN1279">
        <v>0</v>
      </c>
      <c r="BO1279">
        <v>0</v>
      </c>
      <c r="BP1279">
        <v>0</v>
      </c>
      <c r="BQ1279">
        <v>0</v>
      </c>
      <c r="BR1279">
        <v>0</v>
      </c>
      <c r="BS1279">
        <v>0</v>
      </c>
      <c r="BT1279" s="17">
        <v>1</v>
      </c>
      <c r="BU1279">
        <v>0</v>
      </c>
      <c r="BV1279">
        <v>1</v>
      </c>
      <c r="BW1279">
        <v>0</v>
      </c>
      <c r="BX1279" s="17">
        <v>0</v>
      </c>
      <c r="BY1279">
        <v>0</v>
      </c>
      <c r="BZ1279">
        <v>0</v>
      </c>
      <c r="CA1279">
        <v>0</v>
      </c>
      <c r="CB1279">
        <v>0</v>
      </c>
      <c r="CC1279" s="17">
        <v>0</v>
      </c>
      <c r="CD1279">
        <v>0</v>
      </c>
      <c r="CE1279">
        <v>0</v>
      </c>
      <c r="CF1279">
        <v>1</v>
      </c>
      <c r="CG1279">
        <v>1</v>
      </c>
      <c r="CH1279">
        <v>1</v>
      </c>
      <c r="CI1279">
        <v>0</v>
      </c>
      <c r="CJ1279">
        <v>0</v>
      </c>
      <c r="CK1279">
        <v>0</v>
      </c>
      <c r="CL1279">
        <v>0</v>
      </c>
      <c r="CM1279">
        <v>1</v>
      </c>
      <c r="CN1279" s="17">
        <v>1</v>
      </c>
      <c r="CO1279">
        <v>3.5000000000000003E-2</v>
      </c>
      <c r="CP1279">
        <v>1789</v>
      </c>
      <c r="CQ1279">
        <v>1</v>
      </c>
      <c r="CR1279">
        <v>0</v>
      </c>
      <c r="CS1279">
        <v>4</v>
      </c>
      <c r="CY1279" s="33" t="s">
        <v>85</v>
      </c>
    </row>
    <row r="1280" spans="1:103" x14ac:dyDescent="0.25">
      <c r="A1280">
        <v>1279</v>
      </c>
      <c r="B1280">
        <v>82</v>
      </c>
      <c r="C1280" s="24" t="s">
        <v>4143</v>
      </c>
      <c r="D1280" s="12">
        <v>13.6</v>
      </c>
      <c r="E1280" s="13">
        <v>7.8</v>
      </c>
      <c r="F1280" s="7">
        <f t="shared" si="293"/>
        <v>1.7435897435897436</v>
      </c>
      <c r="G1280" s="7">
        <f t="shared" si="289"/>
        <v>5.8</v>
      </c>
      <c r="H1280" s="15">
        <f t="shared" si="290"/>
        <v>21.4</v>
      </c>
      <c r="I1280" s="11">
        <f t="shared" si="295"/>
        <v>3.2101871028109567E-2</v>
      </c>
      <c r="J1280" s="32">
        <f t="shared" si="296"/>
        <v>1.8411367207298135E-2</v>
      </c>
      <c r="K1280" s="32">
        <f t="shared" si="297"/>
        <v>54.314271652982249</v>
      </c>
      <c r="L1280" s="8">
        <v>0</v>
      </c>
      <c r="M1280" s="9">
        <v>1</v>
      </c>
      <c r="N1280" s="8">
        <v>0</v>
      </c>
      <c r="O1280" s="9">
        <v>0</v>
      </c>
      <c r="P1280" s="9">
        <v>1</v>
      </c>
      <c r="Q1280" s="9">
        <v>0</v>
      </c>
      <c r="R1280" s="9">
        <v>0</v>
      </c>
      <c r="S1280" s="8">
        <v>2963</v>
      </c>
      <c r="T1280" s="9">
        <v>15</v>
      </c>
      <c r="U1280" s="9">
        <f t="shared" si="291"/>
        <v>2947</v>
      </c>
      <c r="V1280" s="9">
        <f t="shared" si="292"/>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22779</v>
      </c>
      <c r="BL1280" s="24">
        <f t="shared" si="298"/>
        <v>18.152999999999999</v>
      </c>
      <c r="BM1280">
        <v>0</v>
      </c>
      <c r="BN1280">
        <v>0</v>
      </c>
      <c r="BO1280">
        <v>0</v>
      </c>
      <c r="BP1280">
        <v>0</v>
      </c>
      <c r="BQ1280">
        <v>0</v>
      </c>
      <c r="BR1280">
        <v>0</v>
      </c>
      <c r="BS1280">
        <v>0</v>
      </c>
      <c r="BT1280" s="17">
        <v>1</v>
      </c>
      <c r="BU1280">
        <v>0</v>
      </c>
      <c r="BV1280">
        <v>1</v>
      </c>
      <c r="BW1280">
        <v>0</v>
      </c>
      <c r="BX1280" s="17">
        <v>0</v>
      </c>
      <c r="BY1280">
        <v>0</v>
      </c>
      <c r="BZ1280">
        <v>0</v>
      </c>
      <c r="CA1280">
        <v>0</v>
      </c>
      <c r="CB1280">
        <v>0</v>
      </c>
      <c r="CC1280" s="17">
        <v>0</v>
      </c>
      <c r="CD1280">
        <v>0</v>
      </c>
      <c r="CE1280">
        <v>0</v>
      </c>
      <c r="CF1280">
        <v>1</v>
      </c>
      <c r="CG1280">
        <v>1</v>
      </c>
      <c r="CH1280">
        <v>1</v>
      </c>
      <c r="CI1280">
        <v>0</v>
      </c>
      <c r="CJ1280">
        <v>0</v>
      </c>
      <c r="CK1280">
        <v>0</v>
      </c>
      <c r="CL1280">
        <v>0</v>
      </c>
      <c r="CM1280">
        <v>1</v>
      </c>
      <c r="CN1280" s="17">
        <v>1</v>
      </c>
      <c r="CO1280">
        <v>3.5000000000000003E-2</v>
      </c>
      <c r="CP1280">
        <v>1789</v>
      </c>
      <c r="CQ1280">
        <v>1</v>
      </c>
      <c r="CR1280">
        <v>0</v>
      </c>
      <c r="CS1280">
        <v>4</v>
      </c>
      <c r="CY1280" s="33" t="s">
        <v>85</v>
      </c>
    </row>
    <row r="1281" spans="1:103" x14ac:dyDescent="0.25">
      <c r="A1281">
        <v>1280</v>
      </c>
      <c r="B1281">
        <v>82</v>
      </c>
      <c r="C1281" s="24" t="s">
        <v>4143</v>
      </c>
      <c r="D1281" s="12">
        <v>8.9</v>
      </c>
      <c r="E1281" s="13">
        <v>8.5</v>
      </c>
      <c r="F1281" s="7">
        <f t="shared" si="293"/>
        <v>1.0470588235294118</v>
      </c>
      <c r="G1281" s="7">
        <f t="shared" si="289"/>
        <v>0.40000000000000036</v>
      </c>
      <c r="H1281" s="15">
        <f t="shared" si="290"/>
        <v>17.399999999999999</v>
      </c>
      <c r="I1281" s="11">
        <f t="shared" si="295"/>
        <v>2.3267420430363377E-2</v>
      </c>
      <c r="J1281" s="32">
        <f t="shared" si="296"/>
        <v>2.2221693669448168E-2</v>
      </c>
      <c r="K1281" s="32">
        <f t="shared" si="297"/>
        <v>45.001070344825479</v>
      </c>
      <c r="L1281" s="8">
        <v>0</v>
      </c>
      <c r="M1281" s="9">
        <v>1</v>
      </c>
      <c r="N1281" s="8">
        <v>0</v>
      </c>
      <c r="O1281" s="9">
        <v>0</v>
      </c>
      <c r="P1281" s="9">
        <v>1</v>
      </c>
      <c r="Q1281" s="9">
        <v>0</v>
      </c>
      <c r="R1281" s="9">
        <v>0</v>
      </c>
      <c r="S1281" s="8">
        <v>2040</v>
      </c>
      <c r="T1281" s="9">
        <v>15</v>
      </c>
      <c r="U1281" s="9">
        <f t="shared" si="291"/>
        <v>2024</v>
      </c>
      <c r="V1281" s="9">
        <f t="shared" si="292"/>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22779</v>
      </c>
      <c r="BL1281" s="24">
        <f t="shared" si="298"/>
        <v>18.152999999999999</v>
      </c>
      <c r="BM1281">
        <v>0</v>
      </c>
      <c r="BN1281">
        <v>0</v>
      </c>
      <c r="BO1281">
        <v>0</v>
      </c>
      <c r="BP1281">
        <v>0</v>
      </c>
      <c r="BQ1281">
        <v>0</v>
      </c>
      <c r="BR1281">
        <v>0</v>
      </c>
      <c r="BS1281">
        <v>0</v>
      </c>
      <c r="BT1281" s="17">
        <v>1</v>
      </c>
      <c r="BU1281">
        <v>0</v>
      </c>
      <c r="BV1281">
        <v>1</v>
      </c>
      <c r="BW1281">
        <v>0</v>
      </c>
      <c r="BX1281" s="17">
        <v>0</v>
      </c>
      <c r="BY1281">
        <v>0</v>
      </c>
      <c r="BZ1281">
        <v>0</v>
      </c>
      <c r="CA1281">
        <v>0</v>
      </c>
      <c r="CB1281">
        <v>0</v>
      </c>
      <c r="CC1281" s="17">
        <v>1</v>
      </c>
      <c r="CD1281">
        <v>0</v>
      </c>
      <c r="CE1281">
        <v>0</v>
      </c>
      <c r="CF1281">
        <v>1</v>
      </c>
      <c r="CG1281">
        <v>1</v>
      </c>
      <c r="CH1281">
        <v>1</v>
      </c>
      <c r="CI1281">
        <v>0</v>
      </c>
      <c r="CJ1281">
        <v>0</v>
      </c>
      <c r="CK1281">
        <v>0</v>
      </c>
      <c r="CL1281">
        <v>0</v>
      </c>
      <c r="CM1281">
        <v>1</v>
      </c>
      <c r="CN1281" s="17">
        <v>1</v>
      </c>
      <c r="CO1281">
        <v>3.5000000000000003E-2</v>
      </c>
      <c r="CP1281">
        <v>1789</v>
      </c>
      <c r="CQ1281">
        <v>1</v>
      </c>
      <c r="CR1281">
        <v>0</v>
      </c>
      <c r="CS1281">
        <v>4</v>
      </c>
      <c r="CY1281" s="33" t="s">
        <v>85</v>
      </c>
    </row>
    <row r="1282" spans="1:103" x14ac:dyDescent="0.25">
      <c r="A1282">
        <v>1281</v>
      </c>
      <c r="B1282">
        <v>82</v>
      </c>
      <c r="C1282" s="24" t="s">
        <v>4143</v>
      </c>
      <c r="D1282" s="12">
        <v>19.399999999999999</v>
      </c>
      <c r="E1282" s="13">
        <v>5.9</v>
      </c>
      <c r="F1282" s="7">
        <f t="shared" si="293"/>
        <v>3.2881355932203387</v>
      </c>
      <c r="G1282" s="7">
        <f t="shared" ref="G1282:G1345" si="299">D1282-E1282</f>
        <v>13.499999999999998</v>
      </c>
      <c r="H1282" s="15">
        <f t="shared" ref="H1282:H1345" si="300">D1282+E1282</f>
        <v>25.299999999999997</v>
      </c>
      <c r="I1282" s="11">
        <f t="shared" si="295"/>
        <v>5.998478100762164E-2</v>
      </c>
      <c r="J1282" s="32">
        <f t="shared" si="296"/>
        <v>1.8242794223967407E-2</v>
      </c>
      <c r="K1282" s="32">
        <f t="shared" si="297"/>
        <v>54.816164000041105</v>
      </c>
      <c r="L1282" s="8">
        <v>0</v>
      </c>
      <c r="M1282" s="9">
        <v>1</v>
      </c>
      <c r="N1282" s="8">
        <v>0</v>
      </c>
      <c r="O1282" s="9">
        <v>0</v>
      </c>
      <c r="P1282" s="9">
        <v>1</v>
      </c>
      <c r="Q1282" s="9">
        <v>0</v>
      </c>
      <c r="R1282" s="9">
        <v>0</v>
      </c>
      <c r="S1282" s="8">
        <v>3010</v>
      </c>
      <c r="T1282" s="9">
        <v>15</v>
      </c>
      <c r="U1282" s="9">
        <f t="shared" ref="U1282:U1345" si="301">S1282-T1282-1</f>
        <v>2994</v>
      </c>
      <c r="V1282" s="9">
        <f t="shared" ref="V1282:V1345" si="30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22779</v>
      </c>
      <c r="BL1282" s="24">
        <f t="shared" si="298"/>
        <v>18.152999999999999</v>
      </c>
      <c r="BM1282">
        <v>0</v>
      </c>
      <c r="BN1282">
        <v>0</v>
      </c>
      <c r="BO1282">
        <v>0</v>
      </c>
      <c r="BP1282">
        <v>0</v>
      </c>
      <c r="BQ1282">
        <v>0</v>
      </c>
      <c r="BR1282">
        <v>0</v>
      </c>
      <c r="BS1282">
        <v>0</v>
      </c>
      <c r="BT1282" s="17">
        <v>1</v>
      </c>
      <c r="BU1282">
        <v>0</v>
      </c>
      <c r="BV1282">
        <v>1</v>
      </c>
      <c r="BW1282">
        <v>0</v>
      </c>
      <c r="BX1282" s="17">
        <v>0</v>
      </c>
      <c r="BY1282">
        <v>0</v>
      </c>
      <c r="BZ1282">
        <v>0</v>
      </c>
      <c r="CA1282">
        <v>0</v>
      </c>
      <c r="CB1282">
        <v>0</v>
      </c>
      <c r="CC1282" s="17">
        <v>1</v>
      </c>
      <c r="CD1282">
        <v>0</v>
      </c>
      <c r="CE1282">
        <v>0</v>
      </c>
      <c r="CF1282">
        <v>1</v>
      </c>
      <c r="CG1282">
        <v>1</v>
      </c>
      <c r="CH1282">
        <v>1</v>
      </c>
      <c r="CI1282">
        <v>0</v>
      </c>
      <c r="CJ1282">
        <v>0</v>
      </c>
      <c r="CK1282">
        <v>0</v>
      </c>
      <c r="CL1282">
        <v>0</v>
      </c>
      <c r="CM1282">
        <v>1</v>
      </c>
      <c r="CN1282" s="17">
        <v>1</v>
      </c>
      <c r="CO1282">
        <v>3.5000000000000003E-2</v>
      </c>
      <c r="CP1282">
        <v>1789</v>
      </c>
      <c r="CQ1282">
        <v>1</v>
      </c>
      <c r="CR1282">
        <v>0</v>
      </c>
      <c r="CS1282">
        <v>4</v>
      </c>
      <c r="CY1282" s="33" t="s">
        <v>85</v>
      </c>
    </row>
    <row r="1283" spans="1:103" x14ac:dyDescent="0.25">
      <c r="A1283">
        <v>1282</v>
      </c>
      <c r="B1283">
        <v>82</v>
      </c>
      <c r="C1283" s="24" t="s">
        <v>4143</v>
      </c>
      <c r="D1283" s="12">
        <v>11.7</v>
      </c>
      <c r="E1283" s="13">
        <v>4.7</v>
      </c>
      <c r="F1283" s="7">
        <f t="shared" si="293"/>
        <v>2.4893617021276593</v>
      </c>
      <c r="G1283" s="7">
        <f t="shared" si="299"/>
        <v>6.9999999999999991</v>
      </c>
      <c r="H1283" s="15">
        <f t="shared" si="300"/>
        <v>16.399999999999999</v>
      </c>
      <c r="I1283" s="11">
        <f t="shared" si="295"/>
        <v>4.5447827015530746E-2</v>
      </c>
      <c r="J1283" s="32">
        <f t="shared" si="296"/>
        <v>1.8256819399401242E-2</v>
      </c>
      <c r="K1283" s="32">
        <f t="shared" si="297"/>
        <v>54.774053361824699</v>
      </c>
      <c r="L1283" s="8">
        <v>0</v>
      </c>
      <c r="M1283" s="9">
        <v>1</v>
      </c>
      <c r="N1283" s="8">
        <v>0</v>
      </c>
      <c r="O1283" s="9">
        <v>0</v>
      </c>
      <c r="P1283" s="9">
        <v>1</v>
      </c>
      <c r="Q1283" s="9">
        <v>0</v>
      </c>
      <c r="R1283" s="9">
        <v>0</v>
      </c>
      <c r="S1283" s="8">
        <v>3010</v>
      </c>
      <c r="T1283" s="9">
        <v>15</v>
      </c>
      <c r="U1283" s="9">
        <f t="shared" si="301"/>
        <v>2994</v>
      </c>
      <c r="V1283" s="9">
        <f t="shared" si="30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22779</v>
      </c>
      <c r="BL1283" s="24">
        <f t="shared" si="298"/>
        <v>18.152999999999999</v>
      </c>
      <c r="BM1283">
        <v>0</v>
      </c>
      <c r="BN1283">
        <v>0</v>
      </c>
      <c r="BO1283">
        <v>0</v>
      </c>
      <c r="BP1283">
        <v>0</v>
      </c>
      <c r="BQ1283">
        <v>0</v>
      </c>
      <c r="BR1283">
        <v>0</v>
      </c>
      <c r="BS1283">
        <v>0</v>
      </c>
      <c r="BT1283" s="17">
        <v>1</v>
      </c>
      <c r="BU1283">
        <v>0</v>
      </c>
      <c r="BV1283">
        <v>1</v>
      </c>
      <c r="BW1283">
        <v>0</v>
      </c>
      <c r="BX1283" s="17">
        <v>0</v>
      </c>
      <c r="BY1283">
        <v>0</v>
      </c>
      <c r="BZ1283">
        <v>0</v>
      </c>
      <c r="CA1283">
        <v>0</v>
      </c>
      <c r="CB1283">
        <v>0</v>
      </c>
      <c r="CC1283" s="17">
        <v>1</v>
      </c>
      <c r="CD1283">
        <v>0</v>
      </c>
      <c r="CE1283">
        <v>0</v>
      </c>
      <c r="CF1283">
        <v>1</v>
      </c>
      <c r="CG1283">
        <v>1</v>
      </c>
      <c r="CH1283">
        <v>1</v>
      </c>
      <c r="CI1283">
        <v>0</v>
      </c>
      <c r="CJ1283">
        <v>0</v>
      </c>
      <c r="CK1283">
        <v>0</v>
      </c>
      <c r="CL1283">
        <v>0</v>
      </c>
      <c r="CM1283">
        <v>1</v>
      </c>
      <c r="CN1283" s="17">
        <v>1</v>
      </c>
      <c r="CO1283">
        <v>3.5000000000000003E-2</v>
      </c>
      <c r="CP1283">
        <v>1789</v>
      </c>
      <c r="CQ1283">
        <v>1</v>
      </c>
      <c r="CR1283">
        <v>0</v>
      </c>
      <c r="CS1283">
        <v>4</v>
      </c>
      <c r="CY1283" s="33" t="s">
        <v>85</v>
      </c>
    </row>
    <row r="1284" spans="1:103" x14ac:dyDescent="0.25">
      <c r="A1284">
        <v>1283</v>
      </c>
      <c r="B1284">
        <v>82</v>
      </c>
      <c r="C1284" s="24" t="s">
        <v>4143</v>
      </c>
      <c r="D1284" s="12">
        <v>9.4</v>
      </c>
      <c r="E1284" s="13">
        <v>6.4</v>
      </c>
      <c r="F1284" s="7">
        <f t="shared" si="293"/>
        <v>1.46875</v>
      </c>
      <c r="G1284" s="7">
        <f t="shared" si="299"/>
        <v>3</v>
      </c>
      <c r="H1284" s="15">
        <f t="shared" si="300"/>
        <v>15.8</v>
      </c>
      <c r="I1284" s="11">
        <f t="shared" si="295"/>
        <v>3.2653749915765161E-2</v>
      </c>
      <c r="J1284" s="32">
        <f t="shared" si="296"/>
        <v>2.2232340368180534E-2</v>
      </c>
      <c r="K1284" s="32">
        <f t="shared" si="297"/>
        <v>44.979520079281635</v>
      </c>
      <c r="L1284" s="8">
        <v>0</v>
      </c>
      <c r="M1284" s="9">
        <v>1</v>
      </c>
      <c r="N1284" s="8">
        <v>0</v>
      </c>
      <c r="O1284" s="9">
        <v>0</v>
      </c>
      <c r="P1284" s="9">
        <v>1</v>
      </c>
      <c r="Q1284" s="9">
        <v>0</v>
      </c>
      <c r="R1284" s="9">
        <v>0</v>
      </c>
      <c r="S1284" s="8">
        <v>2037</v>
      </c>
      <c r="T1284" s="9">
        <v>15</v>
      </c>
      <c r="U1284" s="9">
        <f t="shared" si="301"/>
        <v>2021</v>
      </c>
      <c r="V1284" s="9">
        <f t="shared" si="30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22779</v>
      </c>
      <c r="BL1284" s="24">
        <v>16.5</v>
      </c>
      <c r="BM1284">
        <v>0</v>
      </c>
      <c r="BN1284">
        <v>0</v>
      </c>
      <c r="BO1284">
        <v>0</v>
      </c>
      <c r="BP1284">
        <v>0</v>
      </c>
      <c r="BQ1284">
        <v>0</v>
      </c>
      <c r="BR1284">
        <v>0</v>
      </c>
      <c r="BS1284">
        <v>0</v>
      </c>
      <c r="BT1284" s="17">
        <v>1</v>
      </c>
      <c r="BU1284">
        <v>0</v>
      </c>
      <c r="BV1284">
        <v>1</v>
      </c>
      <c r="BW1284">
        <v>0</v>
      </c>
      <c r="BX1284" s="17">
        <v>0</v>
      </c>
      <c r="BY1284">
        <v>0</v>
      </c>
      <c r="BZ1284">
        <v>0</v>
      </c>
      <c r="CA1284">
        <v>0</v>
      </c>
      <c r="CB1284">
        <v>0</v>
      </c>
      <c r="CC1284" s="17">
        <v>0</v>
      </c>
      <c r="CD1284">
        <v>0</v>
      </c>
      <c r="CE1284">
        <v>0</v>
      </c>
      <c r="CF1284">
        <v>1</v>
      </c>
      <c r="CG1284">
        <v>1</v>
      </c>
      <c r="CH1284">
        <v>1</v>
      </c>
      <c r="CI1284">
        <v>0</v>
      </c>
      <c r="CJ1284">
        <v>0</v>
      </c>
      <c r="CK1284">
        <v>0</v>
      </c>
      <c r="CL1284">
        <v>0</v>
      </c>
      <c r="CM1284">
        <v>1</v>
      </c>
      <c r="CN1284" s="17">
        <v>1</v>
      </c>
      <c r="CO1284">
        <v>3.5000000000000003E-2</v>
      </c>
      <c r="CP1284">
        <v>1789</v>
      </c>
      <c r="CQ1284">
        <v>1</v>
      </c>
      <c r="CR1284">
        <v>0</v>
      </c>
      <c r="CS1284">
        <v>4</v>
      </c>
      <c r="CY1284" s="33" t="s">
        <v>85</v>
      </c>
    </row>
    <row r="1285" spans="1:103" x14ac:dyDescent="0.25">
      <c r="A1285">
        <v>1284</v>
      </c>
      <c r="B1285">
        <v>82</v>
      </c>
      <c r="C1285" s="24" t="s">
        <v>4143</v>
      </c>
      <c r="D1285" s="12">
        <v>9.3000000000000007</v>
      </c>
      <c r="E1285" s="13">
        <v>6.5</v>
      </c>
      <c r="F1285" s="7">
        <f t="shared" si="293"/>
        <v>1.4307692307692308</v>
      </c>
      <c r="G1285" s="7">
        <f t="shared" si="299"/>
        <v>2.8000000000000007</v>
      </c>
      <c r="H1285" s="15">
        <f t="shared" si="300"/>
        <v>15.8</v>
      </c>
      <c r="I1285" s="11">
        <f t="shared" si="295"/>
        <v>2.6161218369627631E-2</v>
      </c>
      <c r="J1285" s="32">
        <f t="shared" si="296"/>
        <v>1.8284722516406407E-2</v>
      </c>
      <c r="K1285" s="32">
        <f t="shared" si="297"/>
        <v>54.690466267821456</v>
      </c>
      <c r="L1285" s="8">
        <v>0</v>
      </c>
      <c r="M1285" s="9">
        <v>1</v>
      </c>
      <c r="N1285" s="8">
        <v>0</v>
      </c>
      <c r="O1285" s="9">
        <v>0</v>
      </c>
      <c r="P1285" s="9">
        <v>1</v>
      </c>
      <c r="Q1285" s="9">
        <v>0</v>
      </c>
      <c r="R1285" s="9">
        <v>0</v>
      </c>
      <c r="S1285" s="8">
        <v>3010</v>
      </c>
      <c r="T1285" s="9">
        <v>20</v>
      </c>
      <c r="U1285" s="9">
        <f t="shared" si="301"/>
        <v>2989</v>
      </c>
      <c r="V1285" s="9">
        <f t="shared" si="30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22779</v>
      </c>
      <c r="BL1285" s="24">
        <f>14.5*0.255+16.5*0.241+19*0.246+22.5*0.258</f>
        <v>18.152999999999999</v>
      </c>
      <c r="BM1285">
        <v>0</v>
      </c>
      <c r="BN1285">
        <v>0</v>
      </c>
      <c r="BO1285">
        <v>0</v>
      </c>
      <c r="BP1285">
        <v>0</v>
      </c>
      <c r="BQ1285">
        <v>0</v>
      </c>
      <c r="BR1285">
        <v>0</v>
      </c>
      <c r="BS1285">
        <v>0</v>
      </c>
      <c r="BT1285" s="17">
        <v>1</v>
      </c>
      <c r="BU1285">
        <v>0</v>
      </c>
      <c r="BV1285">
        <v>1</v>
      </c>
      <c r="BW1285">
        <v>0</v>
      </c>
      <c r="BX1285" s="17">
        <v>0</v>
      </c>
      <c r="BY1285">
        <v>1</v>
      </c>
      <c r="BZ1285">
        <v>0</v>
      </c>
      <c r="CA1285">
        <v>0</v>
      </c>
      <c r="CB1285">
        <v>0</v>
      </c>
      <c r="CC1285" s="17">
        <v>0</v>
      </c>
      <c r="CD1285">
        <v>0</v>
      </c>
      <c r="CE1285">
        <v>0</v>
      </c>
      <c r="CF1285">
        <v>1</v>
      </c>
      <c r="CG1285">
        <v>1</v>
      </c>
      <c r="CH1285">
        <v>1</v>
      </c>
      <c r="CI1285">
        <v>0</v>
      </c>
      <c r="CJ1285">
        <v>0</v>
      </c>
      <c r="CK1285">
        <v>0</v>
      </c>
      <c r="CL1285">
        <v>0</v>
      </c>
      <c r="CM1285">
        <v>1</v>
      </c>
      <c r="CN1285" s="17">
        <v>1</v>
      </c>
      <c r="CO1285">
        <v>3.5000000000000003E-2</v>
      </c>
      <c r="CP1285">
        <v>1789</v>
      </c>
      <c r="CQ1285">
        <v>1</v>
      </c>
      <c r="CR1285">
        <v>0</v>
      </c>
      <c r="CS1285">
        <v>4</v>
      </c>
      <c r="CY1285" s="33" t="s">
        <v>85</v>
      </c>
    </row>
    <row r="1286" spans="1:103" x14ac:dyDescent="0.25">
      <c r="A1286">
        <v>1285</v>
      </c>
      <c r="B1286">
        <v>82</v>
      </c>
      <c r="C1286" s="24" t="s">
        <v>4143</v>
      </c>
      <c r="D1286" s="12">
        <v>9.6999999999999993</v>
      </c>
      <c r="E1286" s="13">
        <v>4.8</v>
      </c>
      <c r="F1286" s="7">
        <f t="shared" si="293"/>
        <v>2.0208333333333335</v>
      </c>
      <c r="G1286" s="7">
        <f t="shared" si="299"/>
        <v>4.8999999999999995</v>
      </c>
      <c r="H1286" s="15">
        <f t="shared" si="300"/>
        <v>14.5</v>
      </c>
      <c r="I1286" s="11">
        <f t="shared" si="295"/>
        <v>3.6937803029162775E-2</v>
      </c>
      <c r="J1286" s="32">
        <f t="shared" si="296"/>
        <v>1.8278500468039312E-2</v>
      </c>
      <c r="K1286" s="32">
        <f t="shared" si="297"/>
        <v>54.709083042590933</v>
      </c>
      <c r="L1286" s="8">
        <v>0</v>
      </c>
      <c r="M1286" s="9">
        <v>1</v>
      </c>
      <c r="N1286" s="8">
        <v>0</v>
      </c>
      <c r="O1286" s="9">
        <v>0</v>
      </c>
      <c r="P1286" s="9">
        <v>1</v>
      </c>
      <c r="Q1286" s="9">
        <v>0</v>
      </c>
      <c r="R1286" s="9">
        <v>0</v>
      </c>
      <c r="S1286" s="8">
        <v>3010</v>
      </c>
      <c r="T1286" s="9">
        <v>20</v>
      </c>
      <c r="U1286" s="9">
        <f t="shared" si="301"/>
        <v>2989</v>
      </c>
      <c r="V1286" s="9">
        <f t="shared" si="30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22779</v>
      </c>
      <c r="BL1286" s="24">
        <f>14.5*0.255+16.5*0.241+19*0.246+22.5*0.258</f>
        <v>18.152999999999999</v>
      </c>
      <c r="BM1286">
        <v>0</v>
      </c>
      <c r="BN1286">
        <v>0</v>
      </c>
      <c r="BO1286">
        <v>0</v>
      </c>
      <c r="BP1286">
        <v>0</v>
      </c>
      <c r="BQ1286">
        <v>0</v>
      </c>
      <c r="BR1286">
        <v>0</v>
      </c>
      <c r="BS1286">
        <v>0</v>
      </c>
      <c r="BT1286" s="17">
        <v>1</v>
      </c>
      <c r="BU1286">
        <v>0</v>
      </c>
      <c r="BV1286">
        <v>1</v>
      </c>
      <c r="BW1286">
        <v>0</v>
      </c>
      <c r="BX1286" s="17">
        <v>0</v>
      </c>
      <c r="BY1286">
        <v>1</v>
      </c>
      <c r="BZ1286">
        <v>0</v>
      </c>
      <c r="CA1286">
        <v>0</v>
      </c>
      <c r="CB1286">
        <v>0</v>
      </c>
      <c r="CC1286" s="17">
        <v>0</v>
      </c>
      <c r="CD1286">
        <v>0</v>
      </c>
      <c r="CE1286">
        <v>0</v>
      </c>
      <c r="CF1286">
        <v>1</v>
      </c>
      <c r="CG1286">
        <v>1</v>
      </c>
      <c r="CH1286">
        <v>1</v>
      </c>
      <c r="CI1286">
        <v>0</v>
      </c>
      <c r="CJ1286">
        <v>0</v>
      </c>
      <c r="CK1286">
        <v>0</v>
      </c>
      <c r="CL1286">
        <v>0</v>
      </c>
      <c r="CM1286">
        <v>1</v>
      </c>
      <c r="CN1286" s="17">
        <v>1</v>
      </c>
      <c r="CO1286">
        <v>3.5000000000000003E-2</v>
      </c>
      <c r="CP1286">
        <v>1789</v>
      </c>
      <c r="CQ1286">
        <v>1</v>
      </c>
      <c r="CR1286">
        <v>0</v>
      </c>
      <c r="CS1286">
        <v>4</v>
      </c>
      <c r="CY1286" s="33" t="s">
        <v>85</v>
      </c>
    </row>
    <row r="1287" spans="1:103" x14ac:dyDescent="0.25">
      <c r="A1287">
        <v>1286</v>
      </c>
      <c r="B1287">
        <v>83</v>
      </c>
      <c r="C1287" s="24" t="s">
        <v>4148</v>
      </c>
      <c r="D1287" s="12">
        <v>6.7</v>
      </c>
      <c r="E1287" s="13">
        <v>3.78</v>
      </c>
      <c r="F1287" s="7">
        <f t="shared" si="293"/>
        <v>1.7724867724867726</v>
      </c>
      <c r="G1287" s="7">
        <f t="shared" si="299"/>
        <v>2.9200000000000004</v>
      </c>
      <c r="H1287" s="15">
        <f t="shared" si="300"/>
        <v>10.48</v>
      </c>
      <c r="I1287" s="11">
        <f t="shared" si="295"/>
        <v>4.2551564072008149E-2</v>
      </c>
      <c r="J1287" s="32">
        <f t="shared" si="296"/>
        <v>2.4006703312267286E-2</v>
      </c>
      <c r="K1287" s="32">
        <f t="shared" si="297"/>
        <v>41.655032221313192</v>
      </c>
      <c r="L1287" s="8">
        <v>1</v>
      </c>
      <c r="M1287" s="9">
        <v>0</v>
      </c>
      <c r="N1287" s="8">
        <v>0</v>
      </c>
      <c r="O1287" s="9">
        <v>0</v>
      </c>
      <c r="P1287" s="9">
        <v>0</v>
      </c>
      <c r="Q1287" s="9">
        <v>1</v>
      </c>
      <c r="R1287" s="9">
        <v>0</v>
      </c>
      <c r="S1287" s="8">
        <v>1747</v>
      </c>
      <c r="T1287" s="9">
        <v>14</v>
      </c>
      <c r="U1287" s="9">
        <f t="shared" si="301"/>
        <v>1732</v>
      </c>
      <c r="V1287" s="9">
        <f t="shared" si="302"/>
        <v>17</v>
      </c>
      <c r="W1287" s="7">
        <f t="shared" ref="W1287:W1303" si="303">BL1287-X1287-6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04">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17122</v>
      </c>
      <c r="BL1287" s="24">
        <v>31</v>
      </c>
      <c r="BM1287">
        <v>0</v>
      </c>
      <c r="BN1287">
        <v>0</v>
      </c>
      <c r="BO1287">
        <v>0</v>
      </c>
      <c r="BP1287">
        <v>0</v>
      </c>
      <c r="BQ1287">
        <v>0</v>
      </c>
      <c r="BR1287">
        <v>1</v>
      </c>
      <c r="BS1287">
        <v>0</v>
      </c>
      <c r="BT1287" s="17">
        <v>0</v>
      </c>
      <c r="BU1287">
        <v>1</v>
      </c>
      <c r="BV1287">
        <v>0</v>
      </c>
      <c r="BW1287">
        <v>0</v>
      </c>
      <c r="BX1287" s="17">
        <v>0</v>
      </c>
      <c r="BY1287">
        <v>0</v>
      </c>
      <c r="BZ1287">
        <v>0</v>
      </c>
      <c r="CA1287">
        <v>0</v>
      </c>
      <c r="CB1287">
        <v>0</v>
      </c>
      <c r="CC1287" s="17">
        <v>0</v>
      </c>
      <c r="CD1287">
        <v>0</v>
      </c>
      <c r="CE1287">
        <v>0</v>
      </c>
      <c r="CF1287">
        <v>1</v>
      </c>
      <c r="CG1287">
        <v>0</v>
      </c>
      <c r="CH1287">
        <v>0</v>
      </c>
      <c r="CI1287">
        <v>0</v>
      </c>
      <c r="CJ1287">
        <v>0</v>
      </c>
      <c r="CK1287">
        <v>0</v>
      </c>
      <c r="CL1287">
        <v>0</v>
      </c>
      <c r="CM1287">
        <v>0</v>
      </c>
      <c r="CN1287" s="17">
        <v>1</v>
      </c>
      <c r="CO1287">
        <v>3.0070000000000001</v>
      </c>
      <c r="CP1287">
        <v>783</v>
      </c>
      <c r="CQ1287">
        <v>1</v>
      </c>
      <c r="CR1287">
        <v>0</v>
      </c>
      <c r="CS1287">
        <v>20</v>
      </c>
      <c r="CY1287" s="33" t="s">
        <v>85</v>
      </c>
    </row>
    <row r="1288" spans="1:103" x14ac:dyDescent="0.25">
      <c r="A1288">
        <v>1287</v>
      </c>
      <c r="B1288">
        <v>83</v>
      </c>
      <c r="C1288" s="24" t="s">
        <v>4148</v>
      </c>
      <c r="D1288" s="12">
        <v>14.33</v>
      </c>
      <c r="E1288" s="13">
        <v>3.46</v>
      </c>
      <c r="F1288" s="7">
        <f t="shared" si="293"/>
        <v>4.1416184971098264</v>
      </c>
      <c r="G1288" s="7">
        <f t="shared" si="299"/>
        <v>10.870000000000001</v>
      </c>
      <c r="H1288" s="15">
        <f t="shared" si="300"/>
        <v>17.79</v>
      </c>
      <c r="I1288" s="11">
        <f t="shared" si="295"/>
        <v>9.9027585803224447E-2</v>
      </c>
      <c r="J1288" s="32">
        <f t="shared" si="296"/>
        <v>2.3910359168119791E-2</v>
      </c>
      <c r="K1288" s="32">
        <f t="shared" si="297"/>
        <v>41.822876560270245</v>
      </c>
      <c r="L1288" s="8">
        <v>1</v>
      </c>
      <c r="M1288" s="9">
        <v>0</v>
      </c>
      <c r="N1288" s="8">
        <v>0</v>
      </c>
      <c r="O1288" s="9">
        <v>0</v>
      </c>
      <c r="P1288" s="9">
        <v>0</v>
      </c>
      <c r="Q1288" s="9">
        <v>1</v>
      </c>
      <c r="R1288" s="9">
        <v>0</v>
      </c>
      <c r="S1288" s="8">
        <v>1747</v>
      </c>
      <c r="T1288" s="9">
        <v>14</v>
      </c>
      <c r="U1288" s="9">
        <f t="shared" si="301"/>
        <v>1732</v>
      </c>
      <c r="V1288" s="9">
        <f t="shared" si="302"/>
        <v>17</v>
      </c>
      <c r="W1288" s="7">
        <f t="shared" si="30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04"/>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17122</v>
      </c>
      <c r="BL1288" s="24">
        <v>31</v>
      </c>
      <c r="BM1288">
        <v>0</v>
      </c>
      <c r="BN1288">
        <v>0</v>
      </c>
      <c r="BO1288">
        <v>0</v>
      </c>
      <c r="BP1288">
        <v>0</v>
      </c>
      <c r="BQ1288">
        <v>0</v>
      </c>
      <c r="BR1288">
        <v>1</v>
      </c>
      <c r="BS1288">
        <v>0</v>
      </c>
      <c r="BT1288" s="17">
        <v>0</v>
      </c>
      <c r="BU1288">
        <v>1</v>
      </c>
      <c r="BV1288">
        <v>0</v>
      </c>
      <c r="BW1288">
        <v>0</v>
      </c>
      <c r="BX1288" s="17">
        <v>0</v>
      </c>
      <c r="BY1288">
        <v>0</v>
      </c>
      <c r="BZ1288">
        <v>0</v>
      </c>
      <c r="CA1288">
        <v>0</v>
      </c>
      <c r="CB1288">
        <v>0</v>
      </c>
      <c r="CC1288" s="17">
        <v>0</v>
      </c>
      <c r="CD1288">
        <v>0</v>
      </c>
      <c r="CE1288">
        <v>0</v>
      </c>
      <c r="CF1288">
        <v>1</v>
      </c>
      <c r="CG1288">
        <v>0</v>
      </c>
      <c r="CH1288">
        <v>0</v>
      </c>
      <c r="CI1288">
        <v>0</v>
      </c>
      <c r="CJ1288">
        <v>0</v>
      </c>
      <c r="CK1288">
        <v>0</v>
      </c>
      <c r="CL1288">
        <v>0</v>
      </c>
      <c r="CM1288">
        <v>0</v>
      </c>
      <c r="CN1288" s="17">
        <v>1</v>
      </c>
      <c r="CO1288">
        <v>3.0070000000000001</v>
      </c>
      <c r="CP1288">
        <v>783</v>
      </c>
      <c r="CQ1288">
        <v>1</v>
      </c>
      <c r="CR1288">
        <v>0</v>
      </c>
      <c r="CS1288">
        <v>20</v>
      </c>
      <c r="CY1288" s="33" t="s">
        <v>85</v>
      </c>
    </row>
    <row r="1289" spans="1:103" x14ac:dyDescent="0.25">
      <c r="A1289">
        <v>1288</v>
      </c>
      <c r="B1289">
        <v>83</v>
      </c>
      <c r="C1289" s="24" t="s">
        <v>4148</v>
      </c>
      <c r="D1289" s="12">
        <v>-0.66</v>
      </c>
      <c r="E1289" s="13">
        <v>7.07</v>
      </c>
      <c r="F1289" s="7">
        <f t="shared" si="293"/>
        <v>-9.3352192362093356E-2</v>
      </c>
      <c r="G1289" s="7">
        <f t="shared" si="299"/>
        <v>-7.73</v>
      </c>
      <c r="H1289" s="15">
        <f t="shared" si="300"/>
        <v>6.41</v>
      </c>
      <c r="I1289" s="11">
        <f t="shared" si="295"/>
        <v>-2.243104389961793E-3</v>
      </c>
      <c r="J1289" s="32">
        <f t="shared" si="296"/>
        <v>2.4028406116711934E-2</v>
      </c>
      <c r="K1289" s="32">
        <f t="shared" si="297"/>
        <v>41.617408792857574</v>
      </c>
      <c r="L1289" s="8">
        <v>1</v>
      </c>
      <c r="M1289" s="9">
        <v>0</v>
      </c>
      <c r="N1289" s="8">
        <v>0</v>
      </c>
      <c r="O1289" s="9">
        <v>0</v>
      </c>
      <c r="P1289" s="9">
        <v>0</v>
      </c>
      <c r="Q1289" s="9">
        <v>1</v>
      </c>
      <c r="R1289" s="9">
        <v>0</v>
      </c>
      <c r="S1289" s="8">
        <v>1747</v>
      </c>
      <c r="T1289" s="9">
        <v>14</v>
      </c>
      <c r="U1289" s="9">
        <f t="shared" si="301"/>
        <v>1732</v>
      </c>
      <c r="V1289" s="9">
        <f t="shared" si="302"/>
        <v>17</v>
      </c>
      <c r="W1289" s="7">
        <f t="shared" si="30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04"/>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17122</v>
      </c>
      <c r="BL1289" s="24">
        <v>31</v>
      </c>
      <c r="BM1289">
        <v>0</v>
      </c>
      <c r="BN1289">
        <v>0</v>
      </c>
      <c r="BO1289">
        <v>0</v>
      </c>
      <c r="BP1289">
        <v>0</v>
      </c>
      <c r="BQ1289">
        <v>0</v>
      </c>
      <c r="BR1289">
        <v>1</v>
      </c>
      <c r="BS1289">
        <v>0</v>
      </c>
      <c r="BT1289" s="17">
        <v>0</v>
      </c>
      <c r="BU1289">
        <v>1</v>
      </c>
      <c r="BV1289">
        <v>0</v>
      </c>
      <c r="BW1289">
        <v>0</v>
      </c>
      <c r="BX1289" s="17">
        <v>0</v>
      </c>
      <c r="BY1289">
        <v>0</v>
      </c>
      <c r="BZ1289">
        <v>0</v>
      </c>
      <c r="CA1289">
        <v>0</v>
      </c>
      <c r="CB1289">
        <v>0</v>
      </c>
      <c r="CC1289" s="17">
        <v>0</v>
      </c>
      <c r="CD1289">
        <v>0</v>
      </c>
      <c r="CE1289">
        <v>0</v>
      </c>
      <c r="CF1289">
        <v>1</v>
      </c>
      <c r="CG1289">
        <v>0</v>
      </c>
      <c r="CH1289">
        <v>0</v>
      </c>
      <c r="CI1289">
        <v>0</v>
      </c>
      <c r="CJ1289">
        <v>0</v>
      </c>
      <c r="CK1289">
        <v>0</v>
      </c>
      <c r="CL1289">
        <v>0</v>
      </c>
      <c r="CM1289">
        <v>0</v>
      </c>
      <c r="CN1289" s="17">
        <v>1</v>
      </c>
      <c r="CO1289">
        <v>3.0070000000000001</v>
      </c>
      <c r="CP1289">
        <v>783</v>
      </c>
      <c r="CQ1289">
        <v>1</v>
      </c>
      <c r="CR1289">
        <v>0</v>
      </c>
      <c r="CS1289">
        <v>20</v>
      </c>
      <c r="CY1289" s="33" t="s">
        <v>85</v>
      </c>
    </row>
    <row r="1290" spans="1:103" x14ac:dyDescent="0.25">
      <c r="A1290">
        <v>1289</v>
      </c>
      <c r="B1290">
        <v>83</v>
      </c>
      <c r="C1290" s="24" t="s">
        <v>4148</v>
      </c>
      <c r="D1290" s="12">
        <v>6.62</v>
      </c>
      <c r="E1290" s="13">
        <v>3.73</v>
      </c>
      <c r="F1290" s="7">
        <f t="shared" si="293"/>
        <v>1.7747989276139411</v>
      </c>
      <c r="G1290" s="7">
        <f t="shared" si="299"/>
        <v>2.89</v>
      </c>
      <c r="H1290" s="15">
        <f t="shared" si="300"/>
        <v>10.35</v>
      </c>
      <c r="I1290" s="11">
        <f t="shared" si="295"/>
        <v>4.2606970594421409E-2</v>
      </c>
      <c r="J1290" s="32">
        <f t="shared" si="296"/>
        <v>2.4006646573593932E-2</v>
      </c>
      <c r="K1290" s="32">
        <f t="shared" si="297"/>
        <v>41.655130671184544</v>
      </c>
      <c r="L1290" s="8">
        <v>1</v>
      </c>
      <c r="M1290" s="9">
        <v>0</v>
      </c>
      <c r="N1290" s="8">
        <v>0</v>
      </c>
      <c r="O1290" s="9">
        <v>0</v>
      </c>
      <c r="P1290" s="9">
        <v>0</v>
      </c>
      <c r="Q1290" s="9">
        <v>1</v>
      </c>
      <c r="R1290" s="9">
        <v>0</v>
      </c>
      <c r="S1290" s="8">
        <v>1747</v>
      </c>
      <c r="T1290" s="9">
        <v>14</v>
      </c>
      <c r="U1290" s="9">
        <f t="shared" si="301"/>
        <v>1732</v>
      </c>
      <c r="V1290" s="9">
        <f t="shared" si="302"/>
        <v>17</v>
      </c>
      <c r="W1290" s="7">
        <f t="shared" si="30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04"/>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17122</v>
      </c>
      <c r="BL1290" s="24">
        <v>31</v>
      </c>
      <c r="BM1290">
        <v>0</v>
      </c>
      <c r="BN1290">
        <v>0</v>
      </c>
      <c r="BO1290">
        <v>0</v>
      </c>
      <c r="BP1290">
        <v>0</v>
      </c>
      <c r="BQ1290">
        <v>0</v>
      </c>
      <c r="BR1290">
        <v>1</v>
      </c>
      <c r="BS1290">
        <v>0</v>
      </c>
      <c r="BT1290" s="17">
        <v>0</v>
      </c>
      <c r="BU1290">
        <v>1</v>
      </c>
      <c r="BV1290">
        <v>0</v>
      </c>
      <c r="BW1290">
        <v>0</v>
      </c>
      <c r="BX1290" s="17">
        <v>0</v>
      </c>
      <c r="BY1290">
        <v>0</v>
      </c>
      <c r="BZ1290">
        <v>0</v>
      </c>
      <c r="CA1290">
        <v>0</v>
      </c>
      <c r="CB1290">
        <v>0</v>
      </c>
      <c r="CC1290" s="17">
        <v>0</v>
      </c>
      <c r="CD1290">
        <v>0</v>
      </c>
      <c r="CE1290">
        <v>0</v>
      </c>
      <c r="CF1290">
        <v>1</v>
      </c>
      <c r="CG1290">
        <v>0</v>
      </c>
      <c r="CH1290">
        <v>0</v>
      </c>
      <c r="CI1290">
        <v>0</v>
      </c>
      <c r="CJ1290">
        <v>0</v>
      </c>
      <c r="CK1290">
        <v>0</v>
      </c>
      <c r="CL1290">
        <v>0</v>
      </c>
      <c r="CM1290">
        <v>0</v>
      </c>
      <c r="CN1290" s="17">
        <v>1</v>
      </c>
      <c r="CO1290">
        <v>3.0070000000000001</v>
      </c>
      <c r="CP1290">
        <v>783</v>
      </c>
      <c r="CQ1290">
        <v>1</v>
      </c>
      <c r="CR1290">
        <v>0</v>
      </c>
      <c r="CS1290">
        <v>20</v>
      </c>
      <c r="CY1290" s="33" t="s">
        <v>85</v>
      </c>
    </row>
    <row r="1291" spans="1:103" x14ac:dyDescent="0.25">
      <c r="A1291">
        <v>1290</v>
      </c>
      <c r="B1291">
        <v>83</v>
      </c>
      <c r="C1291" s="24" t="s">
        <v>4148</v>
      </c>
      <c r="D1291" s="12">
        <v>6.37</v>
      </c>
      <c r="E1291" s="13">
        <v>3.79</v>
      </c>
      <c r="F1291" s="7">
        <f t="shared" si="293"/>
        <v>1.6807387862796834</v>
      </c>
      <c r="G1291" s="7">
        <f t="shared" si="299"/>
        <v>2.58</v>
      </c>
      <c r="H1291" s="15">
        <f t="shared" si="300"/>
        <v>10.16</v>
      </c>
      <c r="I1291" s="11">
        <f t="shared" si="295"/>
        <v>4.0352681634898191E-2</v>
      </c>
      <c r="J1291" s="32">
        <f t="shared" si="296"/>
        <v>2.4008895352631732E-2</v>
      </c>
      <c r="K1291" s="32">
        <f t="shared" si="297"/>
        <v>41.651229067912325</v>
      </c>
      <c r="L1291" s="8">
        <v>1</v>
      </c>
      <c r="M1291" s="9">
        <v>0</v>
      </c>
      <c r="N1291" s="8">
        <v>0</v>
      </c>
      <c r="O1291" s="9">
        <v>0</v>
      </c>
      <c r="P1291" s="9">
        <v>0</v>
      </c>
      <c r="Q1291" s="9">
        <v>1</v>
      </c>
      <c r="R1291" s="9">
        <v>0</v>
      </c>
      <c r="S1291" s="8">
        <v>1747</v>
      </c>
      <c r="T1291" s="9">
        <v>14</v>
      </c>
      <c r="U1291" s="9">
        <f t="shared" si="301"/>
        <v>1732</v>
      </c>
      <c r="V1291" s="9">
        <f t="shared" si="302"/>
        <v>17</v>
      </c>
      <c r="W1291" s="7">
        <f t="shared" si="30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04"/>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17122</v>
      </c>
      <c r="BL1291" s="24">
        <v>31</v>
      </c>
      <c r="BM1291">
        <v>0</v>
      </c>
      <c r="BN1291">
        <v>0</v>
      </c>
      <c r="BO1291">
        <v>0</v>
      </c>
      <c r="BP1291">
        <v>0</v>
      </c>
      <c r="BQ1291">
        <v>0</v>
      </c>
      <c r="BR1291">
        <v>1</v>
      </c>
      <c r="BS1291">
        <v>0</v>
      </c>
      <c r="BT1291" s="17">
        <v>0</v>
      </c>
      <c r="BU1291">
        <v>1</v>
      </c>
      <c r="BV1291">
        <v>0</v>
      </c>
      <c r="BW1291">
        <v>0</v>
      </c>
      <c r="BX1291" s="17">
        <v>0</v>
      </c>
      <c r="BY1291">
        <v>0</v>
      </c>
      <c r="BZ1291">
        <v>0</v>
      </c>
      <c r="CA1291">
        <v>0</v>
      </c>
      <c r="CB1291">
        <v>0</v>
      </c>
      <c r="CC1291" s="17">
        <v>0</v>
      </c>
      <c r="CD1291">
        <v>0</v>
      </c>
      <c r="CE1291">
        <v>0</v>
      </c>
      <c r="CF1291">
        <v>1</v>
      </c>
      <c r="CG1291">
        <v>0</v>
      </c>
      <c r="CH1291">
        <v>0</v>
      </c>
      <c r="CI1291">
        <v>0</v>
      </c>
      <c r="CJ1291">
        <v>0</v>
      </c>
      <c r="CK1291">
        <v>0</v>
      </c>
      <c r="CL1291">
        <v>0</v>
      </c>
      <c r="CM1291">
        <v>0</v>
      </c>
      <c r="CN1291" s="17">
        <v>1</v>
      </c>
      <c r="CO1291">
        <v>3.0070000000000001</v>
      </c>
      <c r="CP1291">
        <v>783</v>
      </c>
      <c r="CQ1291">
        <v>1</v>
      </c>
      <c r="CR1291">
        <v>0</v>
      </c>
      <c r="CS1291">
        <v>20</v>
      </c>
      <c r="CY1291" s="33" t="s">
        <v>85</v>
      </c>
    </row>
    <row r="1292" spans="1:103" x14ac:dyDescent="0.25">
      <c r="A1292">
        <v>1291</v>
      </c>
      <c r="B1292">
        <v>83</v>
      </c>
      <c r="C1292" s="24" t="s">
        <v>4148</v>
      </c>
      <c r="D1292" s="12">
        <v>3.63</v>
      </c>
      <c r="E1292" s="13">
        <v>5.69</v>
      </c>
      <c r="F1292" s="7">
        <f t="shared" si="293"/>
        <v>0.63796133567662561</v>
      </c>
      <c r="G1292" s="7">
        <f t="shared" si="299"/>
        <v>-2.0600000000000005</v>
      </c>
      <c r="H1292" s="15">
        <f t="shared" si="300"/>
        <v>9.32</v>
      </c>
      <c r="I1292" s="11">
        <f t="shared" si="295"/>
        <v>1.5327431869731086E-2</v>
      </c>
      <c r="J1292" s="32">
        <f t="shared" si="296"/>
        <v>2.4025643894977928E-2</v>
      </c>
      <c r="K1292" s="32">
        <f t="shared" si="297"/>
        <v>41.622193535009885</v>
      </c>
      <c r="L1292" s="8">
        <v>1</v>
      </c>
      <c r="M1292" s="9">
        <v>0</v>
      </c>
      <c r="N1292" s="8">
        <v>0</v>
      </c>
      <c r="O1292" s="9">
        <v>0</v>
      </c>
      <c r="P1292" s="9">
        <v>0</v>
      </c>
      <c r="Q1292" s="9">
        <v>1</v>
      </c>
      <c r="R1292" s="9">
        <v>0</v>
      </c>
      <c r="S1292" s="8">
        <v>1747</v>
      </c>
      <c r="T1292" s="9">
        <v>14</v>
      </c>
      <c r="U1292" s="9">
        <f t="shared" si="301"/>
        <v>1732</v>
      </c>
      <c r="V1292" s="9">
        <f t="shared" si="302"/>
        <v>17</v>
      </c>
      <c r="W1292" s="7">
        <f t="shared" si="30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04"/>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17122</v>
      </c>
      <c r="BL1292" s="24">
        <v>31</v>
      </c>
      <c r="BM1292">
        <v>0</v>
      </c>
      <c r="BN1292">
        <v>0</v>
      </c>
      <c r="BO1292">
        <v>0</v>
      </c>
      <c r="BP1292">
        <v>0</v>
      </c>
      <c r="BQ1292">
        <v>0</v>
      </c>
      <c r="BR1292">
        <v>1</v>
      </c>
      <c r="BS1292">
        <v>0</v>
      </c>
      <c r="BT1292" s="17">
        <v>0</v>
      </c>
      <c r="BU1292">
        <v>1</v>
      </c>
      <c r="BV1292">
        <v>0</v>
      </c>
      <c r="BW1292">
        <v>0</v>
      </c>
      <c r="BX1292" s="17">
        <v>0</v>
      </c>
      <c r="BY1292">
        <v>0</v>
      </c>
      <c r="BZ1292">
        <v>0</v>
      </c>
      <c r="CA1292">
        <v>0</v>
      </c>
      <c r="CB1292">
        <v>0</v>
      </c>
      <c r="CC1292" s="17">
        <v>0</v>
      </c>
      <c r="CD1292">
        <v>0</v>
      </c>
      <c r="CE1292">
        <v>0</v>
      </c>
      <c r="CF1292">
        <v>1</v>
      </c>
      <c r="CG1292">
        <v>0</v>
      </c>
      <c r="CH1292">
        <v>0</v>
      </c>
      <c r="CI1292">
        <v>0</v>
      </c>
      <c r="CJ1292">
        <v>0</v>
      </c>
      <c r="CK1292">
        <v>0</v>
      </c>
      <c r="CL1292">
        <v>0</v>
      </c>
      <c r="CM1292">
        <v>0</v>
      </c>
      <c r="CN1292" s="17">
        <v>1</v>
      </c>
      <c r="CO1292">
        <v>3.0070000000000001</v>
      </c>
      <c r="CP1292">
        <v>783</v>
      </c>
      <c r="CQ1292">
        <v>1</v>
      </c>
      <c r="CR1292">
        <v>0</v>
      </c>
      <c r="CS1292">
        <v>20</v>
      </c>
      <c r="CY1292" s="33" t="s">
        <v>85</v>
      </c>
    </row>
    <row r="1293" spans="1:103" x14ac:dyDescent="0.25">
      <c r="A1293">
        <v>1292</v>
      </c>
      <c r="B1293">
        <v>83</v>
      </c>
      <c r="C1293" s="24" t="s">
        <v>4148</v>
      </c>
      <c r="D1293" s="12">
        <v>8.02</v>
      </c>
      <c r="E1293" s="13">
        <v>4.24</v>
      </c>
      <c r="F1293" s="7">
        <f t="shared" si="293"/>
        <v>1.891509433962264</v>
      </c>
      <c r="G1293" s="7">
        <f t="shared" si="299"/>
        <v>3.7799999999999994</v>
      </c>
      <c r="H1293" s="15">
        <f t="shared" si="300"/>
        <v>12.26</v>
      </c>
      <c r="I1293" s="11">
        <f t="shared" si="295"/>
        <v>4.5403200487920133E-2</v>
      </c>
      <c r="J1293" s="32">
        <f t="shared" si="296"/>
        <v>2.4003687040995186E-2</v>
      </c>
      <c r="K1293" s="32">
        <f t="shared" si="297"/>
        <v>41.660266537058646</v>
      </c>
      <c r="L1293" s="8">
        <v>1</v>
      </c>
      <c r="M1293" s="9">
        <v>0</v>
      </c>
      <c r="N1293" s="8">
        <v>0</v>
      </c>
      <c r="O1293" s="9">
        <v>0</v>
      </c>
      <c r="P1293" s="9">
        <v>0</v>
      </c>
      <c r="Q1293" s="9">
        <v>1</v>
      </c>
      <c r="R1293" s="9">
        <v>0</v>
      </c>
      <c r="S1293" s="8">
        <v>1747</v>
      </c>
      <c r="T1293" s="9">
        <v>14</v>
      </c>
      <c r="U1293" s="9">
        <f t="shared" si="301"/>
        <v>1732</v>
      </c>
      <c r="V1293" s="9">
        <f t="shared" si="302"/>
        <v>17</v>
      </c>
      <c r="W1293" s="7">
        <f t="shared" si="30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04"/>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17122</v>
      </c>
      <c r="BL1293" s="24">
        <v>31</v>
      </c>
      <c r="BM1293">
        <v>0</v>
      </c>
      <c r="BN1293">
        <v>0</v>
      </c>
      <c r="BO1293">
        <v>0</v>
      </c>
      <c r="BP1293">
        <v>0</v>
      </c>
      <c r="BQ1293">
        <v>0</v>
      </c>
      <c r="BR1293">
        <v>1</v>
      </c>
      <c r="BS1293">
        <v>0</v>
      </c>
      <c r="BT1293" s="17">
        <v>0</v>
      </c>
      <c r="BU1293">
        <v>1</v>
      </c>
      <c r="BV1293">
        <v>0</v>
      </c>
      <c r="BW1293">
        <v>0</v>
      </c>
      <c r="BX1293" s="17">
        <v>0</v>
      </c>
      <c r="BY1293">
        <v>0</v>
      </c>
      <c r="BZ1293">
        <v>0</v>
      </c>
      <c r="CA1293">
        <v>0</v>
      </c>
      <c r="CB1293">
        <v>0</v>
      </c>
      <c r="CC1293" s="17">
        <v>0</v>
      </c>
      <c r="CD1293">
        <v>0</v>
      </c>
      <c r="CE1293">
        <v>0</v>
      </c>
      <c r="CF1293">
        <v>1</v>
      </c>
      <c r="CG1293">
        <v>0</v>
      </c>
      <c r="CH1293">
        <v>0</v>
      </c>
      <c r="CI1293">
        <v>0</v>
      </c>
      <c r="CJ1293">
        <v>0</v>
      </c>
      <c r="CK1293">
        <v>0</v>
      </c>
      <c r="CL1293">
        <v>0</v>
      </c>
      <c r="CM1293">
        <v>0</v>
      </c>
      <c r="CN1293" s="17">
        <v>1</v>
      </c>
      <c r="CO1293">
        <v>3.0070000000000001</v>
      </c>
      <c r="CP1293">
        <v>783</v>
      </c>
      <c r="CQ1293">
        <v>1</v>
      </c>
      <c r="CR1293">
        <v>0</v>
      </c>
      <c r="CS1293">
        <v>20</v>
      </c>
      <c r="CY1293" s="33" t="s">
        <v>85</v>
      </c>
    </row>
    <row r="1294" spans="1:103" x14ac:dyDescent="0.25">
      <c r="A1294">
        <v>1293</v>
      </c>
      <c r="B1294">
        <v>83</v>
      </c>
      <c r="C1294" s="24" t="s">
        <v>4148</v>
      </c>
      <c r="D1294" s="12">
        <v>8.65</v>
      </c>
      <c r="E1294" s="13">
        <v>4.55</v>
      </c>
      <c r="F1294" s="7">
        <f t="shared" si="293"/>
        <v>1.9010989010989012</v>
      </c>
      <c r="G1294" s="7">
        <f t="shared" si="299"/>
        <v>4.1000000000000005</v>
      </c>
      <c r="H1294" s="15">
        <f t="shared" si="300"/>
        <v>13.2</v>
      </c>
      <c r="I1294" s="11">
        <f t="shared" si="295"/>
        <v>4.5632904938911999E-2</v>
      </c>
      <c r="J1294" s="32">
        <f t="shared" si="296"/>
        <v>2.4003435545901685E-2</v>
      </c>
      <c r="K1294" s="32">
        <f t="shared" si="297"/>
        <v>41.660703030935032</v>
      </c>
      <c r="L1294" s="8">
        <v>1</v>
      </c>
      <c r="M1294" s="9">
        <v>0</v>
      </c>
      <c r="N1294" s="8">
        <v>0</v>
      </c>
      <c r="O1294" s="9">
        <v>0</v>
      </c>
      <c r="P1294" s="9">
        <v>0</v>
      </c>
      <c r="Q1294" s="9">
        <v>1</v>
      </c>
      <c r="R1294" s="9">
        <v>0</v>
      </c>
      <c r="S1294" s="8">
        <v>1747</v>
      </c>
      <c r="T1294" s="9">
        <v>14</v>
      </c>
      <c r="U1294" s="9">
        <f t="shared" si="301"/>
        <v>1732</v>
      </c>
      <c r="V1294" s="9">
        <f t="shared" si="302"/>
        <v>17</v>
      </c>
      <c r="W1294" s="7">
        <f t="shared" si="30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04"/>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17122</v>
      </c>
      <c r="BL1294" s="24">
        <v>31</v>
      </c>
      <c r="BM1294">
        <v>0</v>
      </c>
      <c r="BN1294">
        <v>0</v>
      </c>
      <c r="BO1294">
        <v>0</v>
      </c>
      <c r="BP1294">
        <v>0</v>
      </c>
      <c r="BQ1294">
        <v>0</v>
      </c>
      <c r="BR1294">
        <v>1</v>
      </c>
      <c r="BS1294">
        <v>0</v>
      </c>
      <c r="BT1294" s="17">
        <v>0</v>
      </c>
      <c r="BU1294">
        <v>1</v>
      </c>
      <c r="BV1294">
        <v>0</v>
      </c>
      <c r="BW1294">
        <v>0</v>
      </c>
      <c r="BX1294" s="17">
        <v>0</v>
      </c>
      <c r="BY1294">
        <v>0</v>
      </c>
      <c r="BZ1294">
        <v>0</v>
      </c>
      <c r="CA1294">
        <v>0</v>
      </c>
      <c r="CB1294">
        <v>0</v>
      </c>
      <c r="CC1294" s="17">
        <v>0</v>
      </c>
      <c r="CD1294">
        <v>0</v>
      </c>
      <c r="CE1294">
        <v>0</v>
      </c>
      <c r="CF1294">
        <v>1</v>
      </c>
      <c r="CG1294">
        <v>0</v>
      </c>
      <c r="CH1294">
        <v>0</v>
      </c>
      <c r="CI1294">
        <v>0</v>
      </c>
      <c r="CJ1294">
        <v>0</v>
      </c>
      <c r="CK1294">
        <v>0</v>
      </c>
      <c r="CL1294">
        <v>0</v>
      </c>
      <c r="CM1294">
        <v>0</v>
      </c>
      <c r="CN1294" s="17">
        <v>1</v>
      </c>
      <c r="CO1294">
        <v>3.0070000000000001</v>
      </c>
      <c r="CP1294">
        <v>783</v>
      </c>
      <c r="CQ1294">
        <v>1</v>
      </c>
      <c r="CR1294">
        <v>0</v>
      </c>
      <c r="CS1294">
        <v>20</v>
      </c>
      <c r="CY1294" s="33" t="s">
        <v>85</v>
      </c>
    </row>
    <row r="1295" spans="1:103" x14ac:dyDescent="0.25">
      <c r="A1295">
        <v>1294</v>
      </c>
      <c r="B1295">
        <v>83</v>
      </c>
      <c r="C1295" s="24" t="s">
        <v>4148</v>
      </c>
      <c r="D1295" s="12">
        <v>1.48</v>
      </c>
      <c r="E1295" s="13">
        <v>5.89</v>
      </c>
      <c r="F1295" s="7">
        <f t="shared" si="293"/>
        <v>0.25127334465195245</v>
      </c>
      <c r="G1295" s="7">
        <f t="shared" si="299"/>
        <v>-4.41</v>
      </c>
      <c r="H1295" s="15">
        <f t="shared" si="300"/>
        <v>7.3699999999999992</v>
      </c>
      <c r="I1295" s="11">
        <f t="shared" si="295"/>
        <v>6.0376031147205229E-3</v>
      </c>
      <c r="J1295" s="32">
        <f t="shared" si="296"/>
        <v>2.4028028611962085E-2</v>
      </c>
      <c r="K1295" s="32">
        <f t="shared" si="297"/>
        <v>41.618062644646642</v>
      </c>
      <c r="L1295" s="8">
        <v>1</v>
      </c>
      <c r="M1295" s="9">
        <v>0</v>
      </c>
      <c r="N1295" s="8">
        <v>0</v>
      </c>
      <c r="O1295" s="9">
        <v>0</v>
      </c>
      <c r="P1295" s="9">
        <v>0</v>
      </c>
      <c r="Q1295" s="9">
        <v>1</v>
      </c>
      <c r="R1295" s="9">
        <v>0</v>
      </c>
      <c r="S1295" s="8">
        <v>1747</v>
      </c>
      <c r="T1295" s="9">
        <v>14</v>
      </c>
      <c r="U1295" s="9">
        <f t="shared" si="301"/>
        <v>1732</v>
      </c>
      <c r="V1295" s="9">
        <f t="shared" si="302"/>
        <v>17</v>
      </c>
      <c r="W1295" s="7">
        <f t="shared" si="30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04"/>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17122</v>
      </c>
      <c r="BL1295" s="24">
        <v>31</v>
      </c>
      <c r="BM1295">
        <v>0</v>
      </c>
      <c r="BN1295">
        <v>0</v>
      </c>
      <c r="BO1295">
        <v>0</v>
      </c>
      <c r="BP1295">
        <v>0</v>
      </c>
      <c r="BQ1295">
        <v>0</v>
      </c>
      <c r="BR1295">
        <v>1</v>
      </c>
      <c r="BS1295">
        <v>0</v>
      </c>
      <c r="BT1295" s="17">
        <v>0</v>
      </c>
      <c r="BU1295">
        <v>1</v>
      </c>
      <c r="BV1295">
        <v>0</v>
      </c>
      <c r="BW1295">
        <v>0</v>
      </c>
      <c r="BX1295" s="17">
        <v>0</v>
      </c>
      <c r="BY1295">
        <v>0</v>
      </c>
      <c r="BZ1295">
        <v>0</v>
      </c>
      <c r="CA1295">
        <v>0</v>
      </c>
      <c r="CB1295">
        <v>0</v>
      </c>
      <c r="CC1295" s="17">
        <v>0</v>
      </c>
      <c r="CD1295">
        <v>0</v>
      </c>
      <c r="CE1295">
        <v>0</v>
      </c>
      <c r="CF1295">
        <v>1</v>
      </c>
      <c r="CG1295">
        <v>0</v>
      </c>
      <c r="CH1295">
        <v>0</v>
      </c>
      <c r="CI1295">
        <v>0</v>
      </c>
      <c r="CJ1295">
        <v>0</v>
      </c>
      <c r="CK1295">
        <v>0</v>
      </c>
      <c r="CL1295">
        <v>0</v>
      </c>
      <c r="CM1295">
        <v>0</v>
      </c>
      <c r="CN1295" s="17">
        <v>1</v>
      </c>
      <c r="CO1295">
        <v>3.0070000000000001</v>
      </c>
      <c r="CP1295">
        <v>783</v>
      </c>
      <c r="CQ1295">
        <v>1</v>
      </c>
      <c r="CR1295">
        <v>0</v>
      </c>
      <c r="CS1295">
        <v>20</v>
      </c>
      <c r="CY1295" s="33" t="s">
        <v>85</v>
      </c>
    </row>
    <row r="1296" spans="1:103" x14ac:dyDescent="0.25">
      <c r="A1296">
        <v>1295</v>
      </c>
      <c r="B1296">
        <v>83</v>
      </c>
      <c r="C1296" s="24" t="s">
        <v>4148</v>
      </c>
      <c r="D1296" s="12">
        <v>9.51</v>
      </c>
      <c r="E1296" s="13">
        <v>3.86</v>
      </c>
      <c r="F1296" s="7">
        <f t="shared" si="293"/>
        <v>2.4637305699481864</v>
      </c>
      <c r="G1296" s="7">
        <f t="shared" si="299"/>
        <v>5.65</v>
      </c>
      <c r="H1296" s="15">
        <f t="shared" si="300"/>
        <v>13.37</v>
      </c>
      <c r="I1296" s="11">
        <f t="shared" si="295"/>
        <v>5.9096203902385971E-2</v>
      </c>
      <c r="J1296" s="32">
        <f t="shared" si="296"/>
        <v>2.3986471825784422E-2</v>
      </c>
      <c r="K1296" s="32">
        <f t="shared" si="297"/>
        <v>41.690166326380819</v>
      </c>
      <c r="L1296" s="8">
        <v>1</v>
      </c>
      <c r="M1296" s="9">
        <v>0</v>
      </c>
      <c r="N1296" s="8">
        <v>0</v>
      </c>
      <c r="O1296" s="9">
        <v>0</v>
      </c>
      <c r="P1296" s="9">
        <v>0</v>
      </c>
      <c r="Q1296" s="9">
        <v>1</v>
      </c>
      <c r="R1296" s="9">
        <v>0</v>
      </c>
      <c r="S1296" s="8">
        <v>1747</v>
      </c>
      <c r="T1296" s="9">
        <v>14</v>
      </c>
      <c r="U1296" s="9">
        <f t="shared" si="301"/>
        <v>1732</v>
      </c>
      <c r="V1296" s="9">
        <f t="shared" si="302"/>
        <v>17</v>
      </c>
      <c r="W1296" s="7">
        <f t="shared" si="30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04"/>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17122</v>
      </c>
      <c r="BL1296" s="24">
        <v>31</v>
      </c>
      <c r="BM1296">
        <v>1</v>
      </c>
      <c r="BN1296">
        <v>0</v>
      </c>
      <c r="BO1296">
        <v>0</v>
      </c>
      <c r="BP1296">
        <v>0</v>
      </c>
      <c r="BQ1296">
        <v>0</v>
      </c>
      <c r="BR1296">
        <v>0</v>
      </c>
      <c r="BS1296">
        <v>0</v>
      </c>
      <c r="BT1296" s="17">
        <v>0</v>
      </c>
      <c r="BU1296">
        <v>1</v>
      </c>
      <c r="BV1296">
        <v>0</v>
      </c>
      <c r="BW1296">
        <v>0</v>
      </c>
      <c r="BX1296" s="17">
        <v>0</v>
      </c>
      <c r="BY1296">
        <v>1</v>
      </c>
      <c r="BZ1296">
        <v>0</v>
      </c>
      <c r="CA1296">
        <v>0</v>
      </c>
      <c r="CB1296">
        <v>0</v>
      </c>
      <c r="CC1296" s="17">
        <v>0</v>
      </c>
      <c r="CD1296">
        <v>0</v>
      </c>
      <c r="CE1296">
        <v>0</v>
      </c>
      <c r="CF1296">
        <v>1</v>
      </c>
      <c r="CG1296">
        <v>0</v>
      </c>
      <c r="CH1296">
        <v>0</v>
      </c>
      <c r="CI1296">
        <v>0</v>
      </c>
      <c r="CJ1296">
        <v>0</v>
      </c>
      <c r="CK1296">
        <v>0</v>
      </c>
      <c r="CL1296">
        <v>0</v>
      </c>
      <c r="CM1296">
        <v>0</v>
      </c>
      <c r="CN1296" s="17">
        <v>1</v>
      </c>
      <c r="CO1296">
        <v>3.0070000000000001</v>
      </c>
      <c r="CP1296">
        <v>783</v>
      </c>
      <c r="CQ1296">
        <v>1</v>
      </c>
      <c r="CR1296">
        <v>0</v>
      </c>
      <c r="CS1296">
        <v>20</v>
      </c>
      <c r="CY1296" s="33" t="s">
        <v>85</v>
      </c>
    </row>
    <row r="1297" spans="1:103" x14ac:dyDescent="0.25">
      <c r="A1297">
        <v>1296</v>
      </c>
      <c r="B1297">
        <v>83</v>
      </c>
      <c r="C1297" s="24" t="s">
        <v>4148</v>
      </c>
      <c r="D1297" s="12">
        <v>8.36</v>
      </c>
      <c r="E1297" s="13">
        <v>0.68</v>
      </c>
      <c r="F1297" s="7">
        <f t="shared" si="293"/>
        <v>12.294117647058822</v>
      </c>
      <c r="G1297" s="7">
        <f t="shared" si="299"/>
        <v>7.68</v>
      </c>
      <c r="H1297" s="15">
        <f t="shared" si="300"/>
        <v>9.0399999999999991</v>
      </c>
      <c r="I1297" s="11">
        <f t="shared" si="295"/>
        <v>0.28330578718084959</v>
      </c>
      <c r="J1297" s="32">
        <f t="shared" si="296"/>
        <v>2.3044011397485381E-2</v>
      </c>
      <c r="K1297" s="32">
        <f t="shared" si="297"/>
        <v>43.395222418138644</v>
      </c>
      <c r="L1297" s="8">
        <v>1</v>
      </c>
      <c r="M1297" s="9">
        <v>0</v>
      </c>
      <c r="N1297" s="8">
        <v>0</v>
      </c>
      <c r="O1297" s="9">
        <v>0</v>
      </c>
      <c r="P1297" s="9">
        <v>0</v>
      </c>
      <c r="Q1297" s="9">
        <v>1</v>
      </c>
      <c r="R1297" s="9">
        <v>0</v>
      </c>
      <c r="S1297" s="8">
        <v>1747</v>
      </c>
      <c r="T1297" s="9">
        <v>14</v>
      </c>
      <c r="U1297" s="9">
        <f t="shared" si="301"/>
        <v>1732</v>
      </c>
      <c r="V1297" s="9">
        <f t="shared" si="302"/>
        <v>17</v>
      </c>
      <c r="W1297" s="7">
        <f t="shared" si="30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04"/>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17122</v>
      </c>
      <c r="BL1297" s="24">
        <v>31</v>
      </c>
      <c r="BM1297">
        <v>0</v>
      </c>
      <c r="BN1297">
        <v>0</v>
      </c>
      <c r="BO1297">
        <v>0</v>
      </c>
      <c r="BP1297">
        <v>0</v>
      </c>
      <c r="BQ1297">
        <v>0</v>
      </c>
      <c r="BR1297">
        <v>0</v>
      </c>
      <c r="BS1297">
        <v>0</v>
      </c>
      <c r="BT1297" s="17">
        <v>1</v>
      </c>
      <c r="BU1297">
        <v>1</v>
      </c>
      <c r="BV1297">
        <v>0</v>
      </c>
      <c r="BW1297">
        <v>0</v>
      </c>
      <c r="BX1297" s="17">
        <v>0</v>
      </c>
      <c r="BY1297">
        <v>0</v>
      </c>
      <c r="BZ1297">
        <v>0</v>
      </c>
      <c r="CA1297">
        <v>0</v>
      </c>
      <c r="CB1297">
        <v>0</v>
      </c>
      <c r="CC1297" s="17">
        <v>0</v>
      </c>
      <c r="CD1297">
        <v>0</v>
      </c>
      <c r="CE1297">
        <v>0</v>
      </c>
      <c r="CF1297">
        <v>1</v>
      </c>
      <c r="CG1297">
        <v>0</v>
      </c>
      <c r="CH1297">
        <v>0</v>
      </c>
      <c r="CI1297">
        <v>0</v>
      </c>
      <c r="CJ1297">
        <v>0</v>
      </c>
      <c r="CK1297">
        <v>0</v>
      </c>
      <c r="CL1297">
        <v>0</v>
      </c>
      <c r="CM1297">
        <v>0</v>
      </c>
      <c r="CN1297" s="17">
        <v>1</v>
      </c>
      <c r="CO1297">
        <v>3.0070000000000001</v>
      </c>
      <c r="CP1297">
        <v>783</v>
      </c>
      <c r="CQ1297">
        <v>1</v>
      </c>
      <c r="CR1297">
        <v>0</v>
      </c>
      <c r="CS1297">
        <v>20</v>
      </c>
      <c r="CY1297" s="33" t="s">
        <v>85</v>
      </c>
    </row>
    <row r="1298" spans="1:103" x14ac:dyDescent="0.25">
      <c r="A1298">
        <v>1297</v>
      </c>
      <c r="B1298">
        <v>83</v>
      </c>
      <c r="C1298" s="24" t="s">
        <v>4148</v>
      </c>
      <c r="D1298" s="12">
        <v>5.76</v>
      </c>
      <c r="E1298" s="13">
        <v>7.27</v>
      </c>
      <c r="F1298" s="7">
        <f t="shared" si="293"/>
        <v>0.79229711141678127</v>
      </c>
      <c r="G1298" s="7">
        <f t="shared" si="299"/>
        <v>-1.5099999999999998</v>
      </c>
      <c r="H1298" s="15">
        <f t="shared" si="300"/>
        <v>13.03</v>
      </c>
      <c r="I1298" s="11">
        <f t="shared" si="295"/>
        <v>1.9034235643259328E-2</v>
      </c>
      <c r="J1298" s="32">
        <f t="shared" si="296"/>
        <v>2.4024113390016547E-2</v>
      </c>
      <c r="K1298" s="32">
        <f t="shared" si="297"/>
        <v>41.62484516142684</v>
      </c>
      <c r="L1298" s="8">
        <v>1</v>
      </c>
      <c r="M1298" s="9">
        <v>0</v>
      </c>
      <c r="N1298" s="8">
        <v>0</v>
      </c>
      <c r="O1298" s="9">
        <v>0</v>
      </c>
      <c r="P1298" s="9">
        <v>0</v>
      </c>
      <c r="Q1298" s="9">
        <v>1</v>
      </c>
      <c r="R1298" s="9">
        <v>0</v>
      </c>
      <c r="S1298" s="8">
        <v>1747</v>
      </c>
      <c r="T1298" s="9">
        <v>14</v>
      </c>
      <c r="U1298" s="9">
        <f t="shared" si="301"/>
        <v>1732</v>
      </c>
      <c r="V1298" s="9">
        <f t="shared" si="302"/>
        <v>17</v>
      </c>
      <c r="W1298" s="7">
        <f t="shared" si="30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04"/>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17122</v>
      </c>
      <c r="BL1298" s="24">
        <v>31</v>
      </c>
      <c r="BM1298">
        <v>0</v>
      </c>
      <c r="BN1298">
        <v>0</v>
      </c>
      <c r="BO1298">
        <v>0</v>
      </c>
      <c r="BP1298">
        <v>0</v>
      </c>
      <c r="BQ1298">
        <v>0</v>
      </c>
      <c r="BR1298">
        <v>0</v>
      </c>
      <c r="BS1298">
        <v>0</v>
      </c>
      <c r="BT1298" s="17">
        <v>1</v>
      </c>
      <c r="BU1298">
        <v>0</v>
      </c>
      <c r="BV1298">
        <v>1</v>
      </c>
      <c r="BW1298">
        <v>0</v>
      </c>
      <c r="BX1298" s="17">
        <v>0</v>
      </c>
      <c r="BY1298">
        <v>0</v>
      </c>
      <c r="BZ1298">
        <v>1</v>
      </c>
      <c r="CA1298">
        <v>0</v>
      </c>
      <c r="CB1298">
        <v>0</v>
      </c>
      <c r="CC1298" s="17">
        <v>0</v>
      </c>
      <c r="CD1298">
        <v>0</v>
      </c>
      <c r="CE1298">
        <v>0</v>
      </c>
      <c r="CF1298">
        <v>1</v>
      </c>
      <c r="CG1298">
        <v>0</v>
      </c>
      <c r="CH1298">
        <v>0</v>
      </c>
      <c r="CI1298">
        <v>0</v>
      </c>
      <c r="CJ1298">
        <v>0</v>
      </c>
      <c r="CK1298">
        <v>0</v>
      </c>
      <c r="CL1298">
        <v>0</v>
      </c>
      <c r="CM1298">
        <v>0</v>
      </c>
      <c r="CN1298" s="17">
        <v>1</v>
      </c>
      <c r="CO1298">
        <v>3.0070000000000001</v>
      </c>
      <c r="CP1298">
        <v>783</v>
      </c>
      <c r="CQ1298">
        <v>1</v>
      </c>
      <c r="CR1298">
        <v>0</v>
      </c>
      <c r="CS1298">
        <v>20</v>
      </c>
      <c r="CY1298" s="33" t="s">
        <v>85</v>
      </c>
    </row>
    <row r="1299" spans="1:103" x14ac:dyDescent="0.25">
      <c r="A1299">
        <v>1298</v>
      </c>
      <c r="B1299">
        <v>83</v>
      </c>
      <c r="C1299" s="24" t="s">
        <v>4148</v>
      </c>
      <c r="D1299" s="12">
        <v>17.36</v>
      </c>
      <c r="E1299" s="13">
        <v>7.88</v>
      </c>
      <c r="F1299" s="7">
        <f t="shared" si="293"/>
        <v>2.203045685279188</v>
      </c>
      <c r="G1299" s="7">
        <f t="shared" si="299"/>
        <v>9.48</v>
      </c>
      <c r="H1299" s="15">
        <f t="shared" si="300"/>
        <v>25.24</v>
      </c>
      <c r="I1299" s="11">
        <f t="shared" si="295"/>
        <v>5.2861796745111309E-2</v>
      </c>
      <c r="J1299" s="32">
        <f t="shared" si="296"/>
        <v>2.3994870872780939E-2</v>
      </c>
      <c r="K1299" s="32">
        <f t="shared" si="297"/>
        <v>41.675573304892005</v>
      </c>
      <c r="L1299" s="8">
        <v>1</v>
      </c>
      <c r="M1299" s="9">
        <v>0</v>
      </c>
      <c r="N1299" s="8">
        <v>0</v>
      </c>
      <c r="O1299" s="9">
        <v>0</v>
      </c>
      <c r="P1299" s="9">
        <v>0</v>
      </c>
      <c r="Q1299" s="9">
        <v>1</v>
      </c>
      <c r="R1299" s="9">
        <v>0</v>
      </c>
      <c r="S1299" s="8">
        <v>1747</v>
      </c>
      <c r="T1299" s="9">
        <v>14</v>
      </c>
      <c r="U1299" s="9">
        <f t="shared" si="301"/>
        <v>1732</v>
      </c>
      <c r="V1299" s="9">
        <f t="shared" si="302"/>
        <v>17</v>
      </c>
      <c r="W1299" s="7">
        <f t="shared" si="30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04"/>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17122</v>
      </c>
      <c r="BL1299" s="24">
        <v>31</v>
      </c>
      <c r="BM1299">
        <v>0</v>
      </c>
      <c r="BN1299">
        <v>0</v>
      </c>
      <c r="BO1299">
        <v>0</v>
      </c>
      <c r="BP1299">
        <v>0</v>
      </c>
      <c r="BQ1299">
        <v>0</v>
      </c>
      <c r="BR1299">
        <v>0</v>
      </c>
      <c r="BS1299">
        <v>0</v>
      </c>
      <c r="BT1299" s="17">
        <v>1</v>
      </c>
      <c r="BU1299">
        <v>0</v>
      </c>
      <c r="BV1299">
        <v>1</v>
      </c>
      <c r="BW1299">
        <v>0</v>
      </c>
      <c r="BX1299" s="17">
        <v>0</v>
      </c>
      <c r="BY1299">
        <v>0</v>
      </c>
      <c r="BZ1299">
        <v>1</v>
      </c>
      <c r="CA1299">
        <v>0</v>
      </c>
      <c r="CB1299">
        <v>0</v>
      </c>
      <c r="CC1299" s="17">
        <v>1</v>
      </c>
      <c r="CD1299">
        <v>0</v>
      </c>
      <c r="CE1299">
        <v>0</v>
      </c>
      <c r="CF1299">
        <v>1</v>
      </c>
      <c r="CG1299">
        <v>0</v>
      </c>
      <c r="CH1299">
        <v>0</v>
      </c>
      <c r="CI1299">
        <v>0</v>
      </c>
      <c r="CJ1299">
        <v>0</v>
      </c>
      <c r="CK1299">
        <v>0</v>
      </c>
      <c r="CL1299">
        <v>0</v>
      </c>
      <c r="CM1299">
        <v>0</v>
      </c>
      <c r="CN1299" s="17">
        <v>1</v>
      </c>
      <c r="CO1299">
        <v>3.0070000000000001</v>
      </c>
      <c r="CP1299">
        <v>783</v>
      </c>
      <c r="CQ1299">
        <v>1</v>
      </c>
      <c r="CR1299">
        <v>0</v>
      </c>
      <c r="CS1299">
        <v>20</v>
      </c>
      <c r="CY1299" s="33" t="s">
        <v>85</v>
      </c>
    </row>
    <row r="1300" spans="1:103" x14ac:dyDescent="0.25">
      <c r="A1300">
        <v>1299</v>
      </c>
      <c r="B1300">
        <v>83</v>
      </c>
      <c r="C1300" s="24" t="s">
        <v>4148</v>
      </c>
      <c r="D1300" s="12">
        <v>15.82</v>
      </c>
      <c r="E1300" s="13">
        <v>18.97</v>
      </c>
      <c r="F1300" s="7">
        <f t="shared" si="293"/>
        <v>0.83394833948339486</v>
      </c>
      <c r="G1300" s="7">
        <f t="shared" si="299"/>
        <v>-3.1499999999999986</v>
      </c>
      <c r="H1300" s="15">
        <f t="shared" si="300"/>
        <v>34.79</v>
      </c>
      <c r="I1300" s="11">
        <f t="shared" si="295"/>
        <v>2.0034477860374732E-2</v>
      </c>
      <c r="J1300" s="32">
        <f t="shared" si="296"/>
        <v>2.4023643806024567E-2</v>
      </c>
      <c r="K1300" s="32">
        <f t="shared" si="297"/>
        <v>41.62565879157863</v>
      </c>
      <c r="L1300" s="8">
        <v>1</v>
      </c>
      <c r="M1300" s="9">
        <v>0</v>
      </c>
      <c r="N1300" s="8">
        <v>0</v>
      </c>
      <c r="O1300" s="9">
        <v>0</v>
      </c>
      <c r="P1300" s="9">
        <v>0</v>
      </c>
      <c r="Q1300" s="9">
        <v>1</v>
      </c>
      <c r="R1300" s="9">
        <v>0</v>
      </c>
      <c r="S1300" s="8">
        <v>1747</v>
      </c>
      <c r="T1300" s="9">
        <v>14</v>
      </c>
      <c r="U1300" s="9">
        <f t="shared" si="301"/>
        <v>1732</v>
      </c>
      <c r="V1300" s="9">
        <f t="shared" si="302"/>
        <v>17</v>
      </c>
      <c r="W1300" s="7">
        <f t="shared" si="30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04"/>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17122</v>
      </c>
      <c r="BL1300" s="24">
        <v>31</v>
      </c>
      <c r="BM1300">
        <v>0</v>
      </c>
      <c r="BN1300">
        <v>0</v>
      </c>
      <c r="BO1300">
        <v>0</v>
      </c>
      <c r="BP1300">
        <v>0</v>
      </c>
      <c r="BQ1300">
        <v>0</v>
      </c>
      <c r="BR1300">
        <v>0</v>
      </c>
      <c r="BS1300">
        <v>0</v>
      </c>
      <c r="BT1300" s="17">
        <v>1</v>
      </c>
      <c r="BU1300">
        <v>0</v>
      </c>
      <c r="BV1300">
        <v>1</v>
      </c>
      <c r="BW1300">
        <v>0</v>
      </c>
      <c r="BX1300" s="17">
        <v>0</v>
      </c>
      <c r="BY1300">
        <v>0</v>
      </c>
      <c r="BZ1300">
        <v>1</v>
      </c>
      <c r="CA1300">
        <v>0</v>
      </c>
      <c r="CB1300">
        <v>0</v>
      </c>
      <c r="CC1300" s="17">
        <v>1</v>
      </c>
      <c r="CD1300">
        <v>0</v>
      </c>
      <c r="CE1300">
        <v>0</v>
      </c>
      <c r="CF1300">
        <v>1</v>
      </c>
      <c r="CG1300">
        <v>0</v>
      </c>
      <c r="CH1300">
        <v>0</v>
      </c>
      <c r="CI1300">
        <v>0</v>
      </c>
      <c r="CJ1300">
        <v>0</v>
      </c>
      <c r="CK1300">
        <v>0</v>
      </c>
      <c r="CL1300">
        <v>0</v>
      </c>
      <c r="CM1300">
        <v>0</v>
      </c>
      <c r="CN1300" s="17">
        <v>1</v>
      </c>
      <c r="CO1300">
        <v>3.0070000000000001</v>
      </c>
      <c r="CP1300">
        <v>783</v>
      </c>
      <c r="CQ1300">
        <v>1</v>
      </c>
      <c r="CR1300">
        <v>0</v>
      </c>
      <c r="CS1300">
        <v>20</v>
      </c>
      <c r="CY1300" s="33" t="s">
        <v>85</v>
      </c>
    </row>
    <row r="1301" spans="1:103" x14ac:dyDescent="0.25">
      <c r="A1301">
        <v>1300</v>
      </c>
      <c r="B1301">
        <v>83</v>
      </c>
      <c r="C1301" s="24" t="s">
        <v>4148</v>
      </c>
      <c r="D1301" s="12">
        <v>12.11</v>
      </c>
      <c r="E1301" s="13">
        <v>9.09</v>
      </c>
      <c r="F1301" s="7">
        <f t="shared" si="293"/>
        <v>1.3322332233223322</v>
      </c>
      <c r="G1301" s="7">
        <f t="shared" si="299"/>
        <v>3.0199999999999996</v>
      </c>
      <c r="H1301" s="15">
        <f t="shared" si="300"/>
        <v>21.2</v>
      </c>
      <c r="I1301" s="11">
        <f t="shared" si="295"/>
        <v>3.1995132357010618E-2</v>
      </c>
      <c r="J1301" s="32">
        <f t="shared" si="296"/>
        <v>2.4016164585072382E-2</v>
      </c>
      <c r="K1301" s="32">
        <f t="shared" si="297"/>
        <v>41.638622039655964</v>
      </c>
      <c r="L1301" s="8">
        <v>1</v>
      </c>
      <c r="M1301" s="9">
        <v>0</v>
      </c>
      <c r="N1301" s="8">
        <v>0</v>
      </c>
      <c r="O1301" s="9">
        <v>0</v>
      </c>
      <c r="P1301" s="9">
        <v>0</v>
      </c>
      <c r="Q1301" s="9">
        <v>1</v>
      </c>
      <c r="R1301" s="9">
        <v>0</v>
      </c>
      <c r="S1301" s="8">
        <v>1747</v>
      </c>
      <c r="T1301" s="9">
        <v>14</v>
      </c>
      <c r="U1301" s="9">
        <f t="shared" si="301"/>
        <v>1732</v>
      </c>
      <c r="V1301" s="9">
        <f t="shared" si="302"/>
        <v>17</v>
      </c>
      <c r="W1301" s="7">
        <f t="shared" si="30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04"/>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17122</v>
      </c>
      <c r="BL1301" s="24">
        <v>31</v>
      </c>
      <c r="BM1301">
        <v>0</v>
      </c>
      <c r="BN1301">
        <v>0</v>
      </c>
      <c r="BO1301">
        <v>0</v>
      </c>
      <c r="BP1301">
        <v>0</v>
      </c>
      <c r="BQ1301">
        <v>0</v>
      </c>
      <c r="BR1301">
        <v>0</v>
      </c>
      <c r="BS1301">
        <v>0</v>
      </c>
      <c r="BT1301" s="17">
        <v>1</v>
      </c>
      <c r="BU1301">
        <v>0</v>
      </c>
      <c r="BV1301">
        <v>1</v>
      </c>
      <c r="BW1301">
        <v>0</v>
      </c>
      <c r="BX1301" s="17">
        <v>0</v>
      </c>
      <c r="BY1301">
        <v>0</v>
      </c>
      <c r="BZ1301">
        <v>1</v>
      </c>
      <c r="CA1301">
        <v>0</v>
      </c>
      <c r="CB1301">
        <v>0</v>
      </c>
      <c r="CC1301" s="17">
        <v>1</v>
      </c>
      <c r="CD1301">
        <v>0</v>
      </c>
      <c r="CE1301">
        <v>0</v>
      </c>
      <c r="CF1301">
        <v>1</v>
      </c>
      <c r="CG1301">
        <v>0</v>
      </c>
      <c r="CH1301">
        <v>0</v>
      </c>
      <c r="CI1301">
        <v>0</v>
      </c>
      <c r="CJ1301">
        <v>0</v>
      </c>
      <c r="CK1301">
        <v>0</v>
      </c>
      <c r="CL1301">
        <v>0</v>
      </c>
      <c r="CM1301">
        <v>0</v>
      </c>
      <c r="CN1301" s="17">
        <v>1</v>
      </c>
      <c r="CO1301">
        <v>3.0070000000000001</v>
      </c>
      <c r="CP1301">
        <v>783</v>
      </c>
      <c r="CQ1301">
        <v>1</v>
      </c>
      <c r="CR1301">
        <v>0</v>
      </c>
      <c r="CS1301">
        <v>20</v>
      </c>
      <c r="CY1301" s="33" t="s">
        <v>85</v>
      </c>
    </row>
    <row r="1302" spans="1:103" x14ac:dyDescent="0.25">
      <c r="A1302">
        <v>1301</v>
      </c>
      <c r="B1302">
        <v>83</v>
      </c>
      <c r="C1302" s="24" t="s">
        <v>4148</v>
      </c>
      <c r="D1302" s="12">
        <v>12.53</v>
      </c>
      <c r="E1302" s="13">
        <v>4.33</v>
      </c>
      <c r="F1302" s="7">
        <f t="shared" si="293"/>
        <v>2.8937644341801385</v>
      </c>
      <c r="G1302" s="7">
        <f t="shared" si="299"/>
        <v>8.1999999999999993</v>
      </c>
      <c r="H1302" s="15">
        <f t="shared" si="300"/>
        <v>16.86</v>
      </c>
      <c r="I1302" s="11">
        <f t="shared" si="295"/>
        <v>6.9365240636201433E-2</v>
      </c>
      <c r="J1302" s="32">
        <f t="shared" si="296"/>
        <v>2.3970589940522917E-2</v>
      </c>
      <c r="K1302" s="32">
        <f t="shared" si="297"/>
        <v>41.717788443307086</v>
      </c>
      <c r="L1302" s="8">
        <v>1</v>
      </c>
      <c r="M1302" s="9">
        <v>0</v>
      </c>
      <c r="N1302" s="8">
        <v>0</v>
      </c>
      <c r="O1302" s="9">
        <v>0</v>
      </c>
      <c r="P1302" s="9">
        <v>0</v>
      </c>
      <c r="Q1302" s="9">
        <v>1</v>
      </c>
      <c r="R1302" s="9">
        <v>0</v>
      </c>
      <c r="S1302" s="8">
        <v>1747</v>
      </c>
      <c r="T1302" s="9">
        <v>14</v>
      </c>
      <c r="U1302" s="9">
        <f t="shared" si="301"/>
        <v>1732</v>
      </c>
      <c r="V1302" s="9">
        <f t="shared" si="302"/>
        <v>17</v>
      </c>
      <c r="W1302" s="7">
        <f t="shared" si="30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04"/>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17122</v>
      </c>
      <c r="BL1302" s="24">
        <v>31</v>
      </c>
      <c r="BM1302">
        <v>0</v>
      </c>
      <c r="BN1302">
        <v>0</v>
      </c>
      <c r="BO1302">
        <v>0</v>
      </c>
      <c r="BP1302">
        <v>0</v>
      </c>
      <c r="BQ1302">
        <v>1</v>
      </c>
      <c r="BR1302">
        <v>0</v>
      </c>
      <c r="BS1302">
        <v>0</v>
      </c>
      <c r="BT1302" s="17">
        <v>1</v>
      </c>
      <c r="BU1302">
        <v>0</v>
      </c>
      <c r="BV1302">
        <v>1</v>
      </c>
      <c r="BW1302">
        <v>0</v>
      </c>
      <c r="BX1302" s="17">
        <v>0</v>
      </c>
      <c r="BY1302">
        <v>0</v>
      </c>
      <c r="BZ1302">
        <v>1</v>
      </c>
      <c r="CA1302">
        <v>0</v>
      </c>
      <c r="CB1302">
        <v>0</v>
      </c>
      <c r="CC1302" s="17">
        <v>1</v>
      </c>
      <c r="CD1302">
        <v>0</v>
      </c>
      <c r="CE1302">
        <v>0</v>
      </c>
      <c r="CF1302">
        <v>1</v>
      </c>
      <c r="CG1302">
        <v>0</v>
      </c>
      <c r="CH1302">
        <v>0</v>
      </c>
      <c r="CI1302">
        <v>0</v>
      </c>
      <c r="CJ1302">
        <v>0</v>
      </c>
      <c r="CK1302">
        <v>0</v>
      </c>
      <c r="CL1302">
        <v>0</v>
      </c>
      <c r="CM1302">
        <v>0</v>
      </c>
      <c r="CN1302" s="17">
        <v>1</v>
      </c>
      <c r="CO1302">
        <v>3.0070000000000001</v>
      </c>
      <c r="CP1302">
        <v>783</v>
      </c>
      <c r="CQ1302">
        <v>1</v>
      </c>
      <c r="CR1302">
        <v>0</v>
      </c>
      <c r="CS1302">
        <v>20</v>
      </c>
      <c r="CY1302" s="33" t="s">
        <v>85</v>
      </c>
    </row>
    <row r="1303" spans="1:103" x14ac:dyDescent="0.25">
      <c r="A1303">
        <v>1302</v>
      </c>
      <c r="B1303">
        <v>83</v>
      </c>
      <c r="C1303" s="24" t="s">
        <v>4148</v>
      </c>
      <c r="D1303" s="12">
        <v>9.51</v>
      </c>
      <c r="E1303" s="13">
        <v>3.86</v>
      </c>
      <c r="F1303" s="7">
        <f t="shared" si="293"/>
        <v>2.4637305699481864</v>
      </c>
      <c r="G1303" s="7">
        <f t="shared" si="299"/>
        <v>5.65</v>
      </c>
      <c r="H1303" s="15">
        <f t="shared" si="300"/>
        <v>13.37</v>
      </c>
      <c r="I1303" s="11">
        <f t="shared" si="295"/>
        <v>5.9096203902385971E-2</v>
      </c>
      <c r="J1303" s="32">
        <f t="shared" si="296"/>
        <v>2.3986471825784422E-2</v>
      </c>
      <c r="K1303" s="32">
        <f t="shared" si="297"/>
        <v>41.690166326380819</v>
      </c>
      <c r="L1303" s="8">
        <v>1</v>
      </c>
      <c r="M1303" s="9">
        <v>0</v>
      </c>
      <c r="N1303" s="8">
        <v>0</v>
      </c>
      <c r="O1303" s="9">
        <v>0</v>
      </c>
      <c r="P1303" s="9">
        <v>0</v>
      </c>
      <c r="Q1303" s="9">
        <v>1</v>
      </c>
      <c r="R1303" s="9">
        <v>0</v>
      </c>
      <c r="S1303" s="8">
        <v>1747</v>
      </c>
      <c r="T1303" s="9">
        <v>14</v>
      </c>
      <c r="U1303" s="9">
        <f t="shared" si="301"/>
        <v>1732</v>
      </c>
      <c r="V1303" s="9">
        <f t="shared" si="302"/>
        <v>17</v>
      </c>
      <c r="W1303" s="7">
        <f t="shared" si="30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04"/>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17122</v>
      </c>
      <c r="BL1303" s="24">
        <v>31</v>
      </c>
      <c r="BM1303">
        <v>0</v>
      </c>
      <c r="BN1303">
        <v>0</v>
      </c>
      <c r="BO1303">
        <v>0</v>
      </c>
      <c r="BP1303">
        <v>0</v>
      </c>
      <c r="BQ1303">
        <v>0</v>
      </c>
      <c r="BR1303">
        <v>0</v>
      </c>
      <c r="BS1303">
        <v>0</v>
      </c>
      <c r="BT1303" s="17">
        <v>1</v>
      </c>
      <c r="BU1303">
        <v>0</v>
      </c>
      <c r="BV1303">
        <v>1</v>
      </c>
      <c r="BW1303">
        <v>0</v>
      </c>
      <c r="BX1303" s="17">
        <v>0</v>
      </c>
      <c r="BY1303">
        <v>0</v>
      </c>
      <c r="BZ1303">
        <v>1</v>
      </c>
      <c r="CA1303">
        <v>0</v>
      </c>
      <c r="CB1303">
        <v>0</v>
      </c>
      <c r="CC1303" s="17">
        <v>1</v>
      </c>
      <c r="CD1303">
        <v>0</v>
      </c>
      <c r="CE1303">
        <v>0</v>
      </c>
      <c r="CF1303">
        <v>1</v>
      </c>
      <c r="CG1303">
        <v>0</v>
      </c>
      <c r="CH1303">
        <v>0</v>
      </c>
      <c r="CI1303">
        <v>0</v>
      </c>
      <c r="CJ1303">
        <v>0</v>
      </c>
      <c r="CK1303">
        <v>0</v>
      </c>
      <c r="CL1303">
        <v>0</v>
      </c>
      <c r="CM1303">
        <v>0</v>
      </c>
      <c r="CN1303" s="17">
        <v>1</v>
      </c>
      <c r="CO1303">
        <v>3.0070000000000001</v>
      </c>
      <c r="CP1303">
        <v>783</v>
      </c>
      <c r="CQ1303">
        <v>1</v>
      </c>
      <c r="CR1303">
        <v>0</v>
      </c>
      <c r="CS1303">
        <v>20</v>
      </c>
      <c r="CY1303" s="33" t="s">
        <v>85</v>
      </c>
    </row>
    <row r="1304" spans="1:103" x14ac:dyDescent="0.25">
      <c r="A1304">
        <v>1303</v>
      </c>
      <c r="B1304">
        <v>84</v>
      </c>
      <c r="C1304" s="24" t="s">
        <v>4152</v>
      </c>
      <c r="D1304" s="12">
        <v>2.4</v>
      </c>
      <c r="E1304" s="13">
        <f t="shared" ref="E1304:E1327" si="305">D1304/F1304</f>
        <v>0.16666666666666666</v>
      </c>
      <c r="F1304" s="7">
        <v>14.4</v>
      </c>
      <c r="G1304" s="7">
        <f t="shared" si="299"/>
        <v>2.2333333333333334</v>
      </c>
      <c r="H1304" s="15">
        <f t="shared" si="300"/>
        <v>2.5666666666666664</v>
      </c>
      <c r="I1304" s="11">
        <f t="shared" si="295"/>
        <v>0.21510850176015817</v>
      </c>
      <c r="J1304" s="32">
        <f t="shared" si="296"/>
        <v>1.4938090400010985E-2</v>
      </c>
      <c r="K1304" s="32">
        <f t="shared" si="297"/>
        <v>66.942960794993226</v>
      </c>
      <c r="L1304" s="8">
        <v>1</v>
      </c>
      <c r="M1304" s="9">
        <v>0</v>
      </c>
      <c r="N1304" s="8">
        <v>0</v>
      </c>
      <c r="O1304" s="9">
        <v>0</v>
      </c>
      <c r="P1304" s="9">
        <v>0</v>
      </c>
      <c r="Q1304" s="9">
        <v>0</v>
      </c>
      <c r="R1304" s="9">
        <v>1</v>
      </c>
      <c r="S1304" s="8">
        <v>4278</v>
      </c>
      <c r="T1304" s="9">
        <v>3</v>
      </c>
      <c r="U1304" s="9">
        <f t="shared" si="301"/>
        <v>4274</v>
      </c>
      <c r="V1304" s="9">
        <f t="shared" si="30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06">1-AL1304-AN1304</f>
        <v>0.69800000000000006</v>
      </c>
      <c r="AN1304" s="42">
        <v>9.1999999999999998E-2</v>
      </c>
      <c r="AO1304" s="41" t="s">
        <v>98</v>
      </c>
      <c r="AP1304" s="17" t="s">
        <v>98</v>
      </c>
      <c r="AQ1304" s="32">
        <v>1</v>
      </c>
      <c r="AR1304" s="39">
        <f t="shared" ref="AR1304:AR1327" si="307">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4763</v>
      </c>
      <c r="BL1304" s="92">
        <f t="shared" ref="BL1304:BL1327" si="308">W1304+X1304+6</f>
        <v>38.65</v>
      </c>
      <c r="BM1304">
        <v>1</v>
      </c>
      <c r="BN1304">
        <v>0</v>
      </c>
      <c r="BO1304">
        <v>0</v>
      </c>
      <c r="BP1304">
        <v>0</v>
      </c>
      <c r="BQ1304">
        <v>0</v>
      </c>
      <c r="BR1304">
        <v>0</v>
      </c>
      <c r="BS1304">
        <v>0</v>
      </c>
      <c r="BT1304" s="17">
        <v>0</v>
      </c>
      <c r="BU1304">
        <v>0</v>
      </c>
      <c r="BV1304">
        <v>0</v>
      </c>
      <c r="BW1304">
        <v>0</v>
      </c>
      <c r="BX1304" s="17">
        <v>1</v>
      </c>
      <c r="BY1304">
        <v>0</v>
      </c>
      <c r="BZ1304">
        <v>0</v>
      </c>
      <c r="CA1304">
        <v>0</v>
      </c>
      <c r="CB1304">
        <v>0</v>
      </c>
      <c r="CC1304" s="17">
        <v>0</v>
      </c>
      <c r="CD1304">
        <v>0</v>
      </c>
      <c r="CE1304">
        <v>0</v>
      </c>
      <c r="CF1304">
        <v>1</v>
      </c>
      <c r="CG1304">
        <v>1</v>
      </c>
      <c r="CH1304">
        <v>0</v>
      </c>
      <c r="CI1304">
        <v>0</v>
      </c>
      <c r="CJ1304">
        <v>0</v>
      </c>
      <c r="CK1304">
        <v>0</v>
      </c>
      <c r="CL1304">
        <v>0</v>
      </c>
      <c r="CM1304">
        <v>0</v>
      </c>
      <c r="CN1304" s="17">
        <v>0</v>
      </c>
      <c r="CO1304">
        <v>0.186</v>
      </c>
      <c r="CP1304">
        <v>284</v>
      </c>
      <c r="CQ1304">
        <v>1</v>
      </c>
      <c r="CR1304">
        <v>0</v>
      </c>
      <c r="CS1304">
        <v>7</v>
      </c>
      <c r="CY1304" s="33" t="s">
        <v>85</v>
      </c>
    </row>
    <row r="1305" spans="1:103" x14ac:dyDescent="0.25">
      <c r="A1305">
        <v>1304</v>
      </c>
      <c r="B1305">
        <v>84</v>
      </c>
      <c r="C1305" s="24" t="s">
        <v>4152</v>
      </c>
      <c r="D1305" s="12">
        <v>5.2</v>
      </c>
      <c r="E1305" s="13">
        <f t="shared" si="305"/>
        <v>0.31980319803198032</v>
      </c>
      <c r="F1305" s="7">
        <v>16.260000000000002</v>
      </c>
      <c r="G1305" s="7">
        <f t="shared" si="299"/>
        <v>4.8801968019680197</v>
      </c>
      <c r="H1305" s="15">
        <f t="shared" si="300"/>
        <v>5.5198031980319806</v>
      </c>
      <c r="I1305" s="11">
        <f t="shared" si="295"/>
        <v>0.35294594077304542</v>
      </c>
      <c r="J1305" s="32">
        <f t="shared" si="296"/>
        <v>2.1706392421466505E-2</v>
      </c>
      <c r="K1305" s="32">
        <f t="shared" si="297"/>
        <v>46.069378116054487</v>
      </c>
      <c r="L1305" s="8">
        <v>1</v>
      </c>
      <c r="M1305" s="9">
        <v>0</v>
      </c>
      <c r="N1305" s="8">
        <v>0</v>
      </c>
      <c r="O1305" s="9">
        <v>0</v>
      </c>
      <c r="P1305" s="9">
        <v>0</v>
      </c>
      <c r="Q1305" s="9">
        <v>0</v>
      </c>
      <c r="R1305" s="9">
        <v>1</v>
      </c>
      <c r="S1305" s="8">
        <v>1862</v>
      </c>
      <c r="T1305" s="9">
        <v>3</v>
      </c>
      <c r="U1305" s="9">
        <f t="shared" si="301"/>
        <v>1858</v>
      </c>
      <c r="V1305" s="9">
        <f t="shared" si="30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06"/>
        <v>0.73</v>
      </c>
      <c r="AN1305" s="42">
        <v>0.14000000000000001</v>
      </c>
      <c r="AO1305" s="41" t="s">
        <v>98</v>
      </c>
      <c r="AP1305" s="17" t="s">
        <v>98</v>
      </c>
      <c r="AQ1305" s="32">
        <v>1</v>
      </c>
      <c r="AR1305" s="39">
        <f t="shared" si="307"/>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4764</v>
      </c>
      <c r="BL1305" s="92">
        <f t="shared" si="308"/>
        <v>40.15</v>
      </c>
      <c r="BM1305">
        <v>1</v>
      </c>
      <c r="BN1305">
        <v>0</v>
      </c>
      <c r="BO1305">
        <v>0</v>
      </c>
      <c r="BP1305">
        <v>0</v>
      </c>
      <c r="BQ1305">
        <v>0</v>
      </c>
      <c r="BR1305">
        <v>0</v>
      </c>
      <c r="BS1305">
        <v>0</v>
      </c>
      <c r="BT1305" s="17">
        <v>0</v>
      </c>
      <c r="BU1305">
        <v>0</v>
      </c>
      <c r="BV1305">
        <v>0</v>
      </c>
      <c r="BW1305">
        <v>0</v>
      </c>
      <c r="BX1305" s="17">
        <v>1</v>
      </c>
      <c r="BY1305">
        <v>0</v>
      </c>
      <c r="BZ1305">
        <v>0</v>
      </c>
      <c r="CA1305">
        <v>0</v>
      </c>
      <c r="CB1305">
        <v>0</v>
      </c>
      <c r="CC1305" s="17">
        <v>0</v>
      </c>
      <c r="CD1305">
        <v>0</v>
      </c>
      <c r="CE1305">
        <v>0</v>
      </c>
      <c r="CF1305">
        <v>1</v>
      </c>
      <c r="CG1305">
        <v>1</v>
      </c>
      <c r="CH1305">
        <v>0</v>
      </c>
      <c r="CI1305">
        <v>0</v>
      </c>
      <c r="CJ1305">
        <v>0</v>
      </c>
      <c r="CK1305">
        <v>0</v>
      </c>
      <c r="CL1305">
        <v>0</v>
      </c>
      <c r="CM1305">
        <v>0</v>
      </c>
      <c r="CN1305" s="17">
        <v>0</v>
      </c>
      <c r="CO1305">
        <v>0.186</v>
      </c>
      <c r="CP1305">
        <v>284</v>
      </c>
      <c r="CQ1305">
        <v>1</v>
      </c>
      <c r="CR1305">
        <v>0</v>
      </c>
      <c r="CS1305">
        <v>7</v>
      </c>
      <c r="CY1305" s="33" t="s">
        <v>85</v>
      </c>
    </row>
    <row r="1306" spans="1:103" x14ac:dyDescent="0.25">
      <c r="A1306">
        <v>1305</v>
      </c>
      <c r="B1306">
        <v>84</v>
      </c>
      <c r="C1306" s="24" t="s">
        <v>4152</v>
      </c>
      <c r="D1306" s="12">
        <v>4.2</v>
      </c>
      <c r="E1306" s="13">
        <f t="shared" si="305"/>
        <v>0.18584070796460175</v>
      </c>
      <c r="F1306" s="7">
        <v>22.6</v>
      </c>
      <c r="G1306" s="7">
        <f t="shared" si="299"/>
        <v>4.0141592920353988</v>
      </c>
      <c r="H1306" s="15">
        <f t="shared" si="300"/>
        <v>4.3858407079646016</v>
      </c>
      <c r="I1306" s="11">
        <f t="shared" si="295"/>
        <v>0.33139539928017031</v>
      </c>
      <c r="J1306" s="32">
        <f t="shared" si="296"/>
        <v>1.4663513242485413E-2</v>
      </c>
      <c r="K1306" s="32">
        <f t="shared" si="297"/>
        <v>68.196480847621444</v>
      </c>
      <c r="L1306" s="8">
        <v>1</v>
      </c>
      <c r="M1306" s="9">
        <v>0</v>
      </c>
      <c r="N1306" s="8">
        <v>0</v>
      </c>
      <c r="O1306" s="9">
        <v>0</v>
      </c>
      <c r="P1306" s="9">
        <v>0</v>
      </c>
      <c r="Q1306" s="9">
        <v>0</v>
      </c>
      <c r="R1306" s="9">
        <v>1</v>
      </c>
      <c r="S1306" s="8">
        <v>4144</v>
      </c>
      <c r="T1306" s="9">
        <v>3</v>
      </c>
      <c r="U1306" s="9">
        <f t="shared" si="301"/>
        <v>4140</v>
      </c>
      <c r="V1306" s="9">
        <f t="shared" si="30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06"/>
        <v>0.69800000000000006</v>
      </c>
      <c r="AN1306" s="42">
        <v>9.1999999999999998E-2</v>
      </c>
      <c r="AO1306" s="41" t="s">
        <v>98</v>
      </c>
      <c r="AP1306" s="17" t="s">
        <v>98</v>
      </c>
      <c r="AQ1306" s="32">
        <v>0</v>
      </c>
      <c r="AR1306" s="39">
        <f t="shared" si="307"/>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4763</v>
      </c>
      <c r="BL1306" s="92">
        <f t="shared" si="308"/>
        <v>38.65</v>
      </c>
      <c r="BM1306">
        <v>1</v>
      </c>
      <c r="BN1306">
        <v>0</v>
      </c>
      <c r="BO1306">
        <v>0</v>
      </c>
      <c r="BP1306">
        <v>0</v>
      </c>
      <c r="BQ1306">
        <v>0</v>
      </c>
      <c r="BR1306">
        <v>0</v>
      </c>
      <c r="BS1306">
        <v>0</v>
      </c>
      <c r="BT1306" s="17">
        <v>0</v>
      </c>
      <c r="BU1306">
        <v>0</v>
      </c>
      <c r="BV1306">
        <v>0</v>
      </c>
      <c r="BW1306">
        <v>0</v>
      </c>
      <c r="BX1306" s="17">
        <v>1</v>
      </c>
      <c r="BY1306">
        <v>0</v>
      </c>
      <c r="BZ1306">
        <v>0</v>
      </c>
      <c r="CA1306">
        <v>0</v>
      </c>
      <c r="CB1306">
        <v>0</v>
      </c>
      <c r="CC1306" s="17">
        <v>0</v>
      </c>
      <c r="CD1306">
        <v>0</v>
      </c>
      <c r="CE1306">
        <v>0</v>
      </c>
      <c r="CF1306">
        <v>1</v>
      </c>
      <c r="CG1306">
        <v>1</v>
      </c>
      <c r="CH1306">
        <v>0</v>
      </c>
      <c r="CI1306">
        <v>0</v>
      </c>
      <c r="CJ1306">
        <v>0</v>
      </c>
      <c r="CK1306">
        <v>0</v>
      </c>
      <c r="CL1306">
        <v>0</v>
      </c>
      <c r="CM1306">
        <v>0</v>
      </c>
      <c r="CN1306" s="17">
        <v>0</v>
      </c>
      <c r="CO1306">
        <v>0.186</v>
      </c>
      <c r="CP1306">
        <v>284</v>
      </c>
      <c r="CQ1306">
        <v>1</v>
      </c>
      <c r="CR1306">
        <v>0</v>
      </c>
      <c r="CS1306">
        <v>7</v>
      </c>
      <c r="CY1306" s="33" t="s">
        <v>85</v>
      </c>
    </row>
    <row r="1307" spans="1:103" x14ac:dyDescent="0.25">
      <c r="A1307">
        <v>1306</v>
      </c>
      <c r="B1307">
        <v>84</v>
      </c>
      <c r="C1307" s="24" t="s">
        <v>4152</v>
      </c>
      <c r="D1307" s="12">
        <v>5.8</v>
      </c>
      <c r="E1307" s="13">
        <f t="shared" si="305"/>
        <v>0.3344867358708189</v>
      </c>
      <c r="F1307" s="7">
        <v>17.34</v>
      </c>
      <c r="G1307" s="7">
        <f t="shared" si="299"/>
        <v>5.4655132641291813</v>
      </c>
      <c r="H1307" s="15">
        <f t="shared" si="300"/>
        <v>6.1344867358708184</v>
      </c>
      <c r="I1307" s="11">
        <f t="shared" si="295"/>
        <v>0.38300683787487133</v>
      </c>
      <c r="J1307" s="32">
        <f t="shared" si="296"/>
        <v>2.2088052933960288E-2</v>
      </c>
      <c r="K1307" s="32">
        <f t="shared" si="297"/>
        <v>45.273343150246809</v>
      </c>
      <c r="L1307" s="8">
        <v>1</v>
      </c>
      <c r="M1307" s="9">
        <v>0</v>
      </c>
      <c r="N1307" s="8">
        <v>0</v>
      </c>
      <c r="O1307" s="9">
        <v>0</v>
      </c>
      <c r="P1307" s="9">
        <v>0</v>
      </c>
      <c r="Q1307" s="9">
        <v>0</v>
      </c>
      <c r="R1307" s="9">
        <v>1</v>
      </c>
      <c r="S1307" s="8">
        <v>1753</v>
      </c>
      <c r="T1307" s="9">
        <v>3</v>
      </c>
      <c r="U1307" s="9">
        <f t="shared" si="301"/>
        <v>1749</v>
      </c>
      <c r="V1307" s="9">
        <f t="shared" si="30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06"/>
        <v>0.73</v>
      </c>
      <c r="AN1307" s="42">
        <v>0.14000000000000001</v>
      </c>
      <c r="AO1307" s="41" t="s">
        <v>98</v>
      </c>
      <c r="AP1307" s="17" t="s">
        <v>98</v>
      </c>
      <c r="AQ1307" s="32">
        <v>0</v>
      </c>
      <c r="AR1307" s="39">
        <f t="shared" si="307"/>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4764</v>
      </c>
      <c r="BL1307" s="92">
        <f t="shared" si="308"/>
        <v>40.15</v>
      </c>
      <c r="BM1307">
        <v>1</v>
      </c>
      <c r="BN1307">
        <v>0</v>
      </c>
      <c r="BO1307">
        <v>0</v>
      </c>
      <c r="BP1307">
        <v>0</v>
      </c>
      <c r="BQ1307">
        <v>0</v>
      </c>
      <c r="BR1307">
        <v>0</v>
      </c>
      <c r="BS1307">
        <v>0</v>
      </c>
      <c r="BT1307" s="17">
        <v>0</v>
      </c>
      <c r="BU1307">
        <v>0</v>
      </c>
      <c r="BV1307">
        <v>0</v>
      </c>
      <c r="BW1307">
        <v>0</v>
      </c>
      <c r="BX1307" s="17">
        <v>1</v>
      </c>
      <c r="BY1307">
        <v>0</v>
      </c>
      <c r="BZ1307">
        <v>0</v>
      </c>
      <c r="CA1307">
        <v>0</v>
      </c>
      <c r="CB1307">
        <v>0</v>
      </c>
      <c r="CC1307" s="17">
        <v>0</v>
      </c>
      <c r="CD1307">
        <v>0</v>
      </c>
      <c r="CE1307">
        <v>0</v>
      </c>
      <c r="CF1307">
        <v>1</v>
      </c>
      <c r="CG1307">
        <v>1</v>
      </c>
      <c r="CH1307">
        <v>0</v>
      </c>
      <c r="CI1307">
        <v>0</v>
      </c>
      <c r="CJ1307">
        <v>0</v>
      </c>
      <c r="CK1307">
        <v>0</v>
      </c>
      <c r="CL1307">
        <v>0</v>
      </c>
      <c r="CM1307">
        <v>0</v>
      </c>
      <c r="CN1307" s="17">
        <v>0</v>
      </c>
      <c r="CO1307">
        <v>0.186</v>
      </c>
      <c r="CP1307">
        <v>284</v>
      </c>
      <c r="CQ1307">
        <v>1</v>
      </c>
      <c r="CR1307">
        <v>0</v>
      </c>
      <c r="CS1307">
        <v>7</v>
      </c>
      <c r="CY1307" s="33" t="s">
        <v>85</v>
      </c>
    </row>
    <row r="1308" spans="1:103" x14ac:dyDescent="0.25">
      <c r="A1308">
        <v>1307</v>
      </c>
      <c r="B1308">
        <v>84</v>
      </c>
      <c r="C1308" s="24" t="s">
        <v>4152</v>
      </c>
      <c r="D1308" s="12">
        <v>2.8</v>
      </c>
      <c r="E1308" s="13">
        <f t="shared" si="305"/>
        <v>0.21196063588190761</v>
      </c>
      <c r="F1308" s="7">
        <v>13.21</v>
      </c>
      <c r="G1308" s="7">
        <f t="shared" si="299"/>
        <v>2.5880393641180923</v>
      </c>
      <c r="H1308" s="15">
        <f t="shared" si="300"/>
        <v>3.0119606358819073</v>
      </c>
      <c r="I1308" s="11">
        <f t="shared" si="295"/>
        <v>0.27535751976155043</v>
      </c>
      <c r="J1308" s="32">
        <f t="shared" si="296"/>
        <v>2.0844626779829706E-2</v>
      </c>
      <c r="K1308" s="32">
        <f t="shared" si="297"/>
        <v>47.973993996747858</v>
      </c>
      <c r="L1308" s="8">
        <v>1</v>
      </c>
      <c r="M1308" s="9">
        <v>0</v>
      </c>
      <c r="N1308" s="8">
        <v>0</v>
      </c>
      <c r="O1308" s="9">
        <v>0</v>
      </c>
      <c r="P1308" s="9">
        <v>0</v>
      </c>
      <c r="Q1308" s="9">
        <v>0</v>
      </c>
      <c r="R1308" s="9">
        <v>1</v>
      </c>
      <c r="S1308" s="8">
        <v>2131</v>
      </c>
      <c r="T1308" s="9">
        <v>3</v>
      </c>
      <c r="U1308" s="9">
        <f t="shared" si="301"/>
        <v>2127</v>
      </c>
      <c r="V1308" s="9">
        <f t="shared" si="30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06"/>
        <v>0.61199999999999999</v>
      </c>
      <c r="AN1308" s="42">
        <v>0.108</v>
      </c>
      <c r="AO1308" s="41" t="s">
        <v>98</v>
      </c>
      <c r="AP1308" s="17" t="s">
        <v>98</v>
      </c>
      <c r="AQ1308" s="32">
        <v>1</v>
      </c>
      <c r="AR1308" s="39">
        <f t="shared" si="307"/>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2">
        <f t="shared" si="308"/>
        <v>36.86</v>
      </c>
      <c r="BM1308">
        <v>1</v>
      </c>
      <c r="BN1308">
        <v>0</v>
      </c>
      <c r="BO1308">
        <v>0</v>
      </c>
      <c r="BP1308">
        <v>0</v>
      </c>
      <c r="BQ1308">
        <v>0</v>
      </c>
      <c r="BR1308">
        <v>0</v>
      </c>
      <c r="BS1308">
        <v>0</v>
      </c>
      <c r="BT1308" s="17">
        <v>0</v>
      </c>
      <c r="BU1308">
        <v>0</v>
      </c>
      <c r="BV1308">
        <v>0</v>
      </c>
      <c r="BW1308">
        <v>0</v>
      </c>
      <c r="BX1308" s="17">
        <v>1</v>
      </c>
      <c r="BY1308">
        <v>0</v>
      </c>
      <c r="BZ1308">
        <v>0</v>
      </c>
      <c r="CA1308">
        <v>0</v>
      </c>
      <c r="CB1308">
        <v>0</v>
      </c>
      <c r="CC1308" s="17">
        <v>0</v>
      </c>
      <c r="CD1308">
        <v>0</v>
      </c>
      <c r="CE1308">
        <v>0</v>
      </c>
      <c r="CF1308">
        <v>1</v>
      </c>
      <c r="CG1308">
        <v>1</v>
      </c>
      <c r="CH1308">
        <v>0</v>
      </c>
      <c r="CI1308">
        <v>0</v>
      </c>
      <c r="CJ1308">
        <v>0</v>
      </c>
      <c r="CK1308">
        <v>0</v>
      </c>
      <c r="CL1308">
        <v>0</v>
      </c>
      <c r="CM1308">
        <v>0</v>
      </c>
      <c r="CN1308" s="17">
        <v>0</v>
      </c>
      <c r="CO1308">
        <v>0.186</v>
      </c>
      <c r="CP1308">
        <v>284</v>
      </c>
      <c r="CQ1308">
        <v>1</v>
      </c>
      <c r="CR1308">
        <v>0</v>
      </c>
      <c r="CS1308">
        <v>7</v>
      </c>
      <c r="CY1308" s="33" t="s">
        <v>85</v>
      </c>
    </row>
    <row r="1309" spans="1:103" x14ac:dyDescent="0.25">
      <c r="A1309">
        <v>1308</v>
      </c>
      <c r="B1309">
        <v>84</v>
      </c>
      <c r="C1309" s="24" t="s">
        <v>4152</v>
      </c>
      <c r="D1309" s="12">
        <v>4.9000000000000004</v>
      </c>
      <c r="E1309" s="13">
        <f t="shared" si="305"/>
        <v>0.28654970760233917</v>
      </c>
      <c r="F1309" s="7">
        <v>17.100000000000001</v>
      </c>
      <c r="G1309" s="7">
        <f t="shared" si="299"/>
        <v>4.613450292397661</v>
      </c>
      <c r="H1309" s="15">
        <f t="shared" si="300"/>
        <v>5.1865497076023397</v>
      </c>
      <c r="I1309" s="11">
        <f t="shared" si="295"/>
        <v>0.37635538405176494</v>
      </c>
      <c r="J1309" s="32">
        <f t="shared" si="296"/>
        <v>2.2009086786652921E-2</v>
      </c>
      <c r="K1309" s="32">
        <f t="shared" si="297"/>
        <v>45.435778853234154</v>
      </c>
      <c r="L1309" s="8">
        <v>1</v>
      </c>
      <c r="M1309" s="9">
        <v>0</v>
      </c>
      <c r="N1309" s="8">
        <v>0</v>
      </c>
      <c r="O1309" s="9">
        <v>0</v>
      </c>
      <c r="P1309" s="9">
        <v>0</v>
      </c>
      <c r="Q1309" s="9">
        <v>0</v>
      </c>
      <c r="R1309" s="9">
        <v>1</v>
      </c>
      <c r="S1309" s="8">
        <v>1776</v>
      </c>
      <c r="T1309" s="9">
        <v>3</v>
      </c>
      <c r="U1309" s="9">
        <f t="shared" si="301"/>
        <v>1772</v>
      </c>
      <c r="V1309" s="9">
        <f t="shared" si="30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06"/>
        <v>0.68199999999999994</v>
      </c>
      <c r="AN1309" s="42">
        <v>0.158</v>
      </c>
      <c r="AO1309" s="41" t="s">
        <v>98</v>
      </c>
      <c r="AP1309" s="17" t="s">
        <v>98</v>
      </c>
      <c r="AQ1309" s="32">
        <v>1</v>
      </c>
      <c r="AR1309" s="39">
        <f t="shared" si="307"/>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2">
        <f t="shared" si="308"/>
        <v>38.79</v>
      </c>
      <c r="BM1309">
        <v>1</v>
      </c>
      <c r="BN1309">
        <v>0</v>
      </c>
      <c r="BO1309">
        <v>0</v>
      </c>
      <c r="BP1309">
        <v>0</v>
      </c>
      <c r="BQ1309">
        <v>0</v>
      </c>
      <c r="BR1309">
        <v>0</v>
      </c>
      <c r="BS1309">
        <v>0</v>
      </c>
      <c r="BT1309" s="17">
        <v>0</v>
      </c>
      <c r="BU1309">
        <v>0</v>
      </c>
      <c r="BV1309">
        <v>0</v>
      </c>
      <c r="BW1309">
        <v>0</v>
      </c>
      <c r="BX1309" s="17">
        <v>1</v>
      </c>
      <c r="BY1309">
        <v>0</v>
      </c>
      <c r="BZ1309">
        <v>0</v>
      </c>
      <c r="CA1309">
        <v>0</v>
      </c>
      <c r="CB1309">
        <v>0</v>
      </c>
      <c r="CC1309" s="17">
        <v>0</v>
      </c>
      <c r="CD1309">
        <v>0</v>
      </c>
      <c r="CE1309">
        <v>0</v>
      </c>
      <c r="CF1309">
        <v>1</v>
      </c>
      <c r="CG1309">
        <v>1</v>
      </c>
      <c r="CH1309">
        <v>0</v>
      </c>
      <c r="CI1309">
        <v>0</v>
      </c>
      <c r="CJ1309">
        <v>0</v>
      </c>
      <c r="CK1309">
        <v>0</v>
      </c>
      <c r="CL1309">
        <v>0</v>
      </c>
      <c r="CM1309">
        <v>0</v>
      </c>
      <c r="CN1309" s="17">
        <v>0</v>
      </c>
      <c r="CO1309">
        <v>0.186</v>
      </c>
      <c r="CP1309">
        <v>284</v>
      </c>
      <c r="CQ1309">
        <v>1</v>
      </c>
      <c r="CR1309">
        <v>0</v>
      </c>
      <c r="CS1309">
        <v>7</v>
      </c>
      <c r="CY1309" s="33" t="s">
        <v>85</v>
      </c>
    </row>
    <row r="1310" spans="1:103" x14ac:dyDescent="0.25">
      <c r="A1310">
        <v>1309</v>
      </c>
      <c r="B1310">
        <v>84</v>
      </c>
      <c r="C1310" s="24" t="s">
        <v>4152</v>
      </c>
      <c r="D1310" s="12">
        <v>4.4000000000000004</v>
      </c>
      <c r="E1310" s="13">
        <f t="shared" si="305"/>
        <v>0.25056947608200458</v>
      </c>
      <c r="F1310" s="7">
        <v>17.559999999999999</v>
      </c>
      <c r="G1310" s="7">
        <f t="shared" si="299"/>
        <v>4.1494305239179958</v>
      </c>
      <c r="H1310" s="15">
        <f t="shared" si="300"/>
        <v>4.6505694760820049</v>
      </c>
      <c r="I1310" s="11">
        <f t="shared" si="295"/>
        <v>0.36644190320891401</v>
      </c>
      <c r="J1310" s="32">
        <f t="shared" si="296"/>
        <v>2.0867989932170504E-2</v>
      </c>
      <c r="K1310" s="32">
        <f t="shared" si="297"/>
        <v>47.920283805503487</v>
      </c>
      <c r="L1310" s="8">
        <v>1</v>
      </c>
      <c r="M1310" s="9">
        <v>0</v>
      </c>
      <c r="N1310" s="8">
        <v>0</v>
      </c>
      <c r="O1310" s="9">
        <v>0</v>
      </c>
      <c r="P1310" s="9">
        <v>0</v>
      </c>
      <c r="Q1310" s="9">
        <v>0</v>
      </c>
      <c r="R1310" s="9">
        <v>1</v>
      </c>
      <c r="S1310" s="8">
        <v>1992</v>
      </c>
      <c r="T1310" s="9">
        <v>3</v>
      </c>
      <c r="U1310" s="9">
        <f t="shared" si="301"/>
        <v>1988</v>
      </c>
      <c r="V1310" s="9">
        <f t="shared" si="30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06"/>
        <v>0.61199999999999999</v>
      </c>
      <c r="AN1310" s="42">
        <v>0.108</v>
      </c>
      <c r="AO1310" s="41" t="s">
        <v>98</v>
      </c>
      <c r="AP1310" s="17" t="s">
        <v>98</v>
      </c>
      <c r="AQ1310" s="32">
        <v>0</v>
      </c>
      <c r="AR1310" s="39">
        <f t="shared" si="307"/>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2">
        <f t="shared" si="308"/>
        <v>36.86</v>
      </c>
      <c r="BM1310">
        <v>1</v>
      </c>
      <c r="BN1310">
        <v>0</v>
      </c>
      <c r="BO1310">
        <v>0</v>
      </c>
      <c r="BP1310">
        <v>0</v>
      </c>
      <c r="BQ1310">
        <v>0</v>
      </c>
      <c r="BR1310">
        <v>0</v>
      </c>
      <c r="BS1310">
        <v>0</v>
      </c>
      <c r="BT1310" s="17">
        <v>0</v>
      </c>
      <c r="BU1310">
        <v>0</v>
      </c>
      <c r="BV1310">
        <v>0</v>
      </c>
      <c r="BW1310">
        <v>0</v>
      </c>
      <c r="BX1310" s="17">
        <v>1</v>
      </c>
      <c r="BY1310">
        <v>0</v>
      </c>
      <c r="BZ1310">
        <v>0</v>
      </c>
      <c r="CA1310">
        <v>0</v>
      </c>
      <c r="CB1310">
        <v>0</v>
      </c>
      <c r="CC1310" s="17">
        <v>0</v>
      </c>
      <c r="CD1310">
        <v>0</v>
      </c>
      <c r="CE1310">
        <v>0</v>
      </c>
      <c r="CF1310">
        <v>1</v>
      </c>
      <c r="CG1310">
        <v>1</v>
      </c>
      <c r="CH1310">
        <v>0</v>
      </c>
      <c r="CI1310">
        <v>0</v>
      </c>
      <c r="CJ1310">
        <v>0</v>
      </c>
      <c r="CK1310">
        <v>0</v>
      </c>
      <c r="CL1310">
        <v>0</v>
      </c>
      <c r="CM1310">
        <v>0</v>
      </c>
      <c r="CN1310" s="17">
        <v>0</v>
      </c>
      <c r="CO1310">
        <v>0.186</v>
      </c>
      <c r="CP1310">
        <v>284</v>
      </c>
      <c r="CQ1310">
        <v>1</v>
      </c>
      <c r="CR1310">
        <v>0</v>
      </c>
      <c r="CS1310">
        <v>7</v>
      </c>
      <c r="CY1310" s="33" t="s">
        <v>85</v>
      </c>
    </row>
    <row r="1311" spans="1:103" x14ac:dyDescent="0.25">
      <c r="A1311">
        <v>1310</v>
      </c>
      <c r="B1311">
        <v>84</v>
      </c>
      <c r="C1311" s="24" t="s">
        <v>4152</v>
      </c>
      <c r="D1311" s="12">
        <v>5.4</v>
      </c>
      <c r="E1311" s="13">
        <f t="shared" si="305"/>
        <v>0.29670329670329676</v>
      </c>
      <c r="F1311" s="7">
        <v>18.2</v>
      </c>
      <c r="G1311" s="7">
        <f t="shared" si="299"/>
        <v>5.1032967032967038</v>
      </c>
      <c r="H1311" s="15">
        <f t="shared" si="300"/>
        <v>5.6967032967032969</v>
      </c>
      <c r="I1311" s="11">
        <f t="shared" si="295"/>
        <v>0.42670368143422638</v>
      </c>
      <c r="J1311" s="32">
        <f t="shared" si="296"/>
        <v>2.3445257221660791E-2</v>
      </c>
      <c r="K1311" s="32">
        <f t="shared" si="297"/>
        <v>42.652549747934181</v>
      </c>
      <c r="L1311" s="8">
        <v>1</v>
      </c>
      <c r="M1311" s="9">
        <v>0</v>
      </c>
      <c r="N1311" s="8">
        <v>0</v>
      </c>
      <c r="O1311" s="9">
        <v>0</v>
      </c>
      <c r="P1311" s="9">
        <v>0</v>
      </c>
      <c r="Q1311" s="9">
        <v>0</v>
      </c>
      <c r="R1311" s="9">
        <v>1</v>
      </c>
      <c r="S1311" s="8">
        <v>1492</v>
      </c>
      <c r="T1311" s="9">
        <v>3</v>
      </c>
      <c r="U1311" s="9">
        <f t="shared" si="301"/>
        <v>1488</v>
      </c>
      <c r="V1311" s="9">
        <f t="shared" si="30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06"/>
        <v>0.68199999999999994</v>
      </c>
      <c r="AN1311" s="42">
        <v>0.158</v>
      </c>
      <c r="AO1311" s="41" t="s">
        <v>98</v>
      </c>
      <c r="AP1311" s="17" t="s">
        <v>98</v>
      </c>
      <c r="AQ1311" s="32">
        <v>0</v>
      </c>
      <c r="AR1311" s="39">
        <f t="shared" si="307"/>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2">
        <f t="shared" si="308"/>
        <v>38.79</v>
      </c>
      <c r="BM1311">
        <v>1</v>
      </c>
      <c r="BN1311">
        <v>0</v>
      </c>
      <c r="BO1311">
        <v>0</v>
      </c>
      <c r="BP1311">
        <v>0</v>
      </c>
      <c r="BQ1311">
        <v>0</v>
      </c>
      <c r="BR1311">
        <v>0</v>
      </c>
      <c r="BS1311">
        <v>0</v>
      </c>
      <c r="BT1311" s="17">
        <v>0</v>
      </c>
      <c r="BU1311">
        <v>0</v>
      </c>
      <c r="BV1311">
        <v>0</v>
      </c>
      <c r="BW1311">
        <v>0</v>
      </c>
      <c r="BX1311" s="17">
        <v>1</v>
      </c>
      <c r="BY1311">
        <v>0</v>
      </c>
      <c r="BZ1311">
        <v>0</v>
      </c>
      <c r="CA1311">
        <v>0</v>
      </c>
      <c r="CB1311">
        <v>0</v>
      </c>
      <c r="CC1311" s="17">
        <v>0</v>
      </c>
      <c r="CD1311">
        <v>0</v>
      </c>
      <c r="CE1311">
        <v>0</v>
      </c>
      <c r="CF1311">
        <v>1</v>
      </c>
      <c r="CG1311">
        <v>1</v>
      </c>
      <c r="CH1311">
        <v>0</v>
      </c>
      <c r="CI1311">
        <v>0</v>
      </c>
      <c r="CJ1311">
        <v>0</v>
      </c>
      <c r="CK1311">
        <v>0</v>
      </c>
      <c r="CL1311">
        <v>0</v>
      </c>
      <c r="CM1311">
        <v>0</v>
      </c>
      <c r="CN1311" s="17">
        <v>0</v>
      </c>
      <c r="CO1311">
        <v>0.186</v>
      </c>
      <c r="CP1311">
        <v>284</v>
      </c>
      <c r="CQ1311">
        <v>1</v>
      </c>
      <c r="CR1311">
        <v>0</v>
      </c>
      <c r="CS1311">
        <v>7</v>
      </c>
      <c r="CY1311" s="33" t="s">
        <v>85</v>
      </c>
    </row>
    <row r="1312" spans="1:103" x14ac:dyDescent="0.25">
      <c r="A1312">
        <v>1311</v>
      </c>
      <c r="B1312">
        <v>84</v>
      </c>
      <c r="C1312" s="24" t="s">
        <v>4152</v>
      </c>
      <c r="D1312" s="12">
        <v>2.4</v>
      </c>
      <c r="E1312" s="13">
        <f t="shared" si="305"/>
        <v>0.16666666666666666</v>
      </c>
      <c r="F1312" s="7">
        <v>14.4</v>
      </c>
      <c r="G1312" s="7">
        <f t="shared" si="299"/>
        <v>2.2333333333333334</v>
      </c>
      <c r="H1312" s="15">
        <f t="shared" si="300"/>
        <v>2.5666666666666664</v>
      </c>
      <c r="I1312" s="11">
        <f t="shared" si="295"/>
        <v>0.55909788823173079</v>
      </c>
      <c r="J1312" s="32">
        <f t="shared" si="296"/>
        <v>3.8826242238314636E-2</v>
      </c>
      <c r="K1312" s="32">
        <f t="shared" si="297"/>
        <v>25.755776051208397</v>
      </c>
      <c r="L1312" s="8">
        <v>1</v>
      </c>
      <c r="M1312" s="9">
        <v>0</v>
      </c>
      <c r="N1312" s="8">
        <v>0</v>
      </c>
      <c r="O1312" s="9">
        <v>1</v>
      </c>
      <c r="P1312" s="9">
        <v>0</v>
      </c>
      <c r="Q1312" s="9">
        <v>0</v>
      </c>
      <c r="R1312" s="9">
        <v>0</v>
      </c>
      <c r="S1312" s="8">
        <v>460</v>
      </c>
      <c r="T1312" s="9">
        <v>3</v>
      </c>
      <c r="U1312" s="9">
        <f t="shared" si="301"/>
        <v>456</v>
      </c>
      <c r="V1312" s="9">
        <f t="shared" si="30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06"/>
        <v>0.69800000000000006</v>
      </c>
      <c r="AN1312" s="42">
        <v>9.1999999999999998E-2</v>
      </c>
      <c r="AO1312" s="41" t="s">
        <v>98</v>
      </c>
      <c r="AP1312" s="17" t="s">
        <v>98</v>
      </c>
      <c r="AQ1312" s="32">
        <v>1</v>
      </c>
      <c r="AR1312" s="39">
        <f t="shared" si="307"/>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4763</v>
      </c>
      <c r="BL1312" s="92">
        <f t="shared" si="308"/>
        <v>38.65</v>
      </c>
      <c r="BM1312">
        <v>1</v>
      </c>
      <c r="BN1312">
        <v>0</v>
      </c>
      <c r="BO1312">
        <v>0</v>
      </c>
      <c r="BP1312">
        <v>0</v>
      </c>
      <c r="BQ1312">
        <v>0</v>
      </c>
      <c r="BR1312">
        <v>0</v>
      </c>
      <c r="BS1312">
        <v>0</v>
      </c>
      <c r="BT1312" s="17">
        <v>0</v>
      </c>
      <c r="BU1312">
        <v>0</v>
      </c>
      <c r="BV1312">
        <v>0</v>
      </c>
      <c r="BW1312">
        <v>0</v>
      </c>
      <c r="BX1312" s="17">
        <v>1</v>
      </c>
      <c r="BY1312">
        <v>0</v>
      </c>
      <c r="BZ1312">
        <v>0</v>
      </c>
      <c r="CA1312">
        <v>0</v>
      </c>
      <c r="CB1312">
        <v>0</v>
      </c>
      <c r="CC1312" s="17">
        <v>0</v>
      </c>
      <c r="CD1312">
        <v>0</v>
      </c>
      <c r="CE1312">
        <v>0</v>
      </c>
      <c r="CF1312">
        <v>1</v>
      </c>
      <c r="CG1312">
        <v>1</v>
      </c>
      <c r="CH1312">
        <v>0</v>
      </c>
      <c r="CI1312">
        <v>0</v>
      </c>
      <c r="CJ1312">
        <v>0</v>
      </c>
      <c r="CK1312">
        <v>0</v>
      </c>
      <c r="CL1312">
        <v>0</v>
      </c>
      <c r="CM1312">
        <v>0</v>
      </c>
      <c r="CN1312" s="17">
        <v>0</v>
      </c>
      <c r="CO1312">
        <v>0.186</v>
      </c>
      <c r="CP1312">
        <v>284</v>
      </c>
      <c r="CQ1312">
        <v>1</v>
      </c>
      <c r="CR1312">
        <v>0</v>
      </c>
      <c r="CS1312">
        <v>7</v>
      </c>
      <c r="CY1312" s="33" t="s">
        <v>85</v>
      </c>
    </row>
    <row r="1313" spans="1:103" x14ac:dyDescent="0.25">
      <c r="A1313">
        <v>1312</v>
      </c>
      <c r="B1313">
        <v>84</v>
      </c>
      <c r="C1313" s="24" t="s">
        <v>4152</v>
      </c>
      <c r="D1313" s="12">
        <v>3.6</v>
      </c>
      <c r="E1313" s="13">
        <f t="shared" si="305"/>
        <v>0.22140221402214019</v>
      </c>
      <c r="F1313" s="7">
        <v>16.260000000000002</v>
      </c>
      <c r="G1313" s="7">
        <f t="shared" si="299"/>
        <v>3.3785977859778598</v>
      </c>
      <c r="H1313" s="15">
        <f t="shared" si="300"/>
        <v>3.8214022140221404</v>
      </c>
      <c r="I1313" s="11">
        <f t="shared" si="295"/>
        <v>0.60665408669568055</v>
      </c>
      <c r="J1313" s="32">
        <f t="shared" si="296"/>
        <v>3.7309599427778617E-2</v>
      </c>
      <c r="K1313" s="32">
        <f t="shared" si="297"/>
        <v>26.802753589883267</v>
      </c>
      <c r="L1313" s="8">
        <v>1</v>
      </c>
      <c r="M1313" s="9">
        <v>0</v>
      </c>
      <c r="N1313" s="8">
        <v>0</v>
      </c>
      <c r="O1313" s="9">
        <v>1</v>
      </c>
      <c r="P1313" s="9">
        <v>0</v>
      </c>
      <c r="Q1313" s="9">
        <v>0</v>
      </c>
      <c r="R1313" s="9">
        <v>0</v>
      </c>
      <c r="S1313" s="8">
        <v>458</v>
      </c>
      <c r="T1313" s="9">
        <v>3</v>
      </c>
      <c r="U1313" s="9">
        <f t="shared" si="301"/>
        <v>454</v>
      </c>
      <c r="V1313" s="9">
        <f t="shared" si="30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06"/>
        <v>0.73</v>
      </c>
      <c r="AN1313" s="42">
        <v>0.14000000000000001</v>
      </c>
      <c r="AO1313" s="41" t="s">
        <v>98</v>
      </c>
      <c r="AP1313" s="17" t="s">
        <v>98</v>
      </c>
      <c r="AQ1313" s="32">
        <v>1</v>
      </c>
      <c r="AR1313" s="39">
        <f t="shared" si="307"/>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4764</v>
      </c>
      <c r="BL1313" s="92">
        <f t="shared" si="308"/>
        <v>40.15</v>
      </c>
      <c r="BM1313">
        <v>1</v>
      </c>
      <c r="BN1313">
        <v>0</v>
      </c>
      <c r="BO1313">
        <v>0</v>
      </c>
      <c r="BP1313">
        <v>0</v>
      </c>
      <c r="BQ1313">
        <v>0</v>
      </c>
      <c r="BR1313">
        <v>0</v>
      </c>
      <c r="BS1313">
        <v>0</v>
      </c>
      <c r="BT1313" s="17">
        <v>0</v>
      </c>
      <c r="BU1313">
        <v>0</v>
      </c>
      <c r="BV1313">
        <v>0</v>
      </c>
      <c r="BW1313">
        <v>0</v>
      </c>
      <c r="BX1313" s="17">
        <v>1</v>
      </c>
      <c r="BY1313">
        <v>0</v>
      </c>
      <c r="BZ1313">
        <v>0</v>
      </c>
      <c r="CA1313">
        <v>0</v>
      </c>
      <c r="CB1313">
        <v>0</v>
      </c>
      <c r="CC1313" s="17">
        <v>0</v>
      </c>
      <c r="CD1313">
        <v>0</v>
      </c>
      <c r="CE1313">
        <v>0</v>
      </c>
      <c r="CF1313">
        <v>1</v>
      </c>
      <c r="CG1313">
        <v>1</v>
      </c>
      <c r="CH1313">
        <v>0</v>
      </c>
      <c r="CI1313">
        <v>0</v>
      </c>
      <c r="CJ1313">
        <v>0</v>
      </c>
      <c r="CK1313">
        <v>0</v>
      </c>
      <c r="CL1313">
        <v>0</v>
      </c>
      <c r="CM1313">
        <v>0</v>
      </c>
      <c r="CN1313" s="17">
        <v>0</v>
      </c>
      <c r="CO1313">
        <v>0.186</v>
      </c>
      <c r="CP1313">
        <v>284</v>
      </c>
      <c r="CQ1313">
        <v>1</v>
      </c>
      <c r="CR1313">
        <v>0</v>
      </c>
      <c r="CS1313">
        <v>7</v>
      </c>
      <c r="CY1313" s="33" t="s">
        <v>85</v>
      </c>
    </row>
    <row r="1314" spans="1:103" x14ac:dyDescent="0.25">
      <c r="A1314">
        <v>1313</v>
      </c>
      <c r="B1314">
        <v>84</v>
      </c>
      <c r="C1314" s="24" t="s">
        <v>4152</v>
      </c>
      <c r="D1314" s="12">
        <v>5</v>
      </c>
      <c r="E1314" s="13">
        <f t="shared" si="305"/>
        <v>0.22123893805309733</v>
      </c>
      <c r="F1314" s="7">
        <v>22.6</v>
      </c>
      <c r="G1314" s="7">
        <f t="shared" si="299"/>
        <v>4.778761061946903</v>
      </c>
      <c r="H1314" s="15">
        <f t="shared" si="300"/>
        <v>5.221238938053097</v>
      </c>
      <c r="I1314" s="11">
        <f t="shared" si="295"/>
        <v>0.7105091683066489</v>
      </c>
      <c r="J1314" s="32">
        <f t="shared" si="296"/>
        <v>3.1438458774630473E-2</v>
      </c>
      <c r="K1314" s="32">
        <f t="shared" si="297"/>
        <v>31.808175049820136</v>
      </c>
      <c r="L1314" s="8">
        <v>1</v>
      </c>
      <c r="M1314" s="9">
        <v>0</v>
      </c>
      <c r="N1314" s="8">
        <v>0</v>
      </c>
      <c r="O1314" s="9">
        <v>1</v>
      </c>
      <c r="P1314" s="9">
        <v>0</v>
      </c>
      <c r="Q1314" s="9">
        <v>0</v>
      </c>
      <c r="R1314" s="9">
        <v>0</v>
      </c>
      <c r="S1314" s="8">
        <v>505</v>
      </c>
      <c r="T1314" s="9">
        <v>3</v>
      </c>
      <c r="U1314" s="9">
        <f t="shared" si="301"/>
        <v>501</v>
      </c>
      <c r="V1314" s="9">
        <f t="shared" si="30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06"/>
        <v>0.69800000000000006</v>
      </c>
      <c r="AN1314" s="42">
        <v>9.1999999999999998E-2</v>
      </c>
      <c r="AO1314" s="41" t="s">
        <v>98</v>
      </c>
      <c r="AP1314" s="17" t="s">
        <v>98</v>
      </c>
      <c r="AQ1314" s="32">
        <v>0</v>
      </c>
      <c r="AR1314" s="39">
        <f t="shared" si="307"/>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4763</v>
      </c>
      <c r="BL1314" s="92">
        <f t="shared" si="308"/>
        <v>38.65</v>
      </c>
      <c r="BM1314">
        <v>1</v>
      </c>
      <c r="BN1314">
        <v>0</v>
      </c>
      <c r="BO1314">
        <v>0</v>
      </c>
      <c r="BP1314">
        <v>0</v>
      </c>
      <c r="BQ1314">
        <v>0</v>
      </c>
      <c r="BR1314">
        <v>0</v>
      </c>
      <c r="BS1314">
        <v>0</v>
      </c>
      <c r="BT1314" s="17">
        <v>0</v>
      </c>
      <c r="BU1314">
        <v>0</v>
      </c>
      <c r="BV1314">
        <v>0</v>
      </c>
      <c r="BW1314">
        <v>0</v>
      </c>
      <c r="BX1314" s="17">
        <v>1</v>
      </c>
      <c r="BY1314">
        <v>0</v>
      </c>
      <c r="BZ1314">
        <v>0</v>
      </c>
      <c r="CA1314">
        <v>0</v>
      </c>
      <c r="CB1314">
        <v>0</v>
      </c>
      <c r="CC1314" s="17">
        <v>0</v>
      </c>
      <c r="CD1314">
        <v>0</v>
      </c>
      <c r="CE1314">
        <v>0</v>
      </c>
      <c r="CF1314">
        <v>1</v>
      </c>
      <c r="CG1314">
        <v>1</v>
      </c>
      <c r="CH1314">
        <v>0</v>
      </c>
      <c r="CI1314">
        <v>0</v>
      </c>
      <c r="CJ1314">
        <v>0</v>
      </c>
      <c r="CK1314">
        <v>0</v>
      </c>
      <c r="CL1314">
        <v>0</v>
      </c>
      <c r="CM1314">
        <v>0</v>
      </c>
      <c r="CN1314" s="17">
        <v>0</v>
      </c>
      <c r="CO1314">
        <v>0.186</v>
      </c>
      <c r="CP1314">
        <v>284</v>
      </c>
      <c r="CQ1314">
        <v>1</v>
      </c>
      <c r="CR1314">
        <v>0</v>
      </c>
      <c r="CS1314">
        <v>7</v>
      </c>
      <c r="CY1314" s="33" t="s">
        <v>85</v>
      </c>
    </row>
    <row r="1315" spans="1:103" x14ac:dyDescent="0.25">
      <c r="A1315">
        <v>1314</v>
      </c>
      <c r="B1315">
        <v>84</v>
      </c>
      <c r="C1315" s="24" t="s">
        <v>4152</v>
      </c>
      <c r="D1315" s="12">
        <v>5</v>
      </c>
      <c r="E1315" s="13">
        <f t="shared" si="305"/>
        <v>0.28835063437139563</v>
      </c>
      <c r="F1315" s="7">
        <v>17.34</v>
      </c>
      <c r="G1315" s="7">
        <f t="shared" si="299"/>
        <v>4.7116493656286043</v>
      </c>
      <c r="H1315" s="15">
        <f t="shared" si="300"/>
        <v>5.2883506343713957</v>
      </c>
      <c r="I1315" s="11">
        <f t="shared" si="295"/>
        <v>0.62421141876252384</v>
      </c>
      <c r="J1315" s="32">
        <f t="shared" si="296"/>
        <v>3.5998351716408528E-2</v>
      </c>
      <c r="K1315" s="32">
        <f t="shared" si="297"/>
        <v>27.779049659770582</v>
      </c>
      <c r="L1315" s="8">
        <v>1</v>
      </c>
      <c r="M1315" s="9">
        <v>0</v>
      </c>
      <c r="N1315" s="8">
        <v>0</v>
      </c>
      <c r="O1315" s="9">
        <v>1</v>
      </c>
      <c r="P1315" s="9">
        <v>0</v>
      </c>
      <c r="Q1315" s="9">
        <v>0</v>
      </c>
      <c r="R1315" s="9">
        <v>0</v>
      </c>
      <c r="S1315" s="8">
        <v>475</v>
      </c>
      <c r="T1315" s="9">
        <v>3</v>
      </c>
      <c r="U1315" s="9">
        <f t="shared" si="301"/>
        <v>471</v>
      </c>
      <c r="V1315" s="9">
        <f t="shared" si="30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06"/>
        <v>0.73</v>
      </c>
      <c r="AN1315" s="42">
        <v>0.14000000000000001</v>
      </c>
      <c r="AO1315" s="41" t="s">
        <v>98</v>
      </c>
      <c r="AP1315" s="17" t="s">
        <v>98</v>
      </c>
      <c r="AQ1315" s="32">
        <v>0</v>
      </c>
      <c r="AR1315" s="39">
        <f t="shared" si="307"/>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4764</v>
      </c>
      <c r="BL1315" s="92">
        <f t="shared" si="308"/>
        <v>40.15</v>
      </c>
      <c r="BM1315">
        <v>1</v>
      </c>
      <c r="BN1315">
        <v>0</v>
      </c>
      <c r="BO1315">
        <v>0</v>
      </c>
      <c r="BP1315">
        <v>0</v>
      </c>
      <c r="BQ1315">
        <v>0</v>
      </c>
      <c r="BR1315">
        <v>0</v>
      </c>
      <c r="BS1315">
        <v>0</v>
      </c>
      <c r="BT1315" s="17">
        <v>0</v>
      </c>
      <c r="BU1315">
        <v>0</v>
      </c>
      <c r="BV1315">
        <v>0</v>
      </c>
      <c r="BW1315">
        <v>0</v>
      </c>
      <c r="BX1315" s="17">
        <v>1</v>
      </c>
      <c r="BY1315">
        <v>0</v>
      </c>
      <c r="BZ1315">
        <v>0</v>
      </c>
      <c r="CA1315">
        <v>0</v>
      </c>
      <c r="CB1315">
        <v>0</v>
      </c>
      <c r="CC1315" s="17">
        <v>0</v>
      </c>
      <c r="CD1315">
        <v>0</v>
      </c>
      <c r="CE1315">
        <v>0</v>
      </c>
      <c r="CF1315">
        <v>1</v>
      </c>
      <c r="CG1315">
        <v>1</v>
      </c>
      <c r="CH1315">
        <v>0</v>
      </c>
      <c r="CI1315">
        <v>0</v>
      </c>
      <c r="CJ1315">
        <v>0</v>
      </c>
      <c r="CK1315">
        <v>0</v>
      </c>
      <c r="CL1315">
        <v>0</v>
      </c>
      <c r="CM1315">
        <v>0</v>
      </c>
      <c r="CN1315" s="17">
        <v>0</v>
      </c>
      <c r="CO1315">
        <v>0.186</v>
      </c>
      <c r="CP1315">
        <v>284</v>
      </c>
      <c r="CQ1315">
        <v>1</v>
      </c>
      <c r="CR1315">
        <v>0</v>
      </c>
      <c r="CS1315">
        <v>7</v>
      </c>
      <c r="CY1315" s="33" t="s">
        <v>85</v>
      </c>
    </row>
    <row r="1316" spans="1:103" x14ac:dyDescent="0.25">
      <c r="A1316">
        <v>1315</v>
      </c>
      <c r="B1316">
        <v>84</v>
      </c>
      <c r="C1316" s="24" t="s">
        <v>4152</v>
      </c>
      <c r="D1316" s="12">
        <v>2.4</v>
      </c>
      <c r="E1316" s="13">
        <f t="shared" si="305"/>
        <v>0.41594454072790299</v>
      </c>
      <c r="F1316" s="7">
        <v>5.77</v>
      </c>
      <c r="G1316" s="7">
        <f t="shared" si="299"/>
        <v>1.9840554592720969</v>
      </c>
      <c r="H1316" s="15">
        <f t="shared" si="300"/>
        <v>2.8159445407279029</v>
      </c>
      <c r="I1316" s="11">
        <f t="shared" si="295"/>
        <v>9.3024680619448866E-2</v>
      </c>
      <c r="J1316" s="32">
        <f t="shared" si="296"/>
        <v>1.6122128356923546E-2</v>
      </c>
      <c r="K1316" s="32">
        <f t="shared" si="297"/>
        <v>62.026549960480644</v>
      </c>
      <c r="L1316" s="8">
        <v>1</v>
      </c>
      <c r="M1316" s="9">
        <v>0</v>
      </c>
      <c r="N1316" s="8">
        <v>0</v>
      </c>
      <c r="O1316" s="9">
        <v>1</v>
      </c>
      <c r="P1316" s="9">
        <v>0</v>
      </c>
      <c r="Q1316" s="9">
        <v>0</v>
      </c>
      <c r="R1316" s="9">
        <v>0</v>
      </c>
      <c r="S1316" s="8">
        <v>3818</v>
      </c>
      <c r="T1316" s="9">
        <v>3</v>
      </c>
      <c r="U1316" s="9">
        <f t="shared" si="301"/>
        <v>3814</v>
      </c>
      <c r="V1316" s="9">
        <f t="shared" si="30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06"/>
        <v>0.69800000000000006</v>
      </c>
      <c r="AN1316" s="42">
        <v>9.1999999999999998E-2</v>
      </c>
      <c r="AO1316" s="41" t="s">
        <v>98</v>
      </c>
      <c r="AP1316" s="17" t="s">
        <v>98</v>
      </c>
      <c r="AQ1316" s="32">
        <v>1</v>
      </c>
      <c r="AR1316" s="39">
        <f t="shared" si="307"/>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4763</v>
      </c>
      <c r="BL1316" s="92">
        <f t="shared" si="308"/>
        <v>38.65</v>
      </c>
      <c r="BM1316">
        <v>1</v>
      </c>
      <c r="BN1316">
        <v>0</v>
      </c>
      <c r="BO1316">
        <v>0</v>
      </c>
      <c r="BP1316">
        <v>0</v>
      </c>
      <c r="BQ1316">
        <v>0</v>
      </c>
      <c r="BR1316">
        <v>0</v>
      </c>
      <c r="BS1316">
        <v>0</v>
      </c>
      <c r="BT1316" s="17">
        <v>0</v>
      </c>
      <c r="BU1316">
        <v>0</v>
      </c>
      <c r="BV1316">
        <v>0</v>
      </c>
      <c r="BW1316">
        <v>0</v>
      </c>
      <c r="BX1316" s="17">
        <v>1</v>
      </c>
      <c r="BY1316">
        <v>0</v>
      </c>
      <c r="BZ1316">
        <v>0</v>
      </c>
      <c r="CA1316">
        <v>0</v>
      </c>
      <c r="CB1316">
        <v>0</v>
      </c>
      <c r="CC1316" s="17">
        <v>0</v>
      </c>
      <c r="CD1316">
        <v>0</v>
      </c>
      <c r="CE1316">
        <v>0</v>
      </c>
      <c r="CF1316">
        <v>1</v>
      </c>
      <c r="CG1316">
        <v>1</v>
      </c>
      <c r="CH1316">
        <v>0</v>
      </c>
      <c r="CI1316">
        <v>0</v>
      </c>
      <c r="CJ1316">
        <v>0</v>
      </c>
      <c r="CK1316">
        <v>0</v>
      </c>
      <c r="CL1316">
        <v>0</v>
      </c>
      <c r="CM1316">
        <v>0</v>
      </c>
      <c r="CN1316" s="17">
        <v>0</v>
      </c>
      <c r="CO1316">
        <v>0.186</v>
      </c>
      <c r="CP1316">
        <v>284</v>
      </c>
      <c r="CQ1316">
        <v>1</v>
      </c>
      <c r="CR1316">
        <v>0</v>
      </c>
      <c r="CS1316">
        <v>7</v>
      </c>
      <c r="CY1316" s="33" t="s">
        <v>85</v>
      </c>
    </row>
    <row r="1317" spans="1:103" x14ac:dyDescent="0.25">
      <c r="A1317">
        <v>1316</v>
      </c>
      <c r="B1317">
        <v>84</v>
      </c>
      <c r="C1317" s="24" t="s">
        <v>4152</v>
      </c>
      <c r="D1317" s="12">
        <v>5.3</v>
      </c>
      <c r="E1317" s="13">
        <f t="shared" si="305"/>
        <v>0.86178861788617878</v>
      </c>
      <c r="F1317" s="7">
        <v>6.15</v>
      </c>
      <c r="G1317" s="7">
        <f t="shared" si="299"/>
        <v>4.4382113821138214</v>
      </c>
      <c r="H1317" s="15">
        <f t="shared" si="300"/>
        <v>6.1617886178861783</v>
      </c>
      <c r="I1317" s="11">
        <f t="shared" si="295"/>
        <v>0.16218940405555562</v>
      </c>
      <c r="J1317" s="32">
        <f t="shared" si="296"/>
        <v>2.6372260822041565E-2</v>
      </c>
      <c r="K1317" s="32">
        <f t="shared" si="297"/>
        <v>37.918629985799853</v>
      </c>
      <c r="L1317" s="8">
        <v>1</v>
      </c>
      <c r="M1317" s="9">
        <v>0</v>
      </c>
      <c r="N1317" s="8">
        <v>0</v>
      </c>
      <c r="O1317" s="9">
        <v>1</v>
      </c>
      <c r="P1317" s="9">
        <v>0</v>
      </c>
      <c r="Q1317" s="9">
        <v>0</v>
      </c>
      <c r="R1317" s="9">
        <v>0</v>
      </c>
      <c r="S1317" s="8">
        <v>1404</v>
      </c>
      <c r="T1317" s="9">
        <v>3</v>
      </c>
      <c r="U1317" s="9">
        <f t="shared" si="301"/>
        <v>1400</v>
      </c>
      <c r="V1317" s="9">
        <f t="shared" si="30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06"/>
        <v>0.73</v>
      </c>
      <c r="AN1317" s="42">
        <v>0.14000000000000001</v>
      </c>
      <c r="AO1317" s="41" t="s">
        <v>98</v>
      </c>
      <c r="AP1317" s="17" t="s">
        <v>98</v>
      </c>
      <c r="AQ1317" s="32">
        <v>1</v>
      </c>
      <c r="AR1317" s="39">
        <f t="shared" si="307"/>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4764</v>
      </c>
      <c r="BL1317" s="92">
        <f t="shared" si="308"/>
        <v>40.15</v>
      </c>
      <c r="BM1317">
        <v>1</v>
      </c>
      <c r="BN1317">
        <v>0</v>
      </c>
      <c r="BO1317">
        <v>0</v>
      </c>
      <c r="BP1317">
        <v>0</v>
      </c>
      <c r="BQ1317">
        <v>0</v>
      </c>
      <c r="BR1317">
        <v>0</v>
      </c>
      <c r="BS1317">
        <v>0</v>
      </c>
      <c r="BT1317" s="17">
        <v>0</v>
      </c>
      <c r="BU1317">
        <v>0</v>
      </c>
      <c r="BV1317">
        <v>0</v>
      </c>
      <c r="BW1317">
        <v>0</v>
      </c>
      <c r="BX1317" s="17">
        <v>1</v>
      </c>
      <c r="BY1317">
        <v>0</v>
      </c>
      <c r="BZ1317">
        <v>0</v>
      </c>
      <c r="CA1317">
        <v>0</v>
      </c>
      <c r="CB1317">
        <v>0</v>
      </c>
      <c r="CC1317" s="17">
        <v>0</v>
      </c>
      <c r="CD1317">
        <v>0</v>
      </c>
      <c r="CE1317">
        <v>0</v>
      </c>
      <c r="CF1317">
        <v>1</v>
      </c>
      <c r="CG1317">
        <v>1</v>
      </c>
      <c r="CH1317">
        <v>0</v>
      </c>
      <c r="CI1317">
        <v>0</v>
      </c>
      <c r="CJ1317">
        <v>0</v>
      </c>
      <c r="CK1317">
        <v>0</v>
      </c>
      <c r="CL1317">
        <v>0</v>
      </c>
      <c r="CM1317">
        <v>0</v>
      </c>
      <c r="CN1317" s="17">
        <v>0</v>
      </c>
      <c r="CO1317">
        <v>0.186</v>
      </c>
      <c r="CP1317">
        <v>284</v>
      </c>
      <c r="CQ1317">
        <v>1</v>
      </c>
      <c r="CR1317">
        <v>0</v>
      </c>
      <c r="CS1317">
        <v>7</v>
      </c>
      <c r="CY1317" s="33" t="s">
        <v>85</v>
      </c>
    </row>
    <row r="1318" spans="1:103" x14ac:dyDescent="0.25">
      <c r="A1318">
        <v>1317</v>
      </c>
      <c r="B1318">
        <v>84</v>
      </c>
      <c r="C1318" s="24" t="s">
        <v>4152</v>
      </c>
      <c r="D1318" s="12">
        <v>3.9</v>
      </c>
      <c r="E1318" s="13">
        <f t="shared" si="305"/>
        <v>0.36211699164345407</v>
      </c>
      <c r="F1318" s="7">
        <v>10.77</v>
      </c>
      <c r="G1318" s="7">
        <f t="shared" si="299"/>
        <v>3.537883008356546</v>
      </c>
      <c r="H1318" s="15">
        <f t="shared" si="300"/>
        <v>4.2621169916434543</v>
      </c>
      <c r="I1318" s="11">
        <f t="shared" si="295"/>
        <v>0.17585008486605422</v>
      </c>
      <c r="J1318" s="32">
        <f t="shared" si="296"/>
        <v>1.6327770182549137E-2</v>
      </c>
      <c r="K1318" s="32">
        <f t="shared" si="297"/>
        <v>61.245350027573522</v>
      </c>
      <c r="L1318" s="8">
        <v>1</v>
      </c>
      <c r="M1318" s="9">
        <v>0</v>
      </c>
      <c r="N1318" s="8">
        <v>0</v>
      </c>
      <c r="O1318" s="9">
        <v>1</v>
      </c>
      <c r="P1318" s="9">
        <v>0</v>
      </c>
      <c r="Q1318" s="9">
        <v>0</v>
      </c>
      <c r="R1318" s="9">
        <v>0</v>
      </c>
      <c r="S1318" s="8">
        <v>3639</v>
      </c>
      <c r="T1318" s="9">
        <v>3</v>
      </c>
      <c r="U1318" s="9">
        <f t="shared" si="301"/>
        <v>3635</v>
      </c>
      <c r="V1318" s="9">
        <f t="shared" si="30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06"/>
        <v>0.69800000000000006</v>
      </c>
      <c r="AN1318" s="42">
        <v>9.1999999999999998E-2</v>
      </c>
      <c r="AO1318" s="41" t="s">
        <v>98</v>
      </c>
      <c r="AP1318" s="17" t="s">
        <v>98</v>
      </c>
      <c r="AQ1318" s="32">
        <v>0</v>
      </c>
      <c r="AR1318" s="39">
        <f t="shared" si="307"/>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4763</v>
      </c>
      <c r="BL1318" s="92">
        <f t="shared" si="308"/>
        <v>38.65</v>
      </c>
      <c r="BM1318">
        <v>1</v>
      </c>
      <c r="BN1318">
        <v>0</v>
      </c>
      <c r="BO1318">
        <v>0</v>
      </c>
      <c r="BP1318">
        <v>0</v>
      </c>
      <c r="BQ1318">
        <v>0</v>
      </c>
      <c r="BR1318">
        <v>0</v>
      </c>
      <c r="BS1318">
        <v>0</v>
      </c>
      <c r="BT1318" s="17">
        <v>0</v>
      </c>
      <c r="BU1318">
        <v>0</v>
      </c>
      <c r="BV1318">
        <v>0</v>
      </c>
      <c r="BW1318">
        <v>0</v>
      </c>
      <c r="BX1318" s="17">
        <v>1</v>
      </c>
      <c r="BY1318">
        <v>0</v>
      </c>
      <c r="BZ1318">
        <v>0</v>
      </c>
      <c r="CA1318">
        <v>0</v>
      </c>
      <c r="CB1318">
        <v>0</v>
      </c>
      <c r="CC1318" s="17">
        <v>0</v>
      </c>
      <c r="CD1318">
        <v>0</v>
      </c>
      <c r="CE1318">
        <v>0</v>
      </c>
      <c r="CF1318">
        <v>1</v>
      </c>
      <c r="CG1318">
        <v>1</v>
      </c>
      <c r="CH1318">
        <v>0</v>
      </c>
      <c r="CI1318">
        <v>0</v>
      </c>
      <c r="CJ1318">
        <v>0</v>
      </c>
      <c r="CK1318">
        <v>0</v>
      </c>
      <c r="CL1318">
        <v>0</v>
      </c>
      <c r="CM1318">
        <v>0</v>
      </c>
      <c r="CN1318" s="17">
        <v>0</v>
      </c>
      <c r="CO1318">
        <v>0.186</v>
      </c>
      <c r="CP1318">
        <v>284</v>
      </c>
      <c r="CQ1318">
        <v>1</v>
      </c>
      <c r="CR1318">
        <v>0</v>
      </c>
      <c r="CS1318">
        <v>7</v>
      </c>
      <c r="CY1318" s="33" t="s">
        <v>85</v>
      </c>
    </row>
    <row r="1319" spans="1:103" x14ac:dyDescent="0.25">
      <c r="A1319">
        <v>1318</v>
      </c>
      <c r="B1319">
        <v>84</v>
      </c>
      <c r="C1319" s="24" t="s">
        <v>4152</v>
      </c>
      <c r="D1319" s="12">
        <v>5.2</v>
      </c>
      <c r="E1319" s="13">
        <f t="shared" si="305"/>
        <v>0.67357512953367882</v>
      </c>
      <c r="F1319" s="7">
        <v>7.72</v>
      </c>
      <c r="G1319" s="7">
        <f t="shared" si="299"/>
        <v>4.5264248704663217</v>
      </c>
      <c r="H1319" s="15">
        <f t="shared" si="300"/>
        <v>5.8735751295336787</v>
      </c>
      <c r="I1319" s="11">
        <f t="shared" si="295"/>
        <v>0.21139989509167173</v>
      </c>
      <c r="J1319" s="32">
        <f t="shared" si="296"/>
        <v>2.7383406099957479E-2</v>
      </c>
      <c r="K1319" s="32">
        <f t="shared" si="297"/>
        <v>36.518466561453536</v>
      </c>
      <c r="L1319" s="8">
        <v>1</v>
      </c>
      <c r="M1319" s="9">
        <v>0</v>
      </c>
      <c r="N1319" s="8">
        <v>0</v>
      </c>
      <c r="O1319" s="9">
        <v>1</v>
      </c>
      <c r="P1319" s="9">
        <v>0</v>
      </c>
      <c r="Q1319" s="9">
        <v>0</v>
      </c>
      <c r="R1319" s="9">
        <v>0</v>
      </c>
      <c r="S1319" s="8">
        <v>1278</v>
      </c>
      <c r="T1319" s="9">
        <v>3</v>
      </c>
      <c r="U1319" s="9">
        <f t="shared" si="301"/>
        <v>1274</v>
      </c>
      <c r="V1319" s="9">
        <f t="shared" si="30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06"/>
        <v>0.73</v>
      </c>
      <c r="AN1319" s="42">
        <v>0.14000000000000001</v>
      </c>
      <c r="AO1319" s="41" t="s">
        <v>98</v>
      </c>
      <c r="AP1319" s="17" t="s">
        <v>98</v>
      </c>
      <c r="AQ1319" s="32">
        <v>0</v>
      </c>
      <c r="AR1319" s="39">
        <f t="shared" si="307"/>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4764</v>
      </c>
      <c r="BL1319" s="92">
        <f t="shared" si="308"/>
        <v>40.15</v>
      </c>
      <c r="BM1319">
        <v>1</v>
      </c>
      <c r="BN1319">
        <v>0</v>
      </c>
      <c r="BO1319">
        <v>0</v>
      </c>
      <c r="BP1319">
        <v>0</v>
      </c>
      <c r="BQ1319">
        <v>0</v>
      </c>
      <c r="BR1319">
        <v>0</v>
      </c>
      <c r="BS1319">
        <v>0</v>
      </c>
      <c r="BT1319" s="17">
        <v>0</v>
      </c>
      <c r="BU1319">
        <v>0</v>
      </c>
      <c r="BV1319">
        <v>0</v>
      </c>
      <c r="BW1319">
        <v>0</v>
      </c>
      <c r="BX1319" s="17">
        <v>1</v>
      </c>
      <c r="BY1319">
        <v>0</v>
      </c>
      <c r="BZ1319">
        <v>0</v>
      </c>
      <c r="CA1319">
        <v>0</v>
      </c>
      <c r="CB1319">
        <v>0</v>
      </c>
      <c r="CC1319" s="17">
        <v>0</v>
      </c>
      <c r="CD1319">
        <v>0</v>
      </c>
      <c r="CE1319">
        <v>0</v>
      </c>
      <c r="CF1319">
        <v>1</v>
      </c>
      <c r="CG1319">
        <v>1</v>
      </c>
      <c r="CH1319">
        <v>0</v>
      </c>
      <c r="CI1319">
        <v>0</v>
      </c>
      <c r="CJ1319">
        <v>0</v>
      </c>
      <c r="CK1319">
        <v>0</v>
      </c>
      <c r="CL1319">
        <v>0</v>
      </c>
      <c r="CM1319">
        <v>0</v>
      </c>
      <c r="CN1319" s="17">
        <v>0</v>
      </c>
      <c r="CO1319">
        <v>0.186</v>
      </c>
      <c r="CP1319">
        <v>284</v>
      </c>
      <c r="CQ1319">
        <v>1</v>
      </c>
      <c r="CR1319">
        <v>0</v>
      </c>
      <c r="CS1319">
        <v>7</v>
      </c>
      <c r="CY1319" s="33" t="s">
        <v>85</v>
      </c>
    </row>
    <row r="1320" spans="1:103" x14ac:dyDescent="0.25">
      <c r="A1320">
        <v>1319</v>
      </c>
      <c r="B1320">
        <v>84</v>
      </c>
      <c r="C1320" s="24" t="s">
        <v>4152</v>
      </c>
      <c r="D1320" s="12">
        <v>3</v>
      </c>
      <c r="E1320" s="13">
        <f t="shared" si="305"/>
        <v>0.17964071856287425</v>
      </c>
      <c r="F1320" s="7">
        <v>16.7</v>
      </c>
      <c r="G1320" s="7">
        <f t="shared" si="299"/>
        <v>2.8203592814371259</v>
      </c>
      <c r="H1320" s="15">
        <f t="shared" si="300"/>
        <v>3.1796407185628741</v>
      </c>
      <c r="I1320" s="11">
        <f t="shared" si="295"/>
        <v>0.24788008835336373</v>
      </c>
      <c r="J1320" s="32">
        <f t="shared" si="296"/>
        <v>1.4843119063075675E-2</v>
      </c>
      <c r="K1320" s="32">
        <f t="shared" si="297"/>
        <v>67.371284684203559</v>
      </c>
      <c r="L1320" s="8">
        <v>1</v>
      </c>
      <c r="M1320" s="9">
        <v>0</v>
      </c>
      <c r="N1320" s="8">
        <v>0</v>
      </c>
      <c r="O1320" s="9">
        <v>1</v>
      </c>
      <c r="P1320" s="9">
        <v>0</v>
      </c>
      <c r="Q1320" s="9">
        <v>0</v>
      </c>
      <c r="R1320" s="9">
        <v>0</v>
      </c>
      <c r="S1320" s="8">
        <v>4278</v>
      </c>
      <c r="T1320" s="9">
        <v>17</v>
      </c>
      <c r="U1320" s="9">
        <f t="shared" si="301"/>
        <v>4260</v>
      </c>
      <c r="V1320" s="9">
        <f t="shared" si="30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06"/>
        <v>0.69800000000000006</v>
      </c>
      <c r="AN1320" s="42">
        <v>9.1999999999999998E-2</v>
      </c>
      <c r="AO1320" s="41" t="s">
        <v>98</v>
      </c>
      <c r="AP1320" s="17" t="s">
        <v>98</v>
      </c>
      <c r="AQ1320" s="32">
        <v>1</v>
      </c>
      <c r="AR1320" s="39">
        <f t="shared" si="307"/>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4763</v>
      </c>
      <c r="BL1320" s="92">
        <f t="shared" si="308"/>
        <v>38.65</v>
      </c>
      <c r="BM1320">
        <v>1</v>
      </c>
      <c r="BN1320">
        <v>0</v>
      </c>
      <c r="BO1320">
        <v>0</v>
      </c>
      <c r="BP1320">
        <v>0</v>
      </c>
      <c r="BQ1320">
        <v>0</v>
      </c>
      <c r="BR1320">
        <v>0</v>
      </c>
      <c r="BS1320">
        <v>0</v>
      </c>
      <c r="BT1320" s="17">
        <v>0</v>
      </c>
      <c r="BU1320">
        <v>0</v>
      </c>
      <c r="BV1320">
        <v>0</v>
      </c>
      <c r="BW1320">
        <v>0</v>
      </c>
      <c r="BX1320" s="17">
        <v>1</v>
      </c>
      <c r="BY1320">
        <v>0</v>
      </c>
      <c r="BZ1320">
        <v>0</v>
      </c>
      <c r="CA1320">
        <v>0</v>
      </c>
      <c r="CB1320">
        <v>0</v>
      </c>
      <c r="CC1320" s="17">
        <v>0</v>
      </c>
      <c r="CD1320">
        <v>0</v>
      </c>
      <c r="CE1320">
        <v>0</v>
      </c>
      <c r="CF1320">
        <v>1</v>
      </c>
      <c r="CG1320">
        <v>1</v>
      </c>
      <c r="CH1320">
        <v>0</v>
      </c>
      <c r="CI1320">
        <v>0</v>
      </c>
      <c r="CJ1320">
        <v>0</v>
      </c>
      <c r="CK1320">
        <v>1</v>
      </c>
      <c r="CL1320">
        <v>0</v>
      </c>
      <c r="CM1320">
        <v>0</v>
      </c>
      <c r="CN1320" s="17">
        <v>1</v>
      </c>
      <c r="CO1320">
        <v>0.186</v>
      </c>
      <c r="CP1320">
        <v>284</v>
      </c>
      <c r="CQ1320">
        <v>1</v>
      </c>
      <c r="CR1320">
        <v>0</v>
      </c>
      <c r="CS1320">
        <v>7</v>
      </c>
      <c r="CY1320" s="33" t="s">
        <v>85</v>
      </c>
    </row>
    <row r="1321" spans="1:103" x14ac:dyDescent="0.25">
      <c r="A1321">
        <v>1320</v>
      </c>
      <c r="B1321">
        <v>84</v>
      </c>
      <c r="C1321" s="24" t="s">
        <v>4152</v>
      </c>
      <c r="D1321" s="12">
        <v>4.9000000000000004</v>
      </c>
      <c r="E1321" s="13">
        <f t="shared" si="305"/>
        <v>0.34098816979819074</v>
      </c>
      <c r="F1321" s="7">
        <v>14.37</v>
      </c>
      <c r="G1321" s="7">
        <f t="shared" si="299"/>
        <v>4.5590118302018094</v>
      </c>
      <c r="H1321" s="15">
        <f t="shared" si="300"/>
        <v>5.2409881697981913</v>
      </c>
      <c r="I1321" s="11">
        <f t="shared" si="295"/>
        <v>0.31734174799757642</v>
      </c>
      <c r="J1321" s="32">
        <f t="shared" si="296"/>
        <v>2.2083628949031067E-2</v>
      </c>
      <c r="K1321" s="32">
        <f t="shared" si="297"/>
        <v>45.282412700738462</v>
      </c>
      <c r="L1321" s="8">
        <v>1</v>
      </c>
      <c r="M1321" s="9">
        <v>0</v>
      </c>
      <c r="N1321" s="8">
        <v>0</v>
      </c>
      <c r="O1321" s="9">
        <v>1</v>
      </c>
      <c r="P1321" s="9">
        <v>0</v>
      </c>
      <c r="Q1321" s="9">
        <v>0</v>
      </c>
      <c r="R1321" s="9">
        <v>0</v>
      </c>
      <c r="S1321" s="8">
        <v>1862</v>
      </c>
      <c r="T1321" s="9">
        <v>17</v>
      </c>
      <c r="U1321" s="9">
        <f t="shared" si="301"/>
        <v>1844</v>
      </c>
      <c r="V1321" s="9">
        <f t="shared" si="30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06"/>
        <v>0.73</v>
      </c>
      <c r="AN1321" s="42">
        <v>0.14000000000000001</v>
      </c>
      <c r="AO1321" s="41" t="s">
        <v>98</v>
      </c>
      <c r="AP1321" s="17" t="s">
        <v>98</v>
      </c>
      <c r="AQ1321" s="32">
        <v>1</v>
      </c>
      <c r="AR1321" s="39">
        <f t="shared" si="307"/>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4764</v>
      </c>
      <c r="BL1321" s="92">
        <f t="shared" si="308"/>
        <v>40.15</v>
      </c>
      <c r="BM1321">
        <v>1</v>
      </c>
      <c r="BN1321">
        <v>0</v>
      </c>
      <c r="BO1321">
        <v>0</v>
      </c>
      <c r="BP1321">
        <v>0</v>
      </c>
      <c r="BQ1321">
        <v>0</v>
      </c>
      <c r="BR1321">
        <v>0</v>
      </c>
      <c r="BS1321">
        <v>0</v>
      </c>
      <c r="BT1321" s="17">
        <v>0</v>
      </c>
      <c r="BU1321">
        <v>0</v>
      </c>
      <c r="BV1321">
        <v>0</v>
      </c>
      <c r="BW1321">
        <v>0</v>
      </c>
      <c r="BX1321" s="17">
        <v>1</v>
      </c>
      <c r="BY1321">
        <v>0</v>
      </c>
      <c r="BZ1321">
        <v>0</v>
      </c>
      <c r="CA1321">
        <v>0</v>
      </c>
      <c r="CB1321">
        <v>0</v>
      </c>
      <c r="CC1321" s="17">
        <v>0</v>
      </c>
      <c r="CD1321">
        <v>0</v>
      </c>
      <c r="CE1321">
        <v>0</v>
      </c>
      <c r="CF1321">
        <v>1</v>
      </c>
      <c r="CG1321">
        <v>1</v>
      </c>
      <c r="CH1321">
        <v>0</v>
      </c>
      <c r="CI1321">
        <v>0</v>
      </c>
      <c r="CJ1321">
        <v>0</v>
      </c>
      <c r="CK1321">
        <v>1</v>
      </c>
      <c r="CL1321">
        <v>0</v>
      </c>
      <c r="CM1321">
        <v>0</v>
      </c>
      <c r="CN1321" s="17">
        <v>1</v>
      </c>
      <c r="CO1321">
        <v>0.186</v>
      </c>
      <c r="CP1321">
        <v>284</v>
      </c>
      <c r="CQ1321">
        <v>1</v>
      </c>
      <c r="CR1321">
        <v>0</v>
      </c>
      <c r="CS1321">
        <v>7</v>
      </c>
      <c r="CY1321" s="33" t="s">
        <v>85</v>
      </c>
    </row>
    <row r="1322" spans="1:103" x14ac:dyDescent="0.25">
      <c r="A1322">
        <v>1321</v>
      </c>
      <c r="B1322">
        <v>84</v>
      </c>
      <c r="C1322" s="24" t="s">
        <v>4152</v>
      </c>
      <c r="D1322" s="12">
        <v>4.8</v>
      </c>
      <c r="E1322" s="13">
        <f t="shared" si="305"/>
        <v>0.20227560050568899</v>
      </c>
      <c r="F1322" s="7">
        <v>23.73</v>
      </c>
      <c r="G1322" s="7">
        <f t="shared" si="299"/>
        <v>4.5977243994943109</v>
      </c>
      <c r="H1322" s="15">
        <f t="shared" si="300"/>
        <v>5.0022756005056888</v>
      </c>
      <c r="I1322" s="11">
        <f t="shared" si="295"/>
        <v>0.34653921998542769</v>
      </c>
      <c r="J1322" s="32">
        <f t="shared" si="296"/>
        <v>1.4603422671109468E-2</v>
      </c>
      <c r="K1322" s="32">
        <f t="shared" si="297"/>
        <v>68.477097631251866</v>
      </c>
      <c r="L1322" s="8">
        <v>1</v>
      </c>
      <c r="M1322" s="9">
        <v>0</v>
      </c>
      <c r="N1322" s="8">
        <v>0</v>
      </c>
      <c r="O1322" s="9">
        <v>1</v>
      </c>
      <c r="P1322" s="9">
        <v>0</v>
      </c>
      <c r="Q1322" s="9">
        <v>0</v>
      </c>
      <c r="R1322" s="9">
        <v>0</v>
      </c>
      <c r="S1322" s="8">
        <v>4144</v>
      </c>
      <c r="T1322" s="9">
        <v>17</v>
      </c>
      <c r="U1322" s="9">
        <f t="shared" si="301"/>
        <v>4126</v>
      </c>
      <c r="V1322" s="9">
        <f t="shared" si="30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06"/>
        <v>0.69800000000000006</v>
      </c>
      <c r="AN1322" s="42">
        <v>9.1999999999999998E-2</v>
      </c>
      <c r="AO1322" s="41" t="s">
        <v>98</v>
      </c>
      <c r="AP1322" s="17" t="s">
        <v>98</v>
      </c>
      <c r="AQ1322" s="32">
        <v>0</v>
      </c>
      <c r="AR1322" s="39">
        <f t="shared" si="307"/>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4763</v>
      </c>
      <c r="BL1322" s="92">
        <f t="shared" si="308"/>
        <v>38.65</v>
      </c>
      <c r="BM1322">
        <v>1</v>
      </c>
      <c r="BN1322">
        <v>0</v>
      </c>
      <c r="BO1322">
        <v>0</v>
      </c>
      <c r="BP1322">
        <v>0</v>
      </c>
      <c r="BQ1322">
        <v>0</v>
      </c>
      <c r="BR1322">
        <v>0</v>
      </c>
      <c r="BS1322">
        <v>0</v>
      </c>
      <c r="BT1322" s="17">
        <v>0</v>
      </c>
      <c r="BU1322">
        <v>0</v>
      </c>
      <c r="BV1322">
        <v>0</v>
      </c>
      <c r="BW1322">
        <v>0</v>
      </c>
      <c r="BX1322" s="17">
        <v>1</v>
      </c>
      <c r="BY1322">
        <v>0</v>
      </c>
      <c r="BZ1322">
        <v>0</v>
      </c>
      <c r="CA1322">
        <v>0</v>
      </c>
      <c r="CB1322">
        <v>0</v>
      </c>
      <c r="CC1322" s="17">
        <v>0</v>
      </c>
      <c r="CD1322">
        <v>0</v>
      </c>
      <c r="CE1322">
        <v>0</v>
      </c>
      <c r="CF1322">
        <v>1</v>
      </c>
      <c r="CG1322">
        <v>1</v>
      </c>
      <c r="CH1322">
        <v>0</v>
      </c>
      <c r="CI1322">
        <v>0</v>
      </c>
      <c r="CJ1322">
        <v>0</v>
      </c>
      <c r="CK1322">
        <v>1</v>
      </c>
      <c r="CL1322">
        <v>0</v>
      </c>
      <c r="CM1322">
        <v>0</v>
      </c>
      <c r="CN1322" s="17">
        <v>1</v>
      </c>
      <c r="CO1322">
        <v>0.186</v>
      </c>
      <c r="CP1322">
        <v>284</v>
      </c>
      <c r="CQ1322">
        <v>1</v>
      </c>
      <c r="CR1322">
        <v>0</v>
      </c>
      <c r="CS1322">
        <v>7</v>
      </c>
      <c r="CY1322" s="33" t="s">
        <v>85</v>
      </c>
    </row>
    <row r="1323" spans="1:103" x14ac:dyDescent="0.25">
      <c r="A1323">
        <v>1322</v>
      </c>
      <c r="B1323">
        <v>84</v>
      </c>
      <c r="C1323" s="24" t="s">
        <v>4152</v>
      </c>
      <c r="D1323" s="12">
        <v>5.2</v>
      </c>
      <c r="E1323" s="13">
        <f t="shared" si="305"/>
        <v>0.35422343324250682</v>
      </c>
      <c r="F1323" s="7">
        <v>14.68</v>
      </c>
      <c r="G1323" s="7">
        <f t="shared" si="299"/>
        <v>4.8457765667574932</v>
      </c>
      <c r="H1323" s="15">
        <f t="shared" si="300"/>
        <v>5.5542234332425071</v>
      </c>
      <c r="I1323" s="11">
        <f t="shared" si="295"/>
        <v>0.33239372085291063</v>
      </c>
      <c r="J1323" s="32">
        <f t="shared" si="296"/>
        <v>2.2642624036301812E-2</v>
      </c>
      <c r="K1323" s="32">
        <f t="shared" si="297"/>
        <v>44.164492525104372</v>
      </c>
      <c r="L1323" s="8">
        <v>1</v>
      </c>
      <c r="M1323" s="9">
        <v>0</v>
      </c>
      <c r="N1323" s="8">
        <v>0</v>
      </c>
      <c r="O1323" s="9">
        <v>1</v>
      </c>
      <c r="P1323" s="9">
        <v>0</v>
      </c>
      <c r="Q1323" s="9">
        <v>0</v>
      </c>
      <c r="R1323" s="9">
        <v>0</v>
      </c>
      <c r="S1323" s="8">
        <v>1753</v>
      </c>
      <c r="T1323" s="9">
        <v>17</v>
      </c>
      <c r="U1323" s="9">
        <f t="shared" si="301"/>
        <v>1735</v>
      </c>
      <c r="V1323" s="9">
        <f t="shared" si="30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06"/>
        <v>0.73</v>
      </c>
      <c r="AN1323" s="42">
        <v>0.14000000000000001</v>
      </c>
      <c r="AO1323" s="41" t="s">
        <v>98</v>
      </c>
      <c r="AP1323" s="17" t="s">
        <v>98</v>
      </c>
      <c r="AQ1323" s="32">
        <v>0</v>
      </c>
      <c r="AR1323" s="39">
        <f t="shared" si="307"/>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4764</v>
      </c>
      <c r="BL1323" s="92">
        <f t="shared" si="308"/>
        <v>40.15</v>
      </c>
      <c r="BM1323">
        <v>1</v>
      </c>
      <c r="BN1323">
        <v>0</v>
      </c>
      <c r="BO1323">
        <v>0</v>
      </c>
      <c r="BP1323">
        <v>0</v>
      </c>
      <c r="BQ1323">
        <v>0</v>
      </c>
      <c r="BR1323">
        <v>0</v>
      </c>
      <c r="BS1323">
        <v>0</v>
      </c>
      <c r="BT1323" s="17">
        <v>0</v>
      </c>
      <c r="BU1323">
        <v>0</v>
      </c>
      <c r="BV1323">
        <v>0</v>
      </c>
      <c r="BW1323">
        <v>0</v>
      </c>
      <c r="BX1323" s="17">
        <v>1</v>
      </c>
      <c r="BY1323">
        <v>0</v>
      </c>
      <c r="BZ1323">
        <v>0</v>
      </c>
      <c r="CA1323">
        <v>0</v>
      </c>
      <c r="CB1323">
        <v>0</v>
      </c>
      <c r="CC1323" s="17">
        <v>0</v>
      </c>
      <c r="CD1323">
        <v>0</v>
      </c>
      <c r="CE1323">
        <v>0</v>
      </c>
      <c r="CF1323">
        <v>1</v>
      </c>
      <c r="CG1323">
        <v>1</v>
      </c>
      <c r="CH1323">
        <v>0</v>
      </c>
      <c r="CI1323">
        <v>0</v>
      </c>
      <c r="CJ1323">
        <v>0</v>
      </c>
      <c r="CK1323">
        <v>1</v>
      </c>
      <c r="CL1323">
        <v>0</v>
      </c>
      <c r="CM1323">
        <v>0</v>
      </c>
      <c r="CN1323" s="17">
        <v>1</v>
      </c>
      <c r="CO1323">
        <v>0.186</v>
      </c>
      <c r="CP1323">
        <v>284</v>
      </c>
      <c r="CQ1323">
        <v>1</v>
      </c>
      <c r="CR1323">
        <v>0</v>
      </c>
      <c r="CS1323">
        <v>7</v>
      </c>
      <c r="CY1323" s="33" t="s">
        <v>85</v>
      </c>
    </row>
    <row r="1324" spans="1:103" x14ac:dyDescent="0.25">
      <c r="A1324">
        <v>1323</v>
      </c>
      <c r="B1324">
        <v>84</v>
      </c>
      <c r="C1324" s="24" t="s">
        <v>4152</v>
      </c>
      <c r="D1324" s="12">
        <v>3.1</v>
      </c>
      <c r="E1324" s="13">
        <f t="shared" si="305"/>
        <v>0.23682200152788388</v>
      </c>
      <c r="F1324" s="7">
        <v>13.09</v>
      </c>
      <c r="G1324" s="7">
        <f t="shared" si="299"/>
        <v>2.8631779984721164</v>
      </c>
      <c r="H1324" s="15">
        <f t="shared" si="300"/>
        <v>3.3368220015278838</v>
      </c>
      <c r="I1324" s="11">
        <f t="shared" si="295"/>
        <v>0.27387885546925828</v>
      </c>
      <c r="J1324" s="32">
        <f t="shared" si="296"/>
        <v>2.0922754428514767E-2</v>
      </c>
      <c r="K1324" s="32">
        <f t="shared" si="297"/>
        <v>47.794854325544293</v>
      </c>
      <c r="L1324" s="8">
        <v>1</v>
      </c>
      <c r="M1324" s="9">
        <v>0</v>
      </c>
      <c r="N1324" s="8">
        <v>0</v>
      </c>
      <c r="O1324" s="9">
        <v>1</v>
      </c>
      <c r="P1324" s="9">
        <v>0</v>
      </c>
      <c r="Q1324" s="9">
        <v>0</v>
      </c>
      <c r="R1324" s="9">
        <v>0</v>
      </c>
      <c r="S1324" s="8">
        <v>2131</v>
      </c>
      <c r="T1324" s="9">
        <v>17</v>
      </c>
      <c r="U1324" s="9">
        <f t="shared" si="301"/>
        <v>2113</v>
      </c>
      <c r="V1324" s="9">
        <f t="shared" si="30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06"/>
        <v>0.61199999999999999</v>
      </c>
      <c r="AN1324" s="42">
        <v>0.108</v>
      </c>
      <c r="AO1324" s="41" t="s">
        <v>98</v>
      </c>
      <c r="AP1324" s="17" t="s">
        <v>98</v>
      </c>
      <c r="AQ1324" s="32">
        <v>1</v>
      </c>
      <c r="AR1324" s="39">
        <f t="shared" si="307"/>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2">
        <f t="shared" si="308"/>
        <v>36.86</v>
      </c>
      <c r="BM1324">
        <v>1</v>
      </c>
      <c r="BN1324">
        <v>0</v>
      </c>
      <c r="BO1324">
        <v>0</v>
      </c>
      <c r="BP1324">
        <v>0</v>
      </c>
      <c r="BQ1324">
        <v>0</v>
      </c>
      <c r="BR1324">
        <v>0</v>
      </c>
      <c r="BS1324">
        <v>0</v>
      </c>
      <c r="BT1324" s="17">
        <v>0</v>
      </c>
      <c r="BU1324">
        <v>0</v>
      </c>
      <c r="BV1324">
        <v>0</v>
      </c>
      <c r="BW1324">
        <v>0</v>
      </c>
      <c r="BX1324" s="17">
        <v>1</v>
      </c>
      <c r="BY1324">
        <v>0</v>
      </c>
      <c r="BZ1324">
        <v>0</v>
      </c>
      <c r="CA1324">
        <v>0</v>
      </c>
      <c r="CB1324">
        <v>0</v>
      </c>
      <c r="CC1324" s="17">
        <v>0</v>
      </c>
      <c r="CD1324">
        <v>0</v>
      </c>
      <c r="CE1324">
        <v>0</v>
      </c>
      <c r="CF1324">
        <v>1</v>
      </c>
      <c r="CG1324">
        <v>1</v>
      </c>
      <c r="CH1324">
        <v>0</v>
      </c>
      <c r="CI1324">
        <v>0</v>
      </c>
      <c r="CJ1324">
        <v>0</v>
      </c>
      <c r="CK1324">
        <v>1</v>
      </c>
      <c r="CL1324">
        <v>0</v>
      </c>
      <c r="CM1324">
        <v>0</v>
      </c>
      <c r="CN1324" s="17">
        <v>1</v>
      </c>
      <c r="CO1324">
        <v>0.186</v>
      </c>
      <c r="CP1324">
        <v>284</v>
      </c>
      <c r="CQ1324">
        <v>1</v>
      </c>
      <c r="CR1324">
        <v>0</v>
      </c>
      <c r="CS1324">
        <v>7</v>
      </c>
      <c r="CY1324" s="33" t="s">
        <v>85</v>
      </c>
    </row>
    <row r="1325" spans="1:103" x14ac:dyDescent="0.25">
      <c r="A1325">
        <v>1324</v>
      </c>
      <c r="B1325">
        <v>84</v>
      </c>
      <c r="C1325" s="24" t="s">
        <v>4152</v>
      </c>
      <c r="D1325" s="12">
        <v>4.8</v>
      </c>
      <c r="E1325" s="13">
        <f t="shared" si="305"/>
        <v>0.29758214507129571</v>
      </c>
      <c r="F1325" s="7">
        <v>16.13</v>
      </c>
      <c r="G1325" s="7">
        <f t="shared" si="299"/>
        <v>4.5024178549287042</v>
      </c>
      <c r="H1325" s="15">
        <f t="shared" si="300"/>
        <v>5.0975821450712955</v>
      </c>
      <c r="I1325" s="11">
        <f t="shared" si="295"/>
        <v>0.36057169116734039</v>
      </c>
      <c r="J1325" s="32">
        <f t="shared" si="296"/>
        <v>2.2354103606158731E-2</v>
      </c>
      <c r="K1325" s="32">
        <f t="shared" si="297"/>
        <v>44.734515756851557</v>
      </c>
      <c r="L1325" s="8">
        <v>1</v>
      </c>
      <c r="M1325" s="9">
        <v>0</v>
      </c>
      <c r="N1325" s="8">
        <v>0</v>
      </c>
      <c r="O1325" s="9">
        <v>1</v>
      </c>
      <c r="P1325" s="9">
        <v>0</v>
      </c>
      <c r="Q1325" s="9">
        <v>0</v>
      </c>
      <c r="R1325" s="9">
        <v>0</v>
      </c>
      <c r="S1325" s="8">
        <v>1759</v>
      </c>
      <c r="T1325" s="9">
        <v>17</v>
      </c>
      <c r="U1325" s="9">
        <f t="shared" si="301"/>
        <v>1741</v>
      </c>
      <c r="V1325" s="9">
        <f t="shared" si="30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06"/>
        <v>0.68199999999999994</v>
      </c>
      <c r="AN1325" s="42">
        <v>0.158</v>
      </c>
      <c r="AO1325" s="41" t="s">
        <v>98</v>
      </c>
      <c r="AP1325" s="17" t="s">
        <v>98</v>
      </c>
      <c r="AQ1325" s="32">
        <v>1</v>
      </c>
      <c r="AR1325" s="39">
        <f t="shared" si="307"/>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2">
        <f t="shared" si="308"/>
        <v>38.79</v>
      </c>
      <c r="BM1325">
        <v>1</v>
      </c>
      <c r="BN1325">
        <v>0</v>
      </c>
      <c r="BO1325">
        <v>0</v>
      </c>
      <c r="BP1325">
        <v>0</v>
      </c>
      <c r="BQ1325">
        <v>0</v>
      </c>
      <c r="BR1325">
        <v>0</v>
      </c>
      <c r="BS1325">
        <v>0</v>
      </c>
      <c r="BT1325" s="17">
        <v>0</v>
      </c>
      <c r="BU1325">
        <v>0</v>
      </c>
      <c r="BV1325">
        <v>0</v>
      </c>
      <c r="BW1325">
        <v>0</v>
      </c>
      <c r="BX1325" s="17">
        <v>1</v>
      </c>
      <c r="BY1325">
        <v>0</v>
      </c>
      <c r="BZ1325">
        <v>0</v>
      </c>
      <c r="CA1325">
        <v>0</v>
      </c>
      <c r="CB1325">
        <v>0</v>
      </c>
      <c r="CC1325" s="17">
        <v>0</v>
      </c>
      <c r="CD1325">
        <v>0</v>
      </c>
      <c r="CE1325">
        <v>0</v>
      </c>
      <c r="CF1325">
        <v>1</v>
      </c>
      <c r="CG1325">
        <v>1</v>
      </c>
      <c r="CH1325">
        <v>0</v>
      </c>
      <c r="CI1325">
        <v>0</v>
      </c>
      <c r="CJ1325">
        <v>0</v>
      </c>
      <c r="CK1325">
        <v>1</v>
      </c>
      <c r="CL1325">
        <v>0</v>
      </c>
      <c r="CM1325">
        <v>0</v>
      </c>
      <c r="CN1325" s="17">
        <v>1</v>
      </c>
      <c r="CO1325">
        <v>0.186</v>
      </c>
      <c r="CP1325">
        <v>284</v>
      </c>
      <c r="CQ1325">
        <v>1</v>
      </c>
      <c r="CR1325">
        <v>0</v>
      </c>
      <c r="CS1325">
        <v>7</v>
      </c>
      <c r="CY1325" s="33" t="s">
        <v>85</v>
      </c>
    </row>
    <row r="1326" spans="1:103" x14ac:dyDescent="0.25">
      <c r="A1326">
        <v>1325</v>
      </c>
      <c r="B1326">
        <v>84</v>
      </c>
      <c r="C1326" s="24" t="s">
        <v>4152</v>
      </c>
      <c r="D1326" s="12">
        <v>4.8</v>
      </c>
      <c r="E1326" s="13">
        <f t="shared" si="305"/>
        <v>0.27681660899653976</v>
      </c>
      <c r="F1326" s="7">
        <v>17.34</v>
      </c>
      <c r="G1326" s="7">
        <f t="shared" si="299"/>
        <v>4.5231833910034602</v>
      </c>
      <c r="H1326" s="15">
        <f t="shared" si="300"/>
        <v>5.0768166089965394</v>
      </c>
      <c r="I1326" s="11">
        <f t="shared" si="295"/>
        <v>0.36357110372039231</v>
      </c>
      <c r="J1326" s="32">
        <f t="shared" si="296"/>
        <v>2.0967191679376718E-2</v>
      </c>
      <c r="K1326" s="32">
        <f t="shared" si="297"/>
        <v>47.693559313601249</v>
      </c>
      <c r="L1326" s="8">
        <v>1</v>
      </c>
      <c r="M1326" s="9">
        <v>0</v>
      </c>
      <c r="N1326" s="8">
        <v>0</v>
      </c>
      <c r="O1326" s="9">
        <v>1</v>
      </c>
      <c r="P1326" s="9">
        <v>0</v>
      </c>
      <c r="Q1326" s="9">
        <v>0</v>
      </c>
      <c r="R1326" s="9">
        <v>0</v>
      </c>
      <c r="S1326" s="8">
        <v>1992</v>
      </c>
      <c r="T1326" s="9">
        <v>17</v>
      </c>
      <c r="U1326" s="9">
        <f t="shared" si="301"/>
        <v>1974</v>
      </c>
      <c r="V1326" s="9">
        <f t="shared" si="30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06"/>
        <v>0.61199999999999999</v>
      </c>
      <c r="AN1326" s="42">
        <v>0.108</v>
      </c>
      <c r="AO1326" s="41" t="s">
        <v>98</v>
      </c>
      <c r="AP1326" s="17" t="s">
        <v>98</v>
      </c>
      <c r="AQ1326" s="32">
        <v>0</v>
      </c>
      <c r="AR1326" s="39">
        <f t="shared" si="307"/>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2">
        <f t="shared" si="308"/>
        <v>36.86</v>
      </c>
      <c r="BM1326">
        <v>1</v>
      </c>
      <c r="BN1326">
        <v>0</v>
      </c>
      <c r="BO1326">
        <v>0</v>
      </c>
      <c r="BP1326">
        <v>0</v>
      </c>
      <c r="BQ1326">
        <v>0</v>
      </c>
      <c r="BR1326">
        <v>0</v>
      </c>
      <c r="BS1326">
        <v>0</v>
      </c>
      <c r="BT1326" s="17">
        <v>0</v>
      </c>
      <c r="BU1326">
        <v>0</v>
      </c>
      <c r="BV1326">
        <v>0</v>
      </c>
      <c r="BW1326">
        <v>0</v>
      </c>
      <c r="BX1326" s="17">
        <v>1</v>
      </c>
      <c r="BY1326">
        <v>0</v>
      </c>
      <c r="BZ1326">
        <v>0</v>
      </c>
      <c r="CA1326">
        <v>0</v>
      </c>
      <c r="CB1326">
        <v>0</v>
      </c>
      <c r="CC1326" s="17">
        <v>0</v>
      </c>
      <c r="CD1326">
        <v>0</v>
      </c>
      <c r="CE1326">
        <v>0</v>
      </c>
      <c r="CF1326">
        <v>1</v>
      </c>
      <c r="CG1326">
        <v>1</v>
      </c>
      <c r="CH1326">
        <v>0</v>
      </c>
      <c r="CI1326">
        <v>0</v>
      </c>
      <c r="CJ1326">
        <v>0</v>
      </c>
      <c r="CK1326">
        <v>1</v>
      </c>
      <c r="CL1326">
        <v>0</v>
      </c>
      <c r="CM1326">
        <v>0</v>
      </c>
      <c r="CN1326" s="17">
        <v>1</v>
      </c>
      <c r="CO1326">
        <v>0.186</v>
      </c>
      <c r="CP1326">
        <v>284</v>
      </c>
      <c r="CQ1326">
        <v>1</v>
      </c>
      <c r="CR1326">
        <v>0</v>
      </c>
      <c r="CS1326">
        <v>7</v>
      </c>
      <c r="CY1326" s="33" t="s">
        <v>85</v>
      </c>
    </row>
    <row r="1327" spans="1:103" x14ac:dyDescent="0.25">
      <c r="A1327">
        <v>1326</v>
      </c>
      <c r="B1327">
        <v>84</v>
      </c>
      <c r="C1327" s="24" t="s">
        <v>4152</v>
      </c>
      <c r="D1327" s="12">
        <v>5</v>
      </c>
      <c r="E1327" s="13">
        <f t="shared" si="305"/>
        <v>0.31328320802005011</v>
      </c>
      <c r="F1327" s="7">
        <v>15.96</v>
      </c>
      <c r="G1327" s="7">
        <f t="shared" si="299"/>
        <v>4.6867167919799497</v>
      </c>
      <c r="H1327" s="15">
        <f t="shared" si="300"/>
        <v>5.3132832080200503</v>
      </c>
      <c r="I1327" s="11">
        <f t="shared" si="295"/>
        <v>0.38385778929195752</v>
      </c>
      <c r="J1327" s="32">
        <f t="shared" si="296"/>
        <v>2.4051239930573776E-2</v>
      </c>
      <c r="K1327" s="32">
        <f t="shared" si="297"/>
        <v>41.577897974765392</v>
      </c>
      <c r="L1327" s="8">
        <v>1</v>
      </c>
      <c r="M1327" s="9">
        <v>0</v>
      </c>
      <c r="N1327" s="8">
        <v>0</v>
      </c>
      <c r="O1327" s="9">
        <v>1</v>
      </c>
      <c r="P1327" s="9">
        <v>0</v>
      </c>
      <c r="Q1327" s="9">
        <v>0</v>
      </c>
      <c r="R1327" s="9">
        <v>0</v>
      </c>
      <c r="S1327" s="8">
        <v>1492</v>
      </c>
      <c r="T1327" s="9">
        <v>17</v>
      </c>
      <c r="U1327" s="9">
        <f t="shared" si="301"/>
        <v>1474</v>
      </c>
      <c r="V1327" s="9">
        <f t="shared" si="30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06"/>
        <v>0.68199999999999994</v>
      </c>
      <c r="AN1327" s="42">
        <v>0.158</v>
      </c>
      <c r="AO1327" s="41" t="s">
        <v>98</v>
      </c>
      <c r="AP1327" s="17" t="s">
        <v>98</v>
      </c>
      <c r="AQ1327" s="32">
        <v>0</v>
      </c>
      <c r="AR1327" s="39">
        <f t="shared" si="307"/>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2">
        <f t="shared" si="308"/>
        <v>38.79</v>
      </c>
      <c r="BM1327">
        <v>1</v>
      </c>
      <c r="BN1327">
        <v>0</v>
      </c>
      <c r="BO1327">
        <v>0</v>
      </c>
      <c r="BP1327">
        <v>0</v>
      </c>
      <c r="BQ1327">
        <v>0</v>
      </c>
      <c r="BR1327">
        <v>0</v>
      </c>
      <c r="BS1327">
        <v>0</v>
      </c>
      <c r="BT1327" s="17">
        <v>0</v>
      </c>
      <c r="BU1327">
        <v>0</v>
      </c>
      <c r="BV1327">
        <v>0</v>
      </c>
      <c r="BW1327">
        <v>0</v>
      </c>
      <c r="BX1327" s="17">
        <v>1</v>
      </c>
      <c r="BY1327">
        <v>0</v>
      </c>
      <c r="BZ1327">
        <v>0</v>
      </c>
      <c r="CA1327">
        <v>0</v>
      </c>
      <c r="CB1327">
        <v>0</v>
      </c>
      <c r="CC1327" s="17">
        <v>0</v>
      </c>
      <c r="CD1327">
        <v>0</v>
      </c>
      <c r="CE1327">
        <v>0</v>
      </c>
      <c r="CF1327">
        <v>1</v>
      </c>
      <c r="CG1327">
        <v>1</v>
      </c>
      <c r="CH1327">
        <v>0</v>
      </c>
      <c r="CI1327">
        <v>0</v>
      </c>
      <c r="CJ1327">
        <v>0</v>
      </c>
      <c r="CK1327">
        <v>1</v>
      </c>
      <c r="CL1327">
        <v>0</v>
      </c>
      <c r="CM1327">
        <v>0</v>
      </c>
      <c r="CN1327" s="17">
        <v>1</v>
      </c>
      <c r="CO1327">
        <v>0.186</v>
      </c>
      <c r="CP1327">
        <v>284</v>
      </c>
      <c r="CQ1327">
        <v>1</v>
      </c>
      <c r="CR1327">
        <v>0</v>
      </c>
      <c r="CS1327">
        <v>7</v>
      </c>
      <c r="CY1327" s="33" t="s">
        <v>85</v>
      </c>
    </row>
    <row r="1328" spans="1:103" x14ac:dyDescent="0.25">
      <c r="A1328">
        <v>1327</v>
      </c>
      <c r="B1328">
        <v>85</v>
      </c>
      <c r="C1328" s="24" t="s">
        <v>4157</v>
      </c>
      <c r="D1328" s="12">
        <v>2.14</v>
      </c>
      <c r="E1328" s="13">
        <v>2.4</v>
      </c>
      <c r="F1328" s="7">
        <f t="shared" ref="F1328:F1342" si="309">D1328/E1328</f>
        <v>0.89166666666666672</v>
      </c>
      <c r="G1328" s="7">
        <f t="shared" si="299"/>
        <v>-0.25999999999999979</v>
      </c>
      <c r="H1328" s="15">
        <f t="shared" si="300"/>
        <v>4.54</v>
      </c>
      <c r="I1328" s="11">
        <f t="shared" ref="I1328:I1391" si="310">IFERROR(F1328/SQRT(F1328^2+U1328), "X")</f>
        <v>3.0447422691144608E-3</v>
      </c>
      <c r="J1328" s="32">
        <f t="shared" ref="J1328:J1391" si="311">IFERROR(SQRT((1-I1328^2)/U1328), "X")</f>
        <v>3.4146642270442549E-3</v>
      </c>
      <c r="K1328" s="32">
        <f t="shared" ref="K1328:K1391" si="312">IFERROR(1/J1328, "X")</f>
        <v>292.85456299918644</v>
      </c>
      <c r="L1328" s="8">
        <v>0</v>
      </c>
      <c r="M1328" s="9">
        <v>1</v>
      </c>
      <c r="N1328" s="8">
        <v>0</v>
      </c>
      <c r="O1328" s="9">
        <v>0</v>
      </c>
      <c r="P1328" s="9">
        <v>0</v>
      </c>
      <c r="Q1328" s="9">
        <v>1</v>
      </c>
      <c r="R1328" s="9">
        <v>0</v>
      </c>
      <c r="S1328" s="8">
        <v>85766</v>
      </c>
      <c r="T1328" s="9">
        <v>2</v>
      </c>
      <c r="U1328" s="9">
        <f t="shared" si="301"/>
        <v>85763</v>
      </c>
      <c r="V1328" s="9">
        <f t="shared" si="302"/>
        <v>15</v>
      </c>
      <c r="W1328" s="7">
        <f t="shared" ref="W1328:W1342" si="313">AK1328*0+AL1328*6+AM1328*12+AN1328*15</f>
        <v>6.21</v>
      </c>
      <c r="X1328" s="7">
        <f t="shared" ref="X1328:X1342" si="314">BL1328-W1328-6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15">(1-$AL1328-$AK1328)/2</f>
        <v>0.09</v>
      </c>
      <c r="AN1328" s="32">
        <f t="shared" si="315"/>
        <v>0.09</v>
      </c>
      <c r="AO1328" s="41">
        <v>0.91</v>
      </c>
      <c r="AP1328" s="17">
        <v>0.09</v>
      </c>
      <c r="AQ1328" s="32">
        <v>0.55000000000000004</v>
      </c>
      <c r="AR1328" s="39">
        <v>0.45</v>
      </c>
      <c r="AS1328" t="s">
        <v>98</v>
      </c>
      <c r="AT1328" s="39" t="s">
        <v>98</v>
      </c>
      <c r="AU1328">
        <v>0</v>
      </c>
      <c r="AV1328" s="17">
        <v>1</v>
      </c>
      <c r="AW1328" t="s">
        <v>98</v>
      </c>
      <c r="AX1328" s="17" t="s">
        <v>98</v>
      </c>
      <c r="AY1328" s="17" t="s">
        <v>558</v>
      </c>
      <c r="AZ1328">
        <v>1</v>
      </c>
      <c r="BA1328">
        <v>0</v>
      </c>
      <c r="BB1328">
        <v>0</v>
      </c>
      <c r="BC1328">
        <v>0</v>
      </c>
      <c r="BD1328">
        <v>0</v>
      </c>
      <c r="BE1328">
        <v>0</v>
      </c>
      <c r="BF1328" s="17">
        <v>0</v>
      </c>
      <c r="BG1328">
        <v>1</v>
      </c>
      <c r="BH1328">
        <v>0</v>
      </c>
      <c r="BI1328" s="17">
        <v>0</v>
      </c>
      <c r="BJ1328" t="s">
        <v>98</v>
      </c>
      <c r="BK1328">
        <v>1702</v>
      </c>
      <c r="BL1328" s="24">
        <v>46.47</v>
      </c>
      <c r="BM1328">
        <v>0</v>
      </c>
      <c r="BN1328">
        <v>0</v>
      </c>
      <c r="BO1328">
        <v>0</v>
      </c>
      <c r="BP1328">
        <v>0</v>
      </c>
      <c r="BQ1328">
        <v>1</v>
      </c>
      <c r="BR1328">
        <v>0</v>
      </c>
      <c r="BS1328">
        <v>0</v>
      </c>
      <c r="BT1328" s="17">
        <v>0</v>
      </c>
      <c r="BU1328">
        <v>0</v>
      </c>
      <c r="BV1328">
        <v>0</v>
      </c>
      <c r="BW1328">
        <v>0</v>
      </c>
      <c r="BX1328" s="17">
        <v>1</v>
      </c>
      <c r="BY1328">
        <v>0</v>
      </c>
      <c r="BZ1328">
        <v>0</v>
      </c>
      <c r="CA1328">
        <v>0</v>
      </c>
      <c r="CB1328">
        <v>0</v>
      </c>
      <c r="CC1328" s="17">
        <v>0</v>
      </c>
      <c r="CD1328">
        <v>0</v>
      </c>
      <c r="CE1328">
        <v>0</v>
      </c>
      <c r="CF1328">
        <v>0</v>
      </c>
      <c r="CG1328">
        <v>0</v>
      </c>
      <c r="CH1328">
        <v>0</v>
      </c>
      <c r="CI1328">
        <v>0</v>
      </c>
      <c r="CJ1328">
        <v>1</v>
      </c>
      <c r="CK1328">
        <v>0</v>
      </c>
      <c r="CL1328">
        <v>0</v>
      </c>
      <c r="CM1328">
        <v>0</v>
      </c>
      <c r="CN1328" s="17">
        <v>0</v>
      </c>
      <c r="CO1328">
        <v>4.3029999999999999</v>
      </c>
      <c r="CP1328">
        <v>252</v>
      </c>
      <c r="CQ1328">
        <v>1</v>
      </c>
      <c r="CR1328">
        <v>0</v>
      </c>
      <c r="CS1328">
        <v>19</v>
      </c>
      <c r="CY1328" s="33" t="s">
        <v>85</v>
      </c>
    </row>
    <row r="1329" spans="1:103" x14ac:dyDescent="0.25">
      <c r="A1329">
        <v>1328</v>
      </c>
      <c r="B1329">
        <v>85</v>
      </c>
      <c r="C1329" s="24" t="s">
        <v>4157</v>
      </c>
      <c r="D1329" s="12">
        <v>1</v>
      </c>
      <c r="E1329" s="13">
        <v>5.0999999999999996</v>
      </c>
      <c r="F1329" s="7">
        <f t="shared" si="309"/>
        <v>0.19607843137254904</v>
      </c>
      <c r="G1329" s="7">
        <f t="shared" si="299"/>
        <v>-4.0999999999999996</v>
      </c>
      <c r="H1329" s="15">
        <f t="shared" si="300"/>
        <v>6.1</v>
      </c>
      <c r="I1329" s="11">
        <f t="shared" si="310"/>
        <v>8.4772860081008697E-4</v>
      </c>
      <c r="J1329" s="32">
        <f t="shared" si="311"/>
        <v>4.3234158641314432E-3</v>
      </c>
      <c r="K1329" s="32">
        <f t="shared" si="312"/>
        <v>231.29859153646234</v>
      </c>
      <c r="L1329" s="8">
        <v>0</v>
      </c>
      <c r="M1329" s="9">
        <v>1</v>
      </c>
      <c r="N1329" s="8">
        <v>0</v>
      </c>
      <c r="O1329" s="9">
        <v>0</v>
      </c>
      <c r="P1329" s="9">
        <v>0</v>
      </c>
      <c r="Q1329" s="9">
        <v>1</v>
      </c>
      <c r="R1329" s="9">
        <v>0</v>
      </c>
      <c r="S1329" s="8">
        <v>53502</v>
      </c>
      <c r="T1329" s="9">
        <v>2</v>
      </c>
      <c r="U1329" s="9">
        <f t="shared" si="301"/>
        <v>53499</v>
      </c>
      <c r="V1329" s="9">
        <f t="shared" si="302"/>
        <v>15</v>
      </c>
      <c r="W1329" s="7">
        <f t="shared" si="313"/>
        <v>6.21</v>
      </c>
      <c r="X1329" s="7">
        <f t="shared" si="314"/>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15"/>
        <v>0.09</v>
      </c>
      <c r="AN1329" s="32">
        <f t="shared" si="315"/>
        <v>0.09</v>
      </c>
      <c r="AO1329" s="41">
        <v>0.91</v>
      </c>
      <c r="AP1329" s="17">
        <v>0.09</v>
      </c>
      <c r="AQ1329" s="32">
        <v>0.55000000000000004</v>
      </c>
      <c r="AR1329" s="39">
        <v>0.45</v>
      </c>
      <c r="AS1329" t="s">
        <v>98</v>
      </c>
      <c r="AT1329" s="39" t="s">
        <v>98</v>
      </c>
      <c r="AU1329">
        <v>0</v>
      </c>
      <c r="AV1329" s="17">
        <v>1</v>
      </c>
      <c r="AW1329" t="s">
        <v>98</v>
      </c>
      <c r="AX1329" s="17" t="s">
        <v>98</v>
      </c>
      <c r="AY1329" s="17" t="s">
        <v>558</v>
      </c>
      <c r="AZ1329">
        <v>1</v>
      </c>
      <c r="BA1329">
        <v>0</v>
      </c>
      <c r="BB1329">
        <v>0</v>
      </c>
      <c r="BC1329">
        <v>0</v>
      </c>
      <c r="BD1329">
        <v>0</v>
      </c>
      <c r="BE1329">
        <v>0</v>
      </c>
      <c r="BF1329" s="17">
        <v>0</v>
      </c>
      <c r="BG1329">
        <v>1</v>
      </c>
      <c r="BH1329">
        <v>0</v>
      </c>
      <c r="BI1329" s="17">
        <v>0</v>
      </c>
      <c r="BJ1329" t="s">
        <v>98</v>
      </c>
      <c r="BK1329">
        <v>1702</v>
      </c>
      <c r="BL1329" s="24">
        <v>46.47</v>
      </c>
      <c r="BM1329">
        <v>0</v>
      </c>
      <c r="BN1329">
        <v>0</v>
      </c>
      <c r="BO1329">
        <v>0</v>
      </c>
      <c r="BP1329">
        <v>0</v>
      </c>
      <c r="BQ1329">
        <v>1</v>
      </c>
      <c r="BR1329">
        <v>0</v>
      </c>
      <c r="BS1329">
        <v>0</v>
      </c>
      <c r="BT1329" s="17">
        <v>0</v>
      </c>
      <c r="BU1329">
        <v>0</v>
      </c>
      <c r="BV1329">
        <v>0</v>
      </c>
      <c r="BW1329">
        <v>0</v>
      </c>
      <c r="BX1329" s="17">
        <v>1</v>
      </c>
      <c r="BY1329">
        <v>0</v>
      </c>
      <c r="BZ1329">
        <v>0</v>
      </c>
      <c r="CA1329">
        <v>0</v>
      </c>
      <c r="CB1329">
        <v>0</v>
      </c>
      <c r="CC1329" s="17">
        <v>0</v>
      </c>
      <c r="CD1329">
        <v>0</v>
      </c>
      <c r="CE1329">
        <v>0</v>
      </c>
      <c r="CF1329">
        <v>0</v>
      </c>
      <c r="CG1329">
        <v>0</v>
      </c>
      <c r="CH1329">
        <v>0</v>
      </c>
      <c r="CI1329">
        <v>0</v>
      </c>
      <c r="CJ1329">
        <v>1</v>
      </c>
      <c r="CK1329">
        <v>0</v>
      </c>
      <c r="CL1329">
        <v>0</v>
      </c>
      <c r="CM1329">
        <v>0</v>
      </c>
      <c r="CN1329" s="17">
        <v>0</v>
      </c>
      <c r="CO1329">
        <v>4.3029999999999999</v>
      </c>
      <c r="CP1329">
        <v>252</v>
      </c>
      <c r="CQ1329">
        <v>1</v>
      </c>
      <c r="CR1329">
        <v>0</v>
      </c>
      <c r="CS1329">
        <v>19</v>
      </c>
      <c r="CY1329" s="33" t="s">
        <v>85</v>
      </c>
    </row>
    <row r="1330" spans="1:103" x14ac:dyDescent="0.25">
      <c r="A1330">
        <v>1329</v>
      </c>
      <c r="B1330">
        <v>85</v>
      </c>
      <c r="C1330" s="24" t="s">
        <v>4157</v>
      </c>
      <c r="D1330" s="12">
        <v>-0.8</v>
      </c>
      <c r="E1330" s="13">
        <v>6.1</v>
      </c>
      <c r="F1330" s="7">
        <f t="shared" si="309"/>
        <v>-0.13114754098360656</v>
      </c>
      <c r="G1330" s="7">
        <f t="shared" si="299"/>
        <v>-6.8999999999999995</v>
      </c>
      <c r="H1330" s="15">
        <f t="shared" si="300"/>
        <v>5.3</v>
      </c>
      <c r="I1330" s="11">
        <f t="shared" si="310"/>
        <v>-5.6869282495393685E-4</v>
      </c>
      <c r="J1330" s="32">
        <f t="shared" si="311"/>
        <v>4.3362827902737678E-3</v>
      </c>
      <c r="K1330" s="32">
        <f t="shared" si="312"/>
        <v>230.61226593500507</v>
      </c>
      <c r="L1330" s="8">
        <v>0</v>
      </c>
      <c r="M1330" s="9">
        <v>1</v>
      </c>
      <c r="N1330" s="8">
        <v>0</v>
      </c>
      <c r="O1330" s="9">
        <v>0</v>
      </c>
      <c r="P1330" s="9">
        <v>0</v>
      </c>
      <c r="Q1330" s="9">
        <v>1</v>
      </c>
      <c r="R1330" s="9">
        <v>0</v>
      </c>
      <c r="S1330" s="8">
        <v>53186</v>
      </c>
      <c r="T1330" s="9">
        <v>3</v>
      </c>
      <c r="U1330" s="9">
        <f t="shared" si="301"/>
        <v>53182</v>
      </c>
      <c r="V1330" s="9">
        <f t="shared" si="302"/>
        <v>15</v>
      </c>
      <c r="W1330" s="7">
        <f t="shared" si="313"/>
        <v>6.21</v>
      </c>
      <c r="X1330" s="7">
        <f t="shared" si="314"/>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15"/>
        <v>0.09</v>
      </c>
      <c r="AN1330" s="32">
        <f t="shared" si="315"/>
        <v>0.09</v>
      </c>
      <c r="AO1330" s="41">
        <v>0.91</v>
      </c>
      <c r="AP1330" s="17">
        <v>0.09</v>
      </c>
      <c r="AQ1330" s="32">
        <v>0.55000000000000004</v>
      </c>
      <c r="AR1330" s="39">
        <v>0.45</v>
      </c>
      <c r="AS1330" t="s">
        <v>98</v>
      </c>
      <c r="AT1330" s="39" t="s">
        <v>98</v>
      </c>
      <c r="AU1330">
        <v>0</v>
      </c>
      <c r="AV1330" s="17">
        <v>1</v>
      </c>
      <c r="AW1330" t="s">
        <v>98</v>
      </c>
      <c r="AX1330" s="17" t="s">
        <v>98</v>
      </c>
      <c r="AY1330" s="17" t="s">
        <v>558</v>
      </c>
      <c r="AZ1330">
        <v>1</v>
      </c>
      <c r="BA1330">
        <v>0</v>
      </c>
      <c r="BB1330">
        <v>0</v>
      </c>
      <c r="BC1330">
        <v>0</v>
      </c>
      <c r="BD1330">
        <v>0</v>
      </c>
      <c r="BE1330">
        <v>0</v>
      </c>
      <c r="BF1330" s="17">
        <v>0</v>
      </c>
      <c r="BG1330">
        <v>1</v>
      </c>
      <c r="BH1330">
        <v>0</v>
      </c>
      <c r="BI1330" s="17">
        <v>0</v>
      </c>
      <c r="BJ1330" t="s">
        <v>98</v>
      </c>
      <c r="BK1330">
        <v>1702</v>
      </c>
      <c r="BL1330" s="24">
        <v>46.47</v>
      </c>
      <c r="BM1330">
        <v>0</v>
      </c>
      <c r="BN1330">
        <v>0</v>
      </c>
      <c r="BO1330">
        <v>0</v>
      </c>
      <c r="BP1330">
        <v>0</v>
      </c>
      <c r="BQ1330">
        <v>1</v>
      </c>
      <c r="BR1330">
        <v>0</v>
      </c>
      <c r="BS1330">
        <v>0</v>
      </c>
      <c r="BT1330" s="17">
        <v>0</v>
      </c>
      <c r="BU1330">
        <v>0</v>
      </c>
      <c r="BV1330">
        <v>0</v>
      </c>
      <c r="BW1330">
        <v>0</v>
      </c>
      <c r="BX1330" s="17">
        <v>1</v>
      </c>
      <c r="BY1330">
        <v>0</v>
      </c>
      <c r="BZ1330">
        <v>0</v>
      </c>
      <c r="CA1330">
        <v>0</v>
      </c>
      <c r="CB1330">
        <v>0</v>
      </c>
      <c r="CC1330" s="17">
        <v>0</v>
      </c>
      <c r="CD1330">
        <v>0</v>
      </c>
      <c r="CE1330">
        <v>0</v>
      </c>
      <c r="CF1330">
        <v>0</v>
      </c>
      <c r="CG1330">
        <v>0</v>
      </c>
      <c r="CH1330">
        <v>0</v>
      </c>
      <c r="CI1330">
        <v>0</v>
      </c>
      <c r="CJ1330">
        <v>1</v>
      </c>
      <c r="CK1330">
        <v>0</v>
      </c>
      <c r="CL1330">
        <v>0</v>
      </c>
      <c r="CM1330">
        <v>0</v>
      </c>
      <c r="CN1330" s="17">
        <v>0</v>
      </c>
      <c r="CO1330">
        <v>4.3029999999999999</v>
      </c>
      <c r="CP1330">
        <v>252</v>
      </c>
      <c r="CQ1330">
        <v>1</v>
      </c>
      <c r="CR1330">
        <v>0</v>
      </c>
      <c r="CS1330">
        <v>19</v>
      </c>
      <c r="CY1330" s="33" t="s">
        <v>85</v>
      </c>
    </row>
    <row r="1331" spans="1:103" x14ac:dyDescent="0.25">
      <c r="A1331">
        <v>1330</v>
      </c>
      <c r="B1331">
        <v>85</v>
      </c>
      <c r="C1331" s="24" t="s">
        <v>4157</v>
      </c>
      <c r="D1331" s="12">
        <v>3</v>
      </c>
      <c r="E1331" s="13">
        <v>6.3</v>
      </c>
      <c r="F1331" s="7">
        <f t="shared" si="309"/>
        <v>0.47619047619047622</v>
      </c>
      <c r="G1331" s="7">
        <f t="shared" si="299"/>
        <v>-3.3</v>
      </c>
      <c r="H1331" s="15">
        <f t="shared" si="300"/>
        <v>9.3000000000000007</v>
      </c>
      <c r="I1331" s="11">
        <f t="shared" si="310"/>
        <v>2.0289668941920603E-3</v>
      </c>
      <c r="J1331" s="32">
        <f t="shared" si="311"/>
        <v>4.2608304778033266E-3</v>
      </c>
      <c r="K1331" s="32">
        <f t="shared" si="312"/>
        <v>234.69603055307437</v>
      </c>
      <c r="L1331" s="8">
        <v>0</v>
      </c>
      <c r="M1331" s="9">
        <v>1</v>
      </c>
      <c r="N1331" s="8">
        <v>0</v>
      </c>
      <c r="O1331" s="9">
        <v>0</v>
      </c>
      <c r="P1331" s="9">
        <v>0</v>
      </c>
      <c r="Q1331" s="9">
        <v>1</v>
      </c>
      <c r="R1331" s="9">
        <v>0</v>
      </c>
      <c r="S1331" s="8">
        <v>55088</v>
      </c>
      <c r="T1331" s="9">
        <v>5</v>
      </c>
      <c r="U1331" s="9">
        <f t="shared" si="301"/>
        <v>55082</v>
      </c>
      <c r="V1331" s="9">
        <f t="shared" si="302"/>
        <v>15</v>
      </c>
      <c r="W1331" s="7">
        <f t="shared" si="313"/>
        <v>6.21</v>
      </c>
      <c r="X1331" s="7">
        <f t="shared" si="314"/>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15"/>
        <v>0.09</v>
      </c>
      <c r="AN1331" s="32">
        <f t="shared" si="315"/>
        <v>0.09</v>
      </c>
      <c r="AO1331" s="41">
        <v>0.91</v>
      </c>
      <c r="AP1331" s="17">
        <v>0.09</v>
      </c>
      <c r="AQ1331" s="32">
        <v>0.55000000000000004</v>
      </c>
      <c r="AR1331" s="39">
        <v>0.45</v>
      </c>
      <c r="AS1331" t="s">
        <v>98</v>
      </c>
      <c r="AT1331" s="39" t="s">
        <v>98</v>
      </c>
      <c r="AU1331">
        <v>0</v>
      </c>
      <c r="AV1331" s="17">
        <v>1</v>
      </c>
      <c r="AW1331" t="s">
        <v>98</v>
      </c>
      <c r="AX1331" s="17" t="s">
        <v>98</v>
      </c>
      <c r="AY1331" s="17" t="s">
        <v>558</v>
      </c>
      <c r="AZ1331">
        <v>1</v>
      </c>
      <c r="BA1331">
        <v>0</v>
      </c>
      <c r="BB1331">
        <v>0</v>
      </c>
      <c r="BC1331">
        <v>0</v>
      </c>
      <c r="BD1331">
        <v>0</v>
      </c>
      <c r="BE1331">
        <v>0</v>
      </c>
      <c r="BF1331" s="17">
        <v>0</v>
      </c>
      <c r="BG1331">
        <v>1</v>
      </c>
      <c r="BH1331">
        <v>0</v>
      </c>
      <c r="BI1331" s="17">
        <v>0</v>
      </c>
      <c r="BJ1331" t="s">
        <v>98</v>
      </c>
      <c r="BK1331">
        <v>1702</v>
      </c>
      <c r="BL1331" s="24">
        <v>46.47</v>
      </c>
      <c r="BM1331">
        <v>0</v>
      </c>
      <c r="BN1331">
        <v>0</v>
      </c>
      <c r="BO1331">
        <v>0</v>
      </c>
      <c r="BP1331">
        <v>0</v>
      </c>
      <c r="BQ1331">
        <v>1</v>
      </c>
      <c r="BR1331">
        <v>0</v>
      </c>
      <c r="BS1331">
        <v>0</v>
      </c>
      <c r="BT1331" s="17">
        <v>0</v>
      </c>
      <c r="BU1331">
        <v>0</v>
      </c>
      <c r="BV1331">
        <v>0</v>
      </c>
      <c r="BW1331">
        <v>0</v>
      </c>
      <c r="BX1331" s="17">
        <v>1</v>
      </c>
      <c r="BY1331">
        <v>0</v>
      </c>
      <c r="BZ1331">
        <v>0</v>
      </c>
      <c r="CA1331">
        <v>0</v>
      </c>
      <c r="CB1331">
        <v>0</v>
      </c>
      <c r="CC1331" s="17">
        <v>0</v>
      </c>
      <c r="CD1331">
        <v>0</v>
      </c>
      <c r="CE1331">
        <v>0</v>
      </c>
      <c r="CF1331">
        <v>0</v>
      </c>
      <c r="CG1331">
        <v>0</v>
      </c>
      <c r="CH1331">
        <v>0</v>
      </c>
      <c r="CI1331">
        <v>0</v>
      </c>
      <c r="CJ1331">
        <v>1</v>
      </c>
      <c r="CK1331">
        <v>0</v>
      </c>
      <c r="CL1331">
        <v>0</v>
      </c>
      <c r="CM1331">
        <v>0</v>
      </c>
      <c r="CN1331" s="17">
        <v>0</v>
      </c>
      <c r="CO1331">
        <v>4.3029999999999999</v>
      </c>
      <c r="CP1331">
        <v>252</v>
      </c>
      <c r="CQ1331">
        <v>1</v>
      </c>
      <c r="CR1331">
        <v>0</v>
      </c>
      <c r="CS1331">
        <v>19</v>
      </c>
      <c r="CY1331" s="33" t="s">
        <v>85</v>
      </c>
    </row>
    <row r="1332" spans="1:103" x14ac:dyDescent="0.25">
      <c r="A1332">
        <v>1331</v>
      </c>
      <c r="B1332">
        <v>85</v>
      </c>
      <c r="C1332" s="24" t="s">
        <v>4157</v>
      </c>
      <c r="D1332" s="12">
        <v>7.2</v>
      </c>
      <c r="E1332" s="13">
        <v>4.0999999999999996</v>
      </c>
      <c r="F1332" s="7">
        <f t="shared" si="309"/>
        <v>1.75609756097561</v>
      </c>
      <c r="G1332" s="7">
        <f t="shared" si="299"/>
        <v>3.1000000000000005</v>
      </c>
      <c r="H1332" s="15">
        <f t="shared" si="300"/>
        <v>11.3</v>
      </c>
      <c r="I1332" s="11">
        <f t="shared" si="310"/>
        <v>7.4821041331039704E-3</v>
      </c>
      <c r="J1332" s="32">
        <f t="shared" si="311"/>
        <v>4.2606426313508711E-3</v>
      </c>
      <c r="K1332" s="32">
        <f t="shared" si="312"/>
        <v>234.70637801015053</v>
      </c>
      <c r="L1332" s="8">
        <v>0</v>
      </c>
      <c r="M1332" s="9">
        <v>1</v>
      </c>
      <c r="N1332" s="8">
        <v>0</v>
      </c>
      <c r="O1332" s="9">
        <v>0</v>
      </c>
      <c r="P1332" s="9">
        <v>0</v>
      </c>
      <c r="Q1332" s="9">
        <v>1</v>
      </c>
      <c r="R1332" s="9">
        <v>0</v>
      </c>
      <c r="S1332" s="8">
        <v>55088</v>
      </c>
      <c r="T1332" s="9">
        <v>3</v>
      </c>
      <c r="U1332" s="9">
        <f t="shared" si="301"/>
        <v>55084</v>
      </c>
      <c r="V1332" s="9">
        <f t="shared" si="302"/>
        <v>15</v>
      </c>
      <c r="W1332" s="7">
        <f t="shared" si="313"/>
        <v>6.21</v>
      </c>
      <c r="X1332" s="7">
        <f t="shared" si="314"/>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15"/>
        <v>0.09</v>
      </c>
      <c r="AN1332" s="32">
        <f t="shared" si="315"/>
        <v>0.09</v>
      </c>
      <c r="AO1332" s="41">
        <v>0.91</v>
      </c>
      <c r="AP1332" s="17">
        <v>0.09</v>
      </c>
      <c r="AQ1332" s="32">
        <v>0.55000000000000004</v>
      </c>
      <c r="AR1332" s="39">
        <v>0.45</v>
      </c>
      <c r="AS1332" t="s">
        <v>98</v>
      </c>
      <c r="AT1332" s="39" t="s">
        <v>98</v>
      </c>
      <c r="AU1332">
        <v>0</v>
      </c>
      <c r="AV1332" s="17">
        <v>1</v>
      </c>
      <c r="AW1332" t="s">
        <v>98</v>
      </c>
      <c r="AX1332" s="17" t="s">
        <v>98</v>
      </c>
      <c r="AY1332" s="17" t="s">
        <v>558</v>
      </c>
      <c r="AZ1332">
        <v>1</v>
      </c>
      <c r="BA1332">
        <v>0</v>
      </c>
      <c r="BB1332">
        <v>0</v>
      </c>
      <c r="BC1332">
        <v>0</v>
      </c>
      <c r="BD1332">
        <v>0</v>
      </c>
      <c r="BE1332">
        <v>0</v>
      </c>
      <c r="BF1332" s="17">
        <v>0</v>
      </c>
      <c r="BG1332">
        <v>1</v>
      </c>
      <c r="BH1332">
        <v>0</v>
      </c>
      <c r="BI1332" s="17">
        <v>0</v>
      </c>
      <c r="BJ1332" t="s">
        <v>98</v>
      </c>
      <c r="BK1332">
        <v>1702</v>
      </c>
      <c r="BL1332" s="24">
        <v>46.47</v>
      </c>
      <c r="BM1332">
        <v>0</v>
      </c>
      <c r="BN1332">
        <v>0</v>
      </c>
      <c r="BO1332">
        <v>0</v>
      </c>
      <c r="BP1332">
        <v>0</v>
      </c>
      <c r="BQ1332">
        <v>1</v>
      </c>
      <c r="BR1332">
        <v>0</v>
      </c>
      <c r="BS1332">
        <v>0</v>
      </c>
      <c r="BT1332" s="17">
        <v>0</v>
      </c>
      <c r="BU1332">
        <v>0</v>
      </c>
      <c r="BV1332">
        <v>0</v>
      </c>
      <c r="BW1332">
        <v>0</v>
      </c>
      <c r="BX1332" s="17">
        <v>1</v>
      </c>
      <c r="BY1332">
        <v>0</v>
      </c>
      <c r="BZ1332">
        <v>0</v>
      </c>
      <c r="CA1332">
        <v>0</v>
      </c>
      <c r="CB1332">
        <v>0</v>
      </c>
      <c r="CC1332" s="17">
        <v>0</v>
      </c>
      <c r="CD1332">
        <v>0</v>
      </c>
      <c r="CE1332">
        <v>0</v>
      </c>
      <c r="CF1332">
        <v>0</v>
      </c>
      <c r="CG1332">
        <v>0</v>
      </c>
      <c r="CH1332">
        <v>0</v>
      </c>
      <c r="CI1332">
        <v>0</v>
      </c>
      <c r="CJ1332">
        <v>0</v>
      </c>
      <c r="CK1332">
        <v>0</v>
      </c>
      <c r="CL1332">
        <v>0</v>
      </c>
      <c r="CM1332">
        <v>0</v>
      </c>
      <c r="CN1332" s="17">
        <v>0</v>
      </c>
      <c r="CO1332">
        <v>4.3029999999999999</v>
      </c>
      <c r="CP1332">
        <v>252</v>
      </c>
      <c r="CQ1332">
        <v>1</v>
      </c>
      <c r="CR1332">
        <v>0</v>
      </c>
      <c r="CS1332">
        <v>19</v>
      </c>
      <c r="CY1332" s="33" t="s">
        <v>85</v>
      </c>
    </row>
    <row r="1333" spans="1:103" x14ac:dyDescent="0.25">
      <c r="A1333">
        <v>1332</v>
      </c>
      <c r="B1333">
        <v>85</v>
      </c>
      <c r="C1333" s="24" t="s">
        <v>4157</v>
      </c>
      <c r="D1333" s="12">
        <v>1.9</v>
      </c>
      <c r="E1333" s="13">
        <v>2.2999999999999998</v>
      </c>
      <c r="F1333" s="7">
        <f t="shared" si="309"/>
        <v>0.82608695652173914</v>
      </c>
      <c r="G1333" s="7">
        <f t="shared" si="299"/>
        <v>-0.39999999999999991</v>
      </c>
      <c r="H1333" s="15">
        <f t="shared" si="300"/>
        <v>4.1999999999999993</v>
      </c>
      <c r="I1333" s="11">
        <f t="shared" si="310"/>
        <v>2.8208114314153721E-3</v>
      </c>
      <c r="J1333" s="32">
        <f t="shared" si="311"/>
        <v>3.4146664696080823E-3</v>
      </c>
      <c r="K1333" s="32">
        <f t="shared" si="312"/>
        <v>292.85437066852825</v>
      </c>
      <c r="L1333" s="8">
        <v>0</v>
      </c>
      <c r="M1333" s="9">
        <v>1</v>
      </c>
      <c r="N1333" s="8">
        <v>0</v>
      </c>
      <c r="O1333" s="9">
        <v>0</v>
      </c>
      <c r="P1333" s="9">
        <v>0</v>
      </c>
      <c r="Q1333" s="9">
        <v>1</v>
      </c>
      <c r="R1333" s="9">
        <v>0</v>
      </c>
      <c r="S1333" s="8">
        <v>85766</v>
      </c>
      <c r="T1333" s="9">
        <v>2</v>
      </c>
      <c r="U1333" s="9">
        <f t="shared" si="301"/>
        <v>85763</v>
      </c>
      <c r="V1333" s="9">
        <f t="shared" si="302"/>
        <v>15</v>
      </c>
      <c r="W1333" s="7">
        <f t="shared" si="313"/>
        <v>6.21</v>
      </c>
      <c r="X1333" s="7">
        <f t="shared" si="314"/>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15"/>
        <v>0.09</v>
      </c>
      <c r="AN1333" s="32">
        <f t="shared" si="315"/>
        <v>0.09</v>
      </c>
      <c r="AO1333" s="41">
        <v>0.91</v>
      </c>
      <c r="AP1333" s="17">
        <v>0.09</v>
      </c>
      <c r="AQ1333" s="32">
        <v>0.55000000000000004</v>
      </c>
      <c r="AR1333" s="39">
        <v>0.45</v>
      </c>
      <c r="AS1333" t="s">
        <v>98</v>
      </c>
      <c r="AT1333" s="39" t="s">
        <v>98</v>
      </c>
      <c r="AU1333">
        <v>0</v>
      </c>
      <c r="AV1333" s="17">
        <v>1</v>
      </c>
      <c r="AW1333" t="s">
        <v>98</v>
      </c>
      <c r="AX1333" s="17" t="s">
        <v>98</v>
      </c>
      <c r="AY1333" s="17" t="s">
        <v>558</v>
      </c>
      <c r="AZ1333">
        <v>1</v>
      </c>
      <c r="BA1333">
        <v>0</v>
      </c>
      <c r="BB1333">
        <v>0</v>
      </c>
      <c r="BC1333">
        <v>0</v>
      </c>
      <c r="BD1333">
        <v>0</v>
      </c>
      <c r="BE1333">
        <v>0</v>
      </c>
      <c r="BF1333" s="17">
        <v>0</v>
      </c>
      <c r="BG1333">
        <v>1</v>
      </c>
      <c r="BH1333">
        <v>0</v>
      </c>
      <c r="BI1333" s="17">
        <v>0</v>
      </c>
      <c r="BJ1333" t="s">
        <v>98</v>
      </c>
      <c r="BK1333">
        <v>1702</v>
      </c>
      <c r="BL1333" s="24">
        <v>46.47</v>
      </c>
      <c r="BM1333">
        <v>0</v>
      </c>
      <c r="BN1333">
        <v>0</v>
      </c>
      <c r="BO1333">
        <v>0</v>
      </c>
      <c r="BP1333">
        <v>0</v>
      </c>
      <c r="BQ1333">
        <v>1</v>
      </c>
      <c r="BR1333">
        <v>0</v>
      </c>
      <c r="BS1333">
        <v>0</v>
      </c>
      <c r="BT1333" s="17">
        <v>0</v>
      </c>
      <c r="BU1333">
        <v>0</v>
      </c>
      <c r="BV1333">
        <v>0</v>
      </c>
      <c r="BW1333">
        <v>0</v>
      </c>
      <c r="BX1333" s="17">
        <v>1</v>
      </c>
      <c r="BY1333">
        <v>0</v>
      </c>
      <c r="BZ1333">
        <v>0</v>
      </c>
      <c r="CA1333">
        <v>0</v>
      </c>
      <c r="CB1333">
        <v>0</v>
      </c>
      <c r="CC1333" s="17">
        <v>0</v>
      </c>
      <c r="CD1333">
        <v>1</v>
      </c>
      <c r="CE1333">
        <v>0</v>
      </c>
      <c r="CF1333">
        <v>0</v>
      </c>
      <c r="CG1333">
        <v>0</v>
      </c>
      <c r="CH1333">
        <v>0</v>
      </c>
      <c r="CI1333">
        <v>0</v>
      </c>
      <c r="CJ1333">
        <v>1</v>
      </c>
      <c r="CK1333">
        <v>0</v>
      </c>
      <c r="CL1333">
        <v>0</v>
      </c>
      <c r="CM1333">
        <v>0</v>
      </c>
      <c r="CN1333" s="17">
        <v>0</v>
      </c>
      <c r="CO1333">
        <v>4.3029999999999999</v>
      </c>
      <c r="CP1333">
        <v>252</v>
      </c>
      <c r="CQ1333">
        <v>1</v>
      </c>
      <c r="CR1333">
        <v>0</v>
      </c>
      <c r="CS1333">
        <v>19</v>
      </c>
      <c r="CY1333" s="33" t="s">
        <v>85</v>
      </c>
    </row>
    <row r="1334" spans="1:103" x14ac:dyDescent="0.25">
      <c r="A1334">
        <v>1333</v>
      </c>
      <c r="B1334">
        <v>85</v>
      </c>
      <c r="C1334" s="24" t="s">
        <v>4157</v>
      </c>
      <c r="D1334" s="12">
        <v>0.9</v>
      </c>
      <c r="E1334" s="13">
        <v>5</v>
      </c>
      <c r="F1334" s="7">
        <f t="shared" si="309"/>
        <v>0.18</v>
      </c>
      <c r="G1334" s="7">
        <f t="shared" si="299"/>
        <v>-4.0999999999999996</v>
      </c>
      <c r="H1334" s="15">
        <f t="shared" si="300"/>
        <v>5.9</v>
      </c>
      <c r="I1334" s="11">
        <f t="shared" si="310"/>
        <v>7.7821489952269358E-4</v>
      </c>
      <c r="J1334" s="32">
        <f t="shared" si="311"/>
        <v>4.3234161084594091E-3</v>
      </c>
      <c r="K1334" s="32">
        <f t="shared" si="312"/>
        <v>231.29857846515182</v>
      </c>
      <c r="L1334" s="8">
        <v>0</v>
      </c>
      <c r="M1334" s="9">
        <v>1</v>
      </c>
      <c r="N1334" s="8">
        <v>0</v>
      </c>
      <c r="O1334" s="9">
        <v>0</v>
      </c>
      <c r="P1334" s="9">
        <v>0</v>
      </c>
      <c r="Q1334" s="9">
        <v>1</v>
      </c>
      <c r="R1334" s="9">
        <v>0</v>
      </c>
      <c r="S1334" s="8">
        <v>53502</v>
      </c>
      <c r="T1334" s="9">
        <v>2</v>
      </c>
      <c r="U1334" s="9">
        <f t="shared" si="301"/>
        <v>53499</v>
      </c>
      <c r="V1334" s="9">
        <f t="shared" si="302"/>
        <v>15</v>
      </c>
      <c r="W1334" s="7">
        <f t="shared" si="313"/>
        <v>6.21</v>
      </c>
      <c r="X1334" s="7">
        <f t="shared" si="314"/>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15"/>
        <v>0.09</v>
      </c>
      <c r="AN1334" s="32">
        <f t="shared" si="315"/>
        <v>0.09</v>
      </c>
      <c r="AO1334" s="41">
        <v>0.91</v>
      </c>
      <c r="AP1334" s="17">
        <v>0.09</v>
      </c>
      <c r="AQ1334" s="32">
        <v>0.55000000000000004</v>
      </c>
      <c r="AR1334" s="39">
        <v>0.45</v>
      </c>
      <c r="AS1334" t="s">
        <v>98</v>
      </c>
      <c r="AT1334" s="39" t="s">
        <v>98</v>
      </c>
      <c r="AU1334">
        <v>0</v>
      </c>
      <c r="AV1334" s="17">
        <v>1</v>
      </c>
      <c r="AW1334" t="s">
        <v>98</v>
      </c>
      <c r="AX1334" s="17" t="s">
        <v>98</v>
      </c>
      <c r="AY1334" s="17" t="s">
        <v>558</v>
      </c>
      <c r="AZ1334">
        <v>1</v>
      </c>
      <c r="BA1334">
        <v>0</v>
      </c>
      <c r="BB1334">
        <v>0</v>
      </c>
      <c r="BC1334">
        <v>0</v>
      </c>
      <c r="BD1334">
        <v>0</v>
      </c>
      <c r="BE1334">
        <v>0</v>
      </c>
      <c r="BF1334" s="17">
        <v>0</v>
      </c>
      <c r="BG1334">
        <v>1</v>
      </c>
      <c r="BH1334">
        <v>0</v>
      </c>
      <c r="BI1334" s="17">
        <v>0</v>
      </c>
      <c r="BJ1334" t="s">
        <v>98</v>
      </c>
      <c r="BK1334">
        <v>1702</v>
      </c>
      <c r="BL1334" s="24">
        <v>46.47</v>
      </c>
      <c r="BM1334">
        <v>0</v>
      </c>
      <c r="BN1334">
        <v>0</v>
      </c>
      <c r="BO1334">
        <v>0</v>
      </c>
      <c r="BP1334">
        <v>0</v>
      </c>
      <c r="BQ1334">
        <v>1</v>
      </c>
      <c r="BR1334">
        <v>0</v>
      </c>
      <c r="BS1334">
        <v>0</v>
      </c>
      <c r="BT1334" s="17">
        <v>0</v>
      </c>
      <c r="BU1334">
        <v>0</v>
      </c>
      <c r="BV1334">
        <v>0</v>
      </c>
      <c r="BW1334">
        <v>0</v>
      </c>
      <c r="BX1334" s="17">
        <v>1</v>
      </c>
      <c r="BY1334">
        <v>0</v>
      </c>
      <c r="BZ1334">
        <v>0</v>
      </c>
      <c r="CA1334">
        <v>0</v>
      </c>
      <c r="CB1334">
        <v>0</v>
      </c>
      <c r="CC1334" s="17">
        <v>0</v>
      </c>
      <c r="CD1334">
        <v>1</v>
      </c>
      <c r="CE1334">
        <v>0</v>
      </c>
      <c r="CF1334">
        <v>0</v>
      </c>
      <c r="CG1334">
        <v>0</v>
      </c>
      <c r="CH1334">
        <v>0</v>
      </c>
      <c r="CI1334">
        <v>0</v>
      </c>
      <c r="CJ1334">
        <v>1</v>
      </c>
      <c r="CK1334">
        <v>0</v>
      </c>
      <c r="CL1334">
        <v>0</v>
      </c>
      <c r="CM1334">
        <v>0</v>
      </c>
      <c r="CN1334" s="17">
        <v>0</v>
      </c>
      <c r="CO1334">
        <v>4.3029999999999999</v>
      </c>
      <c r="CP1334">
        <v>252</v>
      </c>
      <c r="CQ1334">
        <v>1</v>
      </c>
      <c r="CR1334">
        <v>0</v>
      </c>
      <c r="CS1334">
        <v>19</v>
      </c>
      <c r="CY1334" s="33" t="s">
        <v>85</v>
      </c>
    </row>
    <row r="1335" spans="1:103" x14ac:dyDescent="0.25">
      <c r="A1335">
        <v>1334</v>
      </c>
      <c r="B1335">
        <v>85</v>
      </c>
      <c r="C1335" s="24" t="s">
        <v>4157</v>
      </c>
      <c r="D1335" s="12">
        <v>-0.2</v>
      </c>
      <c r="E1335" s="13">
        <v>5.2</v>
      </c>
      <c r="F1335" s="7">
        <f t="shared" si="309"/>
        <v>-3.8461538461538464E-2</v>
      </c>
      <c r="G1335" s="7">
        <f t="shared" si="299"/>
        <v>-5.4</v>
      </c>
      <c r="H1335" s="15">
        <f t="shared" si="300"/>
        <v>5</v>
      </c>
      <c r="I1335" s="11">
        <f t="shared" si="310"/>
        <v>-1.6678013196798737E-4</v>
      </c>
      <c r="J1335" s="32">
        <f t="shared" si="311"/>
        <v>4.3362834311676708E-3</v>
      </c>
      <c r="K1335" s="32">
        <f t="shared" si="312"/>
        <v>230.61223185097955</v>
      </c>
      <c r="L1335" s="8">
        <v>0</v>
      </c>
      <c r="M1335" s="9">
        <v>1</v>
      </c>
      <c r="N1335" s="8">
        <v>0</v>
      </c>
      <c r="O1335" s="9">
        <v>0</v>
      </c>
      <c r="P1335" s="9">
        <v>0</v>
      </c>
      <c r="Q1335" s="9">
        <v>1</v>
      </c>
      <c r="R1335" s="9">
        <v>0</v>
      </c>
      <c r="S1335" s="8">
        <v>53186</v>
      </c>
      <c r="T1335" s="9">
        <v>3</v>
      </c>
      <c r="U1335" s="9">
        <f t="shared" si="301"/>
        <v>53182</v>
      </c>
      <c r="V1335" s="9">
        <f t="shared" si="302"/>
        <v>15</v>
      </c>
      <c r="W1335" s="7">
        <f t="shared" si="313"/>
        <v>6.21</v>
      </c>
      <c r="X1335" s="7">
        <f t="shared" si="314"/>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15"/>
        <v>0.09</v>
      </c>
      <c r="AN1335" s="32">
        <f t="shared" si="315"/>
        <v>0.09</v>
      </c>
      <c r="AO1335" s="41">
        <v>0.91</v>
      </c>
      <c r="AP1335" s="17">
        <v>0.09</v>
      </c>
      <c r="AQ1335" s="32">
        <v>0.55000000000000004</v>
      </c>
      <c r="AR1335" s="39">
        <v>0.45</v>
      </c>
      <c r="AS1335" t="s">
        <v>98</v>
      </c>
      <c r="AT1335" s="39" t="s">
        <v>98</v>
      </c>
      <c r="AU1335">
        <v>0</v>
      </c>
      <c r="AV1335" s="17">
        <v>1</v>
      </c>
      <c r="AW1335" t="s">
        <v>98</v>
      </c>
      <c r="AX1335" s="17" t="s">
        <v>98</v>
      </c>
      <c r="AY1335" s="17" t="s">
        <v>558</v>
      </c>
      <c r="AZ1335">
        <v>1</v>
      </c>
      <c r="BA1335">
        <v>0</v>
      </c>
      <c r="BB1335">
        <v>0</v>
      </c>
      <c r="BC1335">
        <v>0</v>
      </c>
      <c r="BD1335">
        <v>0</v>
      </c>
      <c r="BE1335">
        <v>0</v>
      </c>
      <c r="BF1335" s="17">
        <v>0</v>
      </c>
      <c r="BG1335">
        <v>1</v>
      </c>
      <c r="BH1335">
        <v>0</v>
      </c>
      <c r="BI1335" s="17">
        <v>0</v>
      </c>
      <c r="BJ1335" t="s">
        <v>98</v>
      </c>
      <c r="BK1335">
        <v>1702</v>
      </c>
      <c r="BL1335" s="24">
        <v>46.47</v>
      </c>
      <c r="BM1335">
        <v>0</v>
      </c>
      <c r="BN1335">
        <v>0</v>
      </c>
      <c r="BO1335">
        <v>0</v>
      </c>
      <c r="BP1335">
        <v>0</v>
      </c>
      <c r="BQ1335">
        <v>1</v>
      </c>
      <c r="BR1335">
        <v>0</v>
      </c>
      <c r="BS1335">
        <v>0</v>
      </c>
      <c r="BT1335" s="17">
        <v>0</v>
      </c>
      <c r="BU1335">
        <v>0</v>
      </c>
      <c r="BV1335">
        <v>0</v>
      </c>
      <c r="BW1335">
        <v>0</v>
      </c>
      <c r="BX1335" s="17">
        <v>1</v>
      </c>
      <c r="BY1335">
        <v>0</v>
      </c>
      <c r="BZ1335">
        <v>0</v>
      </c>
      <c r="CA1335">
        <v>0</v>
      </c>
      <c r="CB1335">
        <v>0</v>
      </c>
      <c r="CC1335" s="17">
        <v>0</v>
      </c>
      <c r="CD1335">
        <v>1</v>
      </c>
      <c r="CE1335">
        <v>0</v>
      </c>
      <c r="CF1335">
        <v>0</v>
      </c>
      <c r="CG1335">
        <v>0</v>
      </c>
      <c r="CH1335">
        <v>0</v>
      </c>
      <c r="CI1335">
        <v>0</v>
      </c>
      <c r="CJ1335">
        <v>1</v>
      </c>
      <c r="CK1335">
        <v>0</v>
      </c>
      <c r="CL1335">
        <v>0</v>
      </c>
      <c r="CM1335">
        <v>0</v>
      </c>
      <c r="CN1335" s="17">
        <v>0</v>
      </c>
      <c r="CO1335">
        <v>4.3029999999999999</v>
      </c>
      <c r="CP1335">
        <v>252</v>
      </c>
      <c r="CQ1335">
        <v>1</v>
      </c>
      <c r="CR1335">
        <v>0</v>
      </c>
      <c r="CS1335">
        <v>19</v>
      </c>
      <c r="CY1335" s="33" t="s">
        <v>85</v>
      </c>
    </row>
    <row r="1336" spans="1:103" x14ac:dyDescent="0.25">
      <c r="A1336">
        <v>1335</v>
      </c>
      <c r="B1336">
        <v>85</v>
      </c>
      <c r="C1336" s="24" t="s">
        <v>4157</v>
      </c>
      <c r="D1336" s="12">
        <v>2.2000000000000002</v>
      </c>
      <c r="E1336" s="13">
        <v>7</v>
      </c>
      <c r="F1336" s="7">
        <f t="shared" si="309"/>
        <v>0.31428571428571433</v>
      </c>
      <c r="G1336" s="7">
        <f t="shared" si="299"/>
        <v>-4.8</v>
      </c>
      <c r="H1336" s="15">
        <f t="shared" si="300"/>
        <v>9.1999999999999993</v>
      </c>
      <c r="I1336" s="11">
        <f t="shared" si="310"/>
        <v>1.3391197058693848E-3</v>
      </c>
      <c r="J1336" s="32">
        <f t="shared" si="311"/>
        <v>4.2608354277662236E-3</v>
      </c>
      <c r="K1336" s="32">
        <f t="shared" si="312"/>
        <v>234.69575789841238</v>
      </c>
      <c r="L1336" s="8">
        <v>0</v>
      </c>
      <c r="M1336" s="9">
        <v>1</v>
      </c>
      <c r="N1336" s="8">
        <v>0</v>
      </c>
      <c r="O1336" s="9">
        <v>0</v>
      </c>
      <c r="P1336" s="9">
        <v>0</v>
      </c>
      <c r="Q1336" s="9">
        <v>1</v>
      </c>
      <c r="R1336" s="9">
        <v>0</v>
      </c>
      <c r="S1336" s="8">
        <v>55088</v>
      </c>
      <c r="T1336" s="9">
        <v>5</v>
      </c>
      <c r="U1336" s="9">
        <f t="shared" si="301"/>
        <v>55082</v>
      </c>
      <c r="V1336" s="9">
        <f t="shared" si="302"/>
        <v>15</v>
      </c>
      <c r="W1336" s="7">
        <f t="shared" si="313"/>
        <v>6.21</v>
      </c>
      <c r="X1336" s="7">
        <f t="shared" si="314"/>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15"/>
        <v>0.09</v>
      </c>
      <c r="AN1336" s="32">
        <f t="shared" si="315"/>
        <v>0.09</v>
      </c>
      <c r="AO1336" s="41">
        <v>0.91</v>
      </c>
      <c r="AP1336" s="17">
        <v>0.09</v>
      </c>
      <c r="AQ1336" s="32">
        <v>0.55000000000000004</v>
      </c>
      <c r="AR1336" s="39">
        <v>0.45</v>
      </c>
      <c r="AS1336" t="s">
        <v>98</v>
      </c>
      <c r="AT1336" s="39" t="s">
        <v>98</v>
      </c>
      <c r="AU1336">
        <v>0</v>
      </c>
      <c r="AV1336" s="17">
        <v>1</v>
      </c>
      <c r="AW1336" t="s">
        <v>98</v>
      </c>
      <c r="AX1336" s="17" t="s">
        <v>98</v>
      </c>
      <c r="AY1336" s="17" t="s">
        <v>558</v>
      </c>
      <c r="AZ1336">
        <v>1</v>
      </c>
      <c r="BA1336">
        <v>0</v>
      </c>
      <c r="BB1336">
        <v>0</v>
      </c>
      <c r="BC1336">
        <v>0</v>
      </c>
      <c r="BD1336">
        <v>0</v>
      </c>
      <c r="BE1336">
        <v>0</v>
      </c>
      <c r="BF1336" s="17">
        <v>0</v>
      </c>
      <c r="BG1336">
        <v>1</v>
      </c>
      <c r="BH1336">
        <v>0</v>
      </c>
      <c r="BI1336" s="17">
        <v>0</v>
      </c>
      <c r="BJ1336" t="s">
        <v>98</v>
      </c>
      <c r="BK1336">
        <v>1702</v>
      </c>
      <c r="BL1336" s="24">
        <v>46.47</v>
      </c>
      <c r="BM1336">
        <v>0</v>
      </c>
      <c r="BN1336">
        <v>0</v>
      </c>
      <c r="BO1336">
        <v>0</v>
      </c>
      <c r="BP1336">
        <v>0</v>
      </c>
      <c r="BQ1336">
        <v>1</v>
      </c>
      <c r="BR1336">
        <v>0</v>
      </c>
      <c r="BS1336">
        <v>0</v>
      </c>
      <c r="BT1336" s="17">
        <v>0</v>
      </c>
      <c r="BU1336">
        <v>0</v>
      </c>
      <c r="BV1336">
        <v>0</v>
      </c>
      <c r="BW1336">
        <v>0</v>
      </c>
      <c r="BX1336" s="17">
        <v>1</v>
      </c>
      <c r="BY1336">
        <v>0</v>
      </c>
      <c r="BZ1336">
        <v>0</v>
      </c>
      <c r="CA1336">
        <v>0</v>
      </c>
      <c r="CB1336">
        <v>0</v>
      </c>
      <c r="CC1336" s="17">
        <v>0</v>
      </c>
      <c r="CD1336">
        <v>1</v>
      </c>
      <c r="CE1336">
        <v>0</v>
      </c>
      <c r="CF1336">
        <v>0</v>
      </c>
      <c r="CG1336">
        <v>0</v>
      </c>
      <c r="CH1336">
        <v>0</v>
      </c>
      <c r="CI1336">
        <v>0</v>
      </c>
      <c r="CJ1336">
        <v>1</v>
      </c>
      <c r="CK1336">
        <v>0</v>
      </c>
      <c r="CL1336">
        <v>0</v>
      </c>
      <c r="CM1336">
        <v>0</v>
      </c>
      <c r="CN1336" s="17">
        <v>0</v>
      </c>
      <c r="CO1336">
        <v>4.3029999999999999</v>
      </c>
      <c r="CP1336">
        <v>252</v>
      </c>
      <c r="CQ1336">
        <v>1</v>
      </c>
      <c r="CR1336">
        <v>0</v>
      </c>
      <c r="CS1336">
        <v>19</v>
      </c>
      <c r="CY1336" s="33" t="s">
        <v>85</v>
      </c>
    </row>
    <row r="1337" spans="1:103" x14ac:dyDescent="0.25">
      <c r="A1337">
        <v>1336</v>
      </c>
      <c r="B1337">
        <v>85</v>
      </c>
      <c r="C1337" s="24" t="s">
        <v>4157</v>
      </c>
      <c r="D1337" s="12">
        <v>6.2</v>
      </c>
      <c r="E1337" s="13">
        <v>4.9000000000000004</v>
      </c>
      <c r="F1337" s="7">
        <f t="shared" si="309"/>
        <v>1.2653061224489794</v>
      </c>
      <c r="G1337" s="7">
        <f t="shared" si="299"/>
        <v>1.2999999999999998</v>
      </c>
      <c r="H1337" s="15">
        <f t="shared" si="300"/>
        <v>11.100000000000001</v>
      </c>
      <c r="I1337" s="11">
        <f t="shared" si="310"/>
        <v>5.3910897683797435E-3</v>
      </c>
      <c r="J1337" s="32">
        <f t="shared" si="311"/>
        <v>4.2606999782356042E-3</v>
      </c>
      <c r="K1337" s="32">
        <f t="shared" si="312"/>
        <v>234.70321898002058</v>
      </c>
      <c r="L1337" s="8">
        <v>0</v>
      </c>
      <c r="M1337" s="9">
        <v>1</v>
      </c>
      <c r="N1337" s="8">
        <v>0</v>
      </c>
      <c r="O1337" s="9">
        <v>0</v>
      </c>
      <c r="P1337" s="9">
        <v>0</v>
      </c>
      <c r="Q1337" s="9">
        <v>1</v>
      </c>
      <c r="R1337" s="9">
        <v>0</v>
      </c>
      <c r="S1337" s="8">
        <v>55088</v>
      </c>
      <c r="T1337" s="9">
        <v>3</v>
      </c>
      <c r="U1337" s="9">
        <f t="shared" si="301"/>
        <v>55084</v>
      </c>
      <c r="V1337" s="9">
        <f t="shared" si="302"/>
        <v>15</v>
      </c>
      <c r="W1337" s="7">
        <f t="shared" si="313"/>
        <v>6.21</v>
      </c>
      <c r="X1337" s="7">
        <f t="shared" si="314"/>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15"/>
        <v>0.09</v>
      </c>
      <c r="AN1337" s="32">
        <f t="shared" si="315"/>
        <v>0.09</v>
      </c>
      <c r="AO1337" s="41">
        <v>0.91</v>
      </c>
      <c r="AP1337" s="17">
        <v>0.09</v>
      </c>
      <c r="AQ1337" s="32">
        <v>0.55000000000000004</v>
      </c>
      <c r="AR1337" s="39">
        <v>0.45</v>
      </c>
      <c r="AS1337" t="s">
        <v>98</v>
      </c>
      <c r="AT1337" s="39" t="s">
        <v>98</v>
      </c>
      <c r="AU1337">
        <v>0</v>
      </c>
      <c r="AV1337" s="17">
        <v>1</v>
      </c>
      <c r="AW1337" t="s">
        <v>98</v>
      </c>
      <c r="AX1337" s="17" t="s">
        <v>98</v>
      </c>
      <c r="AY1337" s="17" t="s">
        <v>558</v>
      </c>
      <c r="AZ1337">
        <v>1</v>
      </c>
      <c r="BA1337">
        <v>0</v>
      </c>
      <c r="BB1337">
        <v>0</v>
      </c>
      <c r="BC1337">
        <v>0</v>
      </c>
      <c r="BD1337">
        <v>0</v>
      </c>
      <c r="BE1337">
        <v>0</v>
      </c>
      <c r="BF1337" s="17">
        <v>0</v>
      </c>
      <c r="BG1337">
        <v>1</v>
      </c>
      <c r="BH1337">
        <v>0</v>
      </c>
      <c r="BI1337" s="17">
        <v>0</v>
      </c>
      <c r="BJ1337" t="s">
        <v>98</v>
      </c>
      <c r="BK1337">
        <v>1702</v>
      </c>
      <c r="BL1337" s="24">
        <v>46.47</v>
      </c>
      <c r="BM1337">
        <v>0</v>
      </c>
      <c r="BN1337">
        <v>0</v>
      </c>
      <c r="BO1337">
        <v>0</v>
      </c>
      <c r="BP1337">
        <v>0</v>
      </c>
      <c r="BQ1337">
        <v>1</v>
      </c>
      <c r="BR1337">
        <v>0</v>
      </c>
      <c r="BS1337">
        <v>0</v>
      </c>
      <c r="BT1337" s="17">
        <v>0</v>
      </c>
      <c r="BU1337">
        <v>0</v>
      </c>
      <c r="BV1337">
        <v>0</v>
      </c>
      <c r="BW1337">
        <v>0</v>
      </c>
      <c r="BX1337" s="17">
        <v>1</v>
      </c>
      <c r="BY1337">
        <v>0</v>
      </c>
      <c r="BZ1337">
        <v>0</v>
      </c>
      <c r="CA1337">
        <v>0</v>
      </c>
      <c r="CB1337">
        <v>0</v>
      </c>
      <c r="CC1337" s="17">
        <v>0</v>
      </c>
      <c r="CD1337">
        <v>1</v>
      </c>
      <c r="CE1337">
        <v>0</v>
      </c>
      <c r="CF1337">
        <v>0</v>
      </c>
      <c r="CG1337">
        <v>0</v>
      </c>
      <c r="CH1337">
        <v>0</v>
      </c>
      <c r="CI1337">
        <v>0</v>
      </c>
      <c r="CJ1337">
        <v>0</v>
      </c>
      <c r="CK1337">
        <v>0</v>
      </c>
      <c r="CL1337">
        <v>0</v>
      </c>
      <c r="CM1337">
        <v>0</v>
      </c>
      <c r="CN1337" s="17">
        <v>0</v>
      </c>
      <c r="CO1337">
        <v>4.3029999999999999</v>
      </c>
      <c r="CP1337">
        <v>252</v>
      </c>
      <c r="CQ1337">
        <v>1</v>
      </c>
      <c r="CR1337">
        <v>0</v>
      </c>
      <c r="CS1337">
        <v>19</v>
      </c>
      <c r="CY1337" s="33" t="s">
        <v>85</v>
      </c>
    </row>
    <row r="1338" spans="1:103" x14ac:dyDescent="0.25">
      <c r="A1338">
        <v>1337</v>
      </c>
      <c r="B1338">
        <v>85</v>
      </c>
      <c r="C1338" s="24" t="s">
        <v>4157</v>
      </c>
      <c r="D1338" s="12">
        <v>2.5</v>
      </c>
      <c r="E1338" s="13">
        <v>2.7</v>
      </c>
      <c r="F1338" s="7">
        <f t="shared" si="309"/>
        <v>0.92592592592592582</v>
      </c>
      <c r="G1338" s="7">
        <f t="shared" si="299"/>
        <v>-0.20000000000000018</v>
      </c>
      <c r="H1338" s="15">
        <f t="shared" si="300"/>
        <v>5.2</v>
      </c>
      <c r="I1338" s="11">
        <f t="shared" si="310"/>
        <v>3.1617249883565302E-3</v>
      </c>
      <c r="J1338" s="32">
        <f t="shared" si="311"/>
        <v>3.4146629874250533E-3</v>
      </c>
      <c r="K1338" s="32">
        <f t="shared" si="312"/>
        <v>292.85466931367222</v>
      </c>
      <c r="L1338" s="8">
        <v>0</v>
      </c>
      <c r="M1338" s="9">
        <v>1</v>
      </c>
      <c r="N1338" s="8">
        <v>0</v>
      </c>
      <c r="O1338" s="9">
        <v>0</v>
      </c>
      <c r="P1338" s="9">
        <v>0</v>
      </c>
      <c r="Q1338" s="9">
        <v>1</v>
      </c>
      <c r="R1338" s="9">
        <v>0</v>
      </c>
      <c r="S1338" s="8">
        <v>85766</v>
      </c>
      <c r="T1338" s="9">
        <v>2</v>
      </c>
      <c r="U1338" s="9">
        <f t="shared" si="301"/>
        <v>85763</v>
      </c>
      <c r="V1338" s="9">
        <f t="shared" si="302"/>
        <v>15</v>
      </c>
      <c r="W1338" s="7">
        <f t="shared" si="313"/>
        <v>6.21</v>
      </c>
      <c r="X1338" s="7">
        <f t="shared" si="314"/>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15"/>
        <v>0.09</v>
      </c>
      <c r="AN1338" s="32">
        <f t="shared" si="315"/>
        <v>0.09</v>
      </c>
      <c r="AO1338" s="41">
        <v>0.91</v>
      </c>
      <c r="AP1338" s="17">
        <v>0.09</v>
      </c>
      <c r="AQ1338" s="32">
        <v>0.55000000000000004</v>
      </c>
      <c r="AR1338" s="39">
        <v>0.45</v>
      </c>
      <c r="AS1338" t="s">
        <v>98</v>
      </c>
      <c r="AT1338" s="39" t="s">
        <v>98</v>
      </c>
      <c r="AU1338">
        <v>0</v>
      </c>
      <c r="AV1338" s="17">
        <v>1</v>
      </c>
      <c r="AW1338" t="s">
        <v>98</v>
      </c>
      <c r="AX1338" s="17" t="s">
        <v>98</v>
      </c>
      <c r="AY1338" s="17" t="s">
        <v>558</v>
      </c>
      <c r="AZ1338">
        <v>1</v>
      </c>
      <c r="BA1338">
        <v>0</v>
      </c>
      <c r="BB1338">
        <v>0</v>
      </c>
      <c r="BC1338">
        <v>0</v>
      </c>
      <c r="BD1338">
        <v>0</v>
      </c>
      <c r="BE1338">
        <v>0</v>
      </c>
      <c r="BF1338" s="17">
        <v>0</v>
      </c>
      <c r="BG1338">
        <v>1</v>
      </c>
      <c r="BH1338">
        <v>0</v>
      </c>
      <c r="BI1338" s="17">
        <v>0</v>
      </c>
      <c r="BJ1338" t="s">
        <v>98</v>
      </c>
      <c r="BK1338">
        <v>1702</v>
      </c>
      <c r="BL1338" s="24">
        <v>46.47</v>
      </c>
      <c r="BM1338">
        <v>0</v>
      </c>
      <c r="BN1338">
        <v>0</v>
      </c>
      <c r="BO1338">
        <v>0</v>
      </c>
      <c r="BP1338">
        <v>0</v>
      </c>
      <c r="BQ1338">
        <v>1</v>
      </c>
      <c r="BR1338">
        <v>0</v>
      </c>
      <c r="BS1338">
        <v>0</v>
      </c>
      <c r="BT1338" s="17">
        <v>0</v>
      </c>
      <c r="BU1338">
        <v>0</v>
      </c>
      <c r="BV1338">
        <v>0</v>
      </c>
      <c r="BW1338">
        <v>0</v>
      </c>
      <c r="BX1338" s="17">
        <v>1</v>
      </c>
      <c r="BY1338">
        <v>0</v>
      </c>
      <c r="BZ1338">
        <v>0</v>
      </c>
      <c r="CA1338">
        <v>0</v>
      </c>
      <c r="CB1338">
        <v>0</v>
      </c>
      <c r="CC1338" s="17">
        <v>0</v>
      </c>
      <c r="CD1338">
        <v>1</v>
      </c>
      <c r="CE1338">
        <v>0</v>
      </c>
      <c r="CF1338">
        <v>0</v>
      </c>
      <c r="CG1338">
        <v>0</v>
      </c>
      <c r="CH1338">
        <v>0</v>
      </c>
      <c r="CI1338">
        <v>0</v>
      </c>
      <c r="CJ1338">
        <v>1</v>
      </c>
      <c r="CK1338">
        <v>0</v>
      </c>
      <c r="CL1338">
        <v>0</v>
      </c>
      <c r="CM1338">
        <v>0</v>
      </c>
      <c r="CN1338" s="17">
        <v>0</v>
      </c>
      <c r="CO1338">
        <v>4.3029999999999999</v>
      </c>
      <c r="CP1338">
        <v>252</v>
      </c>
      <c r="CQ1338">
        <v>1</v>
      </c>
      <c r="CR1338">
        <v>0</v>
      </c>
      <c r="CS1338">
        <v>19</v>
      </c>
      <c r="CY1338" s="33" t="s">
        <v>85</v>
      </c>
    </row>
    <row r="1339" spans="1:103" x14ac:dyDescent="0.25">
      <c r="A1339">
        <v>1338</v>
      </c>
      <c r="B1339">
        <v>85</v>
      </c>
      <c r="C1339" s="24" t="s">
        <v>4157</v>
      </c>
      <c r="D1339" s="12">
        <v>1.2</v>
      </c>
      <c r="E1339" s="13">
        <v>4.8</v>
      </c>
      <c r="F1339" s="7">
        <f t="shared" si="309"/>
        <v>0.25</v>
      </c>
      <c r="G1339" s="7">
        <f t="shared" si="299"/>
        <v>-3.5999999999999996</v>
      </c>
      <c r="H1339" s="15">
        <f t="shared" si="300"/>
        <v>6</v>
      </c>
      <c r="I1339" s="11">
        <f t="shared" si="310"/>
        <v>1.0808537230561522E-3</v>
      </c>
      <c r="J1339" s="32">
        <f t="shared" si="311"/>
        <v>4.3234148922246087E-3</v>
      </c>
      <c r="K1339" s="32">
        <f t="shared" si="312"/>
        <v>231.29864353255513</v>
      </c>
      <c r="L1339" s="8">
        <v>0</v>
      </c>
      <c r="M1339" s="9">
        <v>1</v>
      </c>
      <c r="N1339" s="8">
        <v>0</v>
      </c>
      <c r="O1339" s="9">
        <v>0</v>
      </c>
      <c r="P1339" s="9">
        <v>0</v>
      </c>
      <c r="Q1339" s="9">
        <v>1</v>
      </c>
      <c r="R1339" s="9">
        <v>0</v>
      </c>
      <c r="S1339" s="8">
        <v>53502</v>
      </c>
      <c r="T1339" s="9">
        <v>2</v>
      </c>
      <c r="U1339" s="9">
        <f t="shared" si="301"/>
        <v>53499</v>
      </c>
      <c r="V1339" s="9">
        <f t="shared" si="302"/>
        <v>15</v>
      </c>
      <c r="W1339" s="7">
        <f t="shared" si="313"/>
        <v>6.21</v>
      </c>
      <c r="X1339" s="7">
        <f t="shared" si="314"/>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15"/>
        <v>0.09</v>
      </c>
      <c r="AN1339" s="32">
        <f t="shared" si="315"/>
        <v>0.09</v>
      </c>
      <c r="AO1339" s="41">
        <v>0.91</v>
      </c>
      <c r="AP1339" s="17">
        <v>0.09</v>
      </c>
      <c r="AQ1339" s="32">
        <v>0.55000000000000004</v>
      </c>
      <c r="AR1339" s="39">
        <v>0.45</v>
      </c>
      <c r="AS1339" t="s">
        <v>98</v>
      </c>
      <c r="AT1339" s="39" t="s">
        <v>98</v>
      </c>
      <c r="AU1339">
        <v>0</v>
      </c>
      <c r="AV1339" s="17">
        <v>1</v>
      </c>
      <c r="AW1339" t="s">
        <v>98</v>
      </c>
      <c r="AX1339" s="17" t="s">
        <v>98</v>
      </c>
      <c r="AY1339" s="17" t="s">
        <v>558</v>
      </c>
      <c r="AZ1339">
        <v>1</v>
      </c>
      <c r="BA1339">
        <v>0</v>
      </c>
      <c r="BB1339">
        <v>0</v>
      </c>
      <c r="BC1339">
        <v>0</v>
      </c>
      <c r="BD1339">
        <v>0</v>
      </c>
      <c r="BE1339">
        <v>0</v>
      </c>
      <c r="BF1339" s="17">
        <v>0</v>
      </c>
      <c r="BG1339">
        <v>1</v>
      </c>
      <c r="BH1339">
        <v>0</v>
      </c>
      <c r="BI1339" s="17">
        <v>0</v>
      </c>
      <c r="BJ1339" t="s">
        <v>98</v>
      </c>
      <c r="BK1339">
        <v>1702</v>
      </c>
      <c r="BL1339" s="24">
        <v>46.47</v>
      </c>
      <c r="BM1339">
        <v>0</v>
      </c>
      <c r="BN1339">
        <v>0</v>
      </c>
      <c r="BO1339">
        <v>0</v>
      </c>
      <c r="BP1339">
        <v>0</v>
      </c>
      <c r="BQ1339">
        <v>1</v>
      </c>
      <c r="BR1339">
        <v>0</v>
      </c>
      <c r="BS1339">
        <v>0</v>
      </c>
      <c r="BT1339" s="17">
        <v>0</v>
      </c>
      <c r="BU1339">
        <v>0</v>
      </c>
      <c r="BV1339">
        <v>0</v>
      </c>
      <c r="BW1339">
        <v>0</v>
      </c>
      <c r="BX1339" s="17">
        <v>1</v>
      </c>
      <c r="BY1339">
        <v>0</v>
      </c>
      <c r="BZ1339">
        <v>0</v>
      </c>
      <c r="CA1339">
        <v>0</v>
      </c>
      <c r="CB1339">
        <v>0</v>
      </c>
      <c r="CC1339" s="17">
        <v>0</v>
      </c>
      <c r="CD1339">
        <v>1</v>
      </c>
      <c r="CE1339">
        <v>0</v>
      </c>
      <c r="CF1339">
        <v>0</v>
      </c>
      <c r="CG1339">
        <v>0</v>
      </c>
      <c r="CH1339">
        <v>0</v>
      </c>
      <c r="CI1339">
        <v>0</v>
      </c>
      <c r="CJ1339">
        <v>1</v>
      </c>
      <c r="CK1339">
        <v>0</v>
      </c>
      <c r="CL1339">
        <v>0</v>
      </c>
      <c r="CM1339">
        <v>0</v>
      </c>
      <c r="CN1339" s="17">
        <v>0</v>
      </c>
      <c r="CO1339">
        <v>4.3029999999999999</v>
      </c>
      <c r="CP1339">
        <v>252</v>
      </c>
      <c r="CQ1339">
        <v>1</v>
      </c>
      <c r="CR1339">
        <v>0</v>
      </c>
      <c r="CS1339">
        <v>19</v>
      </c>
      <c r="CY1339" s="33" t="s">
        <v>85</v>
      </c>
    </row>
    <row r="1340" spans="1:103" x14ac:dyDescent="0.25">
      <c r="A1340">
        <v>1339</v>
      </c>
      <c r="B1340">
        <v>85</v>
      </c>
      <c r="C1340" s="24" t="s">
        <v>4157</v>
      </c>
      <c r="D1340" s="12">
        <v>0.1</v>
      </c>
      <c r="E1340" s="13">
        <v>5.2</v>
      </c>
      <c r="F1340" s="7">
        <f t="shared" si="309"/>
        <v>1.9230769230769232E-2</v>
      </c>
      <c r="G1340" s="7">
        <f t="shared" si="299"/>
        <v>-5.1000000000000005</v>
      </c>
      <c r="H1340" s="15">
        <f t="shared" si="300"/>
        <v>5.3</v>
      </c>
      <c r="I1340" s="11">
        <f t="shared" si="310"/>
        <v>8.3390066853823353E-5</v>
      </c>
      <c r="J1340" s="32">
        <f t="shared" si="311"/>
        <v>4.3362834763988143E-3</v>
      </c>
      <c r="K1340" s="32">
        <f t="shared" si="312"/>
        <v>230.61222944549684</v>
      </c>
      <c r="L1340" s="8">
        <v>0</v>
      </c>
      <c r="M1340" s="9">
        <v>1</v>
      </c>
      <c r="N1340" s="8">
        <v>0</v>
      </c>
      <c r="O1340" s="9">
        <v>0</v>
      </c>
      <c r="P1340" s="9">
        <v>0</v>
      </c>
      <c r="Q1340" s="9">
        <v>1</v>
      </c>
      <c r="R1340" s="9">
        <v>0</v>
      </c>
      <c r="S1340" s="8">
        <v>53186</v>
      </c>
      <c r="T1340" s="9">
        <v>3</v>
      </c>
      <c r="U1340" s="9">
        <f t="shared" si="301"/>
        <v>53182</v>
      </c>
      <c r="V1340" s="9">
        <f t="shared" si="302"/>
        <v>15</v>
      </c>
      <c r="W1340" s="7">
        <f t="shared" si="313"/>
        <v>6.21</v>
      </c>
      <c r="X1340" s="7">
        <f t="shared" si="314"/>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15"/>
        <v>0.09</v>
      </c>
      <c r="AN1340" s="32">
        <f t="shared" si="315"/>
        <v>0.09</v>
      </c>
      <c r="AO1340" s="41">
        <v>0.91</v>
      </c>
      <c r="AP1340" s="17">
        <v>0.09</v>
      </c>
      <c r="AQ1340" s="32">
        <v>0.55000000000000004</v>
      </c>
      <c r="AR1340" s="39">
        <v>0.45</v>
      </c>
      <c r="AS1340" t="s">
        <v>98</v>
      </c>
      <c r="AT1340" s="39" t="s">
        <v>98</v>
      </c>
      <c r="AU1340">
        <v>0</v>
      </c>
      <c r="AV1340" s="17">
        <v>1</v>
      </c>
      <c r="AW1340" t="s">
        <v>98</v>
      </c>
      <c r="AX1340" s="17" t="s">
        <v>98</v>
      </c>
      <c r="AY1340" s="17" t="s">
        <v>558</v>
      </c>
      <c r="AZ1340">
        <v>1</v>
      </c>
      <c r="BA1340">
        <v>0</v>
      </c>
      <c r="BB1340">
        <v>0</v>
      </c>
      <c r="BC1340">
        <v>0</v>
      </c>
      <c r="BD1340">
        <v>0</v>
      </c>
      <c r="BE1340">
        <v>0</v>
      </c>
      <c r="BF1340" s="17">
        <v>0</v>
      </c>
      <c r="BG1340">
        <v>1</v>
      </c>
      <c r="BH1340">
        <v>0</v>
      </c>
      <c r="BI1340" s="17">
        <v>0</v>
      </c>
      <c r="BJ1340" t="s">
        <v>98</v>
      </c>
      <c r="BK1340">
        <v>1702</v>
      </c>
      <c r="BL1340" s="24">
        <v>46.47</v>
      </c>
      <c r="BM1340">
        <v>0</v>
      </c>
      <c r="BN1340">
        <v>0</v>
      </c>
      <c r="BO1340">
        <v>0</v>
      </c>
      <c r="BP1340">
        <v>0</v>
      </c>
      <c r="BQ1340">
        <v>1</v>
      </c>
      <c r="BR1340">
        <v>0</v>
      </c>
      <c r="BS1340">
        <v>0</v>
      </c>
      <c r="BT1340" s="17">
        <v>0</v>
      </c>
      <c r="BU1340">
        <v>0</v>
      </c>
      <c r="BV1340">
        <v>0</v>
      </c>
      <c r="BW1340">
        <v>0</v>
      </c>
      <c r="BX1340" s="17">
        <v>1</v>
      </c>
      <c r="BY1340">
        <v>0</v>
      </c>
      <c r="BZ1340">
        <v>0</v>
      </c>
      <c r="CA1340">
        <v>0</v>
      </c>
      <c r="CB1340">
        <v>0</v>
      </c>
      <c r="CC1340" s="17">
        <v>0</v>
      </c>
      <c r="CD1340">
        <v>1</v>
      </c>
      <c r="CE1340">
        <v>0</v>
      </c>
      <c r="CF1340">
        <v>0</v>
      </c>
      <c r="CG1340">
        <v>0</v>
      </c>
      <c r="CH1340">
        <v>0</v>
      </c>
      <c r="CI1340">
        <v>0</v>
      </c>
      <c r="CJ1340">
        <v>1</v>
      </c>
      <c r="CK1340">
        <v>0</v>
      </c>
      <c r="CL1340">
        <v>0</v>
      </c>
      <c r="CM1340">
        <v>0</v>
      </c>
      <c r="CN1340" s="17">
        <v>0</v>
      </c>
      <c r="CO1340">
        <v>4.3029999999999999</v>
      </c>
      <c r="CP1340">
        <v>252</v>
      </c>
      <c r="CQ1340">
        <v>1</v>
      </c>
      <c r="CR1340">
        <v>0</v>
      </c>
      <c r="CS1340">
        <v>19</v>
      </c>
      <c r="CY1340" s="33" t="s">
        <v>85</v>
      </c>
    </row>
    <row r="1341" spans="1:103" x14ac:dyDescent="0.25">
      <c r="A1341">
        <v>1340</v>
      </c>
      <c r="B1341">
        <v>85</v>
      </c>
      <c r="C1341" s="24" t="s">
        <v>4157</v>
      </c>
      <c r="D1341" s="12">
        <v>3.4</v>
      </c>
      <c r="E1341" s="13">
        <v>6.7</v>
      </c>
      <c r="F1341" s="7">
        <f t="shared" si="309"/>
        <v>0.5074626865671642</v>
      </c>
      <c r="G1341" s="7">
        <f t="shared" si="299"/>
        <v>-3.3000000000000003</v>
      </c>
      <c r="H1341" s="15">
        <f t="shared" si="300"/>
        <v>10.1</v>
      </c>
      <c r="I1341" s="11">
        <f t="shared" si="310"/>
        <v>2.1622118775231468E-3</v>
      </c>
      <c r="J1341" s="32">
        <f t="shared" si="311"/>
        <v>4.2608292880603194E-3</v>
      </c>
      <c r="K1341" s="32">
        <f t="shared" si="312"/>
        <v>234.69609608678678</v>
      </c>
      <c r="L1341" s="8">
        <v>0</v>
      </c>
      <c r="M1341" s="9">
        <v>1</v>
      </c>
      <c r="N1341" s="8">
        <v>0</v>
      </c>
      <c r="O1341" s="9">
        <v>0</v>
      </c>
      <c r="P1341" s="9">
        <v>0</v>
      </c>
      <c r="Q1341" s="9">
        <v>1</v>
      </c>
      <c r="R1341" s="9">
        <v>0</v>
      </c>
      <c r="S1341" s="8">
        <v>55088</v>
      </c>
      <c r="T1341" s="9">
        <v>5</v>
      </c>
      <c r="U1341" s="9">
        <f t="shared" si="301"/>
        <v>55082</v>
      </c>
      <c r="V1341" s="9">
        <f t="shared" si="302"/>
        <v>15</v>
      </c>
      <c r="W1341" s="7">
        <f t="shared" si="313"/>
        <v>6.21</v>
      </c>
      <c r="X1341" s="7">
        <f t="shared" si="314"/>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15"/>
        <v>0.09</v>
      </c>
      <c r="AN1341" s="32">
        <f t="shared" si="315"/>
        <v>0.09</v>
      </c>
      <c r="AO1341" s="41">
        <v>0.91</v>
      </c>
      <c r="AP1341" s="17">
        <v>0.09</v>
      </c>
      <c r="AQ1341" s="32">
        <v>0.55000000000000004</v>
      </c>
      <c r="AR1341" s="39">
        <v>0.45</v>
      </c>
      <c r="AS1341" t="s">
        <v>98</v>
      </c>
      <c r="AT1341" s="39" t="s">
        <v>98</v>
      </c>
      <c r="AU1341">
        <v>0</v>
      </c>
      <c r="AV1341" s="17">
        <v>1</v>
      </c>
      <c r="AW1341" t="s">
        <v>98</v>
      </c>
      <c r="AX1341" s="17" t="s">
        <v>98</v>
      </c>
      <c r="AY1341" s="17" t="s">
        <v>558</v>
      </c>
      <c r="AZ1341">
        <v>1</v>
      </c>
      <c r="BA1341">
        <v>0</v>
      </c>
      <c r="BB1341">
        <v>0</v>
      </c>
      <c r="BC1341">
        <v>0</v>
      </c>
      <c r="BD1341">
        <v>0</v>
      </c>
      <c r="BE1341">
        <v>0</v>
      </c>
      <c r="BF1341" s="17">
        <v>0</v>
      </c>
      <c r="BG1341">
        <v>1</v>
      </c>
      <c r="BH1341">
        <v>0</v>
      </c>
      <c r="BI1341" s="17">
        <v>0</v>
      </c>
      <c r="BJ1341" t="s">
        <v>98</v>
      </c>
      <c r="BK1341">
        <v>1702</v>
      </c>
      <c r="BL1341" s="24">
        <v>46.47</v>
      </c>
      <c r="BM1341">
        <v>0</v>
      </c>
      <c r="BN1341">
        <v>0</v>
      </c>
      <c r="BO1341">
        <v>0</v>
      </c>
      <c r="BP1341">
        <v>0</v>
      </c>
      <c r="BQ1341">
        <v>1</v>
      </c>
      <c r="BR1341">
        <v>0</v>
      </c>
      <c r="BS1341">
        <v>0</v>
      </c>
      <c r="BT1341" s="17">
        <v>0</v>
      </c>
      <c r="BU1341">
        <v>0</v>
      </c>
      <c r="BV1341">
        <v>0</v>
      </c>
      <c r="BW1341">
        <v>0</v>
      </c>
      <c r="BX1341" s="17">
        <v>1</v>
      </c>
      <c r="BY1341">
        <v>0</v>
      </c>
      <c r="BZ1341">
        <v>0</v>
      </c>
      <c r="CA1341">
        <v>0</v>
      </c>
      <c r="CB1341">
        <v>0</v>
      </c>
      <c r="CC1341" s="17">
        <v>0</v>
      </c>
      <c r="CD1341">
        <v>1</v>
      </c>
      <c r="CE1341">
        <v>0</v>
      </c>
      <c r="CF1341">
        <v>0</v>
      </c>
      <c r="CG1341">
        <v>0</v>
      </c>
      <c r="CH1341">
        <v>0</v>
      </c>
      <c r="CI1341">
        <v>0</v>
      </c>
      <c r="CJ1341">
        <v>1</v>
      </c>
      <c r="CK1341">
        <v>0</v>
      </c>
      <c r="CL1341">
        <v>0</v>
      </c>
      <c r="CM1341">
        <v>0</v>
      </c>
      <c r="CN1341" s="17">
        <v>0</v>
      </c>
      <c r="CO1341">
        <v>4.3029999999999999</v>
      </c>
      <c r="CP1341">
        <v>252</v>
      </c>
      <c r="CQ1341">
        <v>1</v>
      </c>
      <c r="CR1341">
        <v>0</v>
      </c>
      <c r="CS1341">
        <v>19</v>
      </c>
      <c r="CY1341" s="33" t="s">
        <v>85</v>
      </c>
    </row>
    <row r="1342" spans="1:103" x14ac:dyDescent="0.25">
      <c r="A1342">
        <v>1341</v>
      </c>
      <c r="B1342">
        <v>85</v>
      </c>
      <c r="C1342" s="24" t="s">
        <v>4157</v>
      </c>
      <c r="D1342" s="12">
        <v>7.2</v>
      </c>
      <c r="E1342" s="13">
        <v>5</v>
      </c>
      <c r="F1342" s="7">
        <f t="shared" si="309"/>
        <v>1.44</v>
      </c>
      <c r="G1342" s="7">
        <f t="shared" si="299"/>
        <v>2.2000000000000002</v>
      </c>
      <c r="H1342" s="15">
        <f t="shared" si="300"/>
        <v>12.2</v>
      </c>
      <c r="I1342" s="11">
        <f t="shared" si="310"/>
        <v>6.1353816498241178E-3</v>
      </c>
      <c r="J1342" s="32">
        <f t="shared" si="311"/>
        <v>4.2606817012667483E-3</v>
      </c>
      <c r="K1342" s="32">
        <f t="shared" si="312"/>
        <v>234.70422578215332</v>
      </c>
      <c r="L1342" s="8">
        <v>0</v>
      </c>
      <c r="M1342" s="9">
        <v>1</v>
      </c>
      <c r="N1342" s="8">
        <v>0</v>
      </c>
      <c r="O1342" s="9">
        <v>0</v>
      </c>
      <c r="P1342" s="9">
        <v>0</v>
      </c>
      <c r="Q1342" s="9">
        <v>1</v>
      </c>
      <c r="R1342" s="9">
        <v>0</v>
      </c>
      <c r="S1342" s="8">
        <v>55088</v>
      </c>
      <c r="T1342" s="9">
        <v>3</v>
      </c>
      <c r="U1342" s="9">
        <f t="shared" si="301"/>
        <v>55084</v>
      </c>
      <c r="V1342" s="9">
        <f t="shared" si="302"/>
        <v>15</v>
      </c>
      <c r="W1342" s="7">
        <f t="shared" si="313"/>
        <v>6.21</v>
      </c>
      <c r="X1342" s="7">
        <f t="shared" si="314"/>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15"/>
        <v>0.09</v>
      </c>
      <c r="AN1342" s="32">
        <f t="shared" si="315"/>
        <v>0.09</v>
      </c>
      <c r="AO1342" s="41">
        <v>0.91</v>
      </c>
      <c r="AP1342" s="17">
        <v>0.09</v>
      </c>
      <c r="AQ1342" s="32">
        <v>0.55000000000000004</v>
      </c>
      <c r="AR1342" s="39">
        <v>0.45</v>
      </c>
      <c r="AS1342" t="s">
        <v>98</v>
      </c>
      <c r="AT1342" s="39" t="s">
        <v>98</v>
      </c>
      <c r="AU1342">
        <v>0</v>
      </c>
      <c r="AV1342" s="17">
        <v>1</v>
      </c>
      <c r="AW1342" t="s">
        <v>98</v>
      </c>
      <c r="AX1342" s="17" t="s">
        <v>98</v>
      </c>
      <c r="AY1342" s="17" t="s">
        <v>558</v>
      </c>
      <c r="AZ1342">
        <v>1</v>
      </c>
      <c r="BA1342">
        <v>0</v>
      </c>
      <c r="BB1342">
        <v>0</v>
      </c>
      <c r="BC1342">
        <v>0</v>
      </c>
      <c r="BD1342">
        <v>0</v>
      </c>
      <c r="BE1342">
        <v>0</v>
      </c>
      <c r="BF1342" s="17">
        <v>0</v>
      </c>
      <c r="BG1342">
        <v>1</v>
      </c>
      <c r="BH1342">
        <v>0</v>
      </c>
      <c r="BI1342" s="17">
        <v>0</v>
      </c>
      <c r="BJ1342" t="s">
        <v>98</v>
      </c>
      <c r="BK1342">
        <v>1702</v>
      </c>
      <c r="BL1342" s="24">
        <v>46.47</v>
      </c>
      <c r="BM1342">
        <v>0</v>
      </c>
      <c r="BN1342">
        <v>0</v>
      </c>
      <c r="BO1342">
        <v>0</v>
      </c>
      <c r="BP1342">
        <v>0</v>
      </c>
      <c r="BQ1342">
        <v>1</v>
      </c>
      <c r="BR1342">
        <v>0</v>
      </c>
      <c r="BS1342">
        <v>0</v>
      </c>
      <c r="BT1342" s="17">
        <v>0</v>
      </c>
      <c r="BU1342">
        <v>0</v>
      </c>
      <c r="BV1342">
        <v>0</v>
      </c>
      <c r="BW1342">
        <v>0</v>
      </c>
      <c r="BX1342" s="17">
        <v>1</v>
      </c>
      <c r="BY1342">
        <v>0</v>
      </c>
      <c r="BZ1342">
        <v>0</v>
      </c>
      <c r="CA1342">
        <v>0</v>
      </c>
      <c r="CB1342">
        <v>0</v>
      </c>
      <c r="CC1342" s="17">
        <v>0</v>
      </c>
      <c r="CD1342">
        <v>1</v>
      </c>
      <c r="CE1342">
        <v>0</v>
      </c>
      <c r="CF1342">
        <v>0</v>
      </c>
      <c r="CG1342">
        <v>0</v>
      </c>
      <c r="CH1342">
        <v>0</v>
      </c>
      <c r="CI1342">
        <v>0</v>
      </c>
      <c r="CJ1342">
        <v>0</v>
      </c>
      <c r="CK1342">
        <v>0</v>
      </c>
      <c r="CL1342">
        <v>0</v>
      </c>
      <c r="CM1342">
        <v>0</v>
      </c>
      <c r="CN1342" s="17">
        <v>0</v>
      </c>
      <c r="CO1342">
        <v>4.3029999999999999</v>
      </c>
      <c r="CP1342">
        <v>252</v>
      </c>
      <c r="CQ1342">
        <v>1</v>
      </c>
      <c r="CR1342">
        <v>0</v>
      </c>
      <c r="CS1342">
        <v>19</v>
      </c>
      <c r="CY1342" s="33" t="s">
        <v>85</v>
      </c>
    </row>
    <row r="1343" spans="1:103" x14ac:dyDescent="0.25">
      <c r="A1343">
        <v>1342</v>
      </c>
      <c r="B1343">
        <v>86</v>
      </c>
      <c r="C1343" s="24" t="s">
        <v>4162</v>
      </c>
      <c r="D1343" s="12">
        <v>8.1329403363969099</v>
      </c>
      <c r="E1343" s="13">
        <v>0.24097600996731591</v>
      </c>
      <c r="F1343" s="7">
        <v>33.75</v>
      </c>
      <c r="G1343" s="7">
        <f t="shared" si="299"/>
        <v>7.8919643264295942</v>
      </c>
      <c r="H1343" s="15">
        <f t="shared" si="300"/>
        <v>8.3739163463642257</v>
      </c>
      <c r="I1343" s="11">
        <f t="shared" si="310"/>
        <v>0.26154098862750297</v>
      </c>
      <c r="J1343" s="32">
        <f t="shared" si="311"/>
        <v>7.7493626260000878E-3</v>
      </c>
      <c r="K1343" s="32">
        <f t="shared" si="312"/>
        <v>129.0428707833176</v>
      </c>
      <c r="L1343" s="8">
        <v>1</v>
      </c>
      <c r="M1343" s="9">
        <v>0</v>
      </c>
      <c r="N1343" s="8">
        <v>0</v>
      </c>
      <c r="O1343" s="9">
        <v>0</v>
      </c>
      <c r="P1343" s="9">
        <v>0</v>
      </c>
      <c r="Q1343" s="9">
        <v>1</v>
      </c>
      <c r="R1343" s="9">
        <v>0</v>
      </c>
      <c r="S1343" s="8">
        <v>15523</v>
      </c>
      <c r="T1343" s="9">
        <v>9</v>
      </c>
      <c r="U1343" s="9">
        <f t="shared" si="301"/>
        <v>15513</v>
      </c>
      <c r="V1343" s="9">
        <f t="shared" si="302"/>
        <v>7</v>
      </c>
      <c r="W1343" s="7">
        <f t="shared" ref="W1343:W1349" si="316">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17">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2">
        <f t="shared" ref="BL1343:BL1349" si="318">W1343+X1343+6</f>
        <v>28.459999999999997</v>
      </c>
      <c r="BM1343">
        <v>1</v>
      </c>
      <c r="BN1343">
        <v>0</v>
      </c>
      <c r="BO1343">
        <v>0</v>
      </c>
      <c r="BP1343">
        <v>0</v>
      </c>
      <c r="BQ1343">
        <v>0</v>
      </c>
      <c r="BR1343">
        <v>0</v>
      </c>
      <c r="BS1343">
        <v>0</v>
      </c>
      <c r="BT1343" s="17">
        <v>0</v>
      </c>
      <c r="BU1343">
        <v>0</v>
      </c>
      <c r="BV1343">
        <v>0</v>
      </c>
      <c r="BW1343">
        <v>0</v>
      </c>
      <c r="BX1343" s="17">
        <v>1</v>
      </c>
      <c r="BY1343">
        <v>0</v>
      </c>
      <c r="BZ1343">
        <v>0</v>
      </c>
      <c r="CA1343">
        <v>0</v>
      </c>
      <c r="CB1343">
        <v>0</v>
      </c>
      <c r="CC1343" s="17">
        <v>0</v>
      </c>
      <c r="CD1343">
        <v>0</v>
      </c>
      <c r="CE1343">
        <v>0</v>
      </c>
      <c r="CF1343">
        <v>1</v>
      </c>
      <c r="CG1343">
        <v>1</v>
      </c>
      <c r="CH1343">
        <v>0</v>
      </c>
      <c r="CI1343">
        <v>0</v>
      </c>
      <c r="CJ1343">
        <v>0</v>
      </c>
      <c r="CK1343">
        <v>0</v>
      </c>
      <c r="CL1343">
        <v>0</v>
      </c>
      <c r="CM1343">
        <v>0</v>
      </c>
      <c r="CN1343" s="17">
        <v>0</v>
      </c>
      <c r="CO1343">
        <v>0.29799999999999999</v>
      </c>
      <c r="CP1343">
        <v>88</v>
      </c>
      <c r="CQ1343">
        <v>1</v>
      </c>
      <c r="CR1343">
        <v>0</v>
      </c>
      <c r="CS1343">
        <v>0</v>
      </c>
      <c r="CY1343" s="33" t="s">
        <v>85</v>
      </c>
    </row>
    <row r="1344" spans="1:103" x14ac:dyDescent="0.25">
      <c r="A1344">
        <v>1343</v>
      </c>
      <c r="B1344">
        <v>86</v>
      </c>
      <c r="C1344" s="24" t="s">
        <v>4162</v>
      </c>
      <c r="D1344" s="12">
        <v>6.7846826330989263</v>
      </c>
      <c r="E1344" s="13">
        <v>0.15902827749286491</v>
      </c>
      <c r="F1344" s="7">
        <v>42.663372452130943</v>
      </c>
      <c r="G1344" s="7">
        <f t="shared" si="299"/>
        <v>6.625654355606061</v>
      </c>
      <c r="H1344" s="15">
        <f t="shared" si="300"/>
        <v>6.9437109105917916</v>
      </c>
      <c r="I1344" s="11">
        <f t="shared" si="310"/>
        <v>0.32405316507561005</v>
      </c>
      <c r="J1344" s="32">
        <f t="shared" si="311"/>
        <v>7.5955824973565648E-3</v>
      </c>
      <c r="K1344" s="32">
        <f t="shared" si="312"/>
        <v>131.655472157405</v>
      </c>
      <c r="L1344" s="8">
        <v>1</v>
      </c>
      <c r="M1344" s="9">
        <v>0</v>
      </c>
      <c r="N1344" s="8">
        <v>0</v>
      </c>
      <c r="O1344" s="9">
        <v>0</v>
      </c>
      <c r="P1344" s="9">
        <v>0</v>
      </c>
      <c r="Q1344" s="9">
        <v>1</v>
      </c>
      <c r="R1344" s="9">
        <v>0</v>
      </c>
      <c r="S1344" s="8">
        <v>15523</v>
      </c>
      <c r="T1344" s="9">
        <v>9</v>
      </c>
      <c r="U1344" s="9">
        <f t="shared" si="301"/>
        <v>15513</v>
      </c>
      <c r="V1344" s="9">
        <f t="shared" si="302"/>
        <v>7</v>
      </c>
      <c r="W1344" s="7">
        <f t="shared" si="316"/>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17"/>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2">
        <f t="shared" si="318"/>
        <v>28.459999999999997</v>
      </c>
      <c r="BM1344">
        <v>1</v>
      </c>
      <c r="BN1344">
        <v>0</v>
      </c>
      <c r="BO1344">
        <v>0</v>
      </c>
      <c r="BP1344">
        <v>0</v>
      </c>
      <c r="BQ1344">
        <v>0</v>
      </c>
      <c r="BR1344">
        <v>0</v>
      </c>
      <c r="BS1344">
        <v>0</v>
      </c>
      <c r="BT1344" s="17">
        <v>0</v>
      </c>
      <c r="BU1344">
        <v>0</v>
      </c>
      <c r="BV1344">
        <v>0</v>
      </c>
      <c r="BW1344">
        <v>0</v>
      </c>
      <c r="BX1344" s="17">
        <v>1</v>
      </c>
      <c r="BY1344">
        <v>0</v>
      </c>
      <c r="BZ1344">
        <v>0</v>
      </c>
      <c r="CA1344">
        <v>0</v>
      </c>
      <c r="CB1344">
        <v>0</v>
      </c>
      <c r="CC1344" s="17">
        <v>0</v>
      </c>
      <c r="CD1344">
        <v>0</v>
      </c>
      <c r="CE1344">
        <v>0</v>
      </c>
      <c r="CF1344">
        <v>1</v>
      </c>
      <c r="CG1344">
        <v>1</v>
      </c>
      <c r="CH1344">
        <v>0</v>
      </c>
      <c r="CI1344">
        <v>0</v>
      </c>
      <c r="CJ1344">
        <v>0</v>
      </c>
      <c r="CK1344">
        <v>0</v>
      </c>
      <c r="CL1344">
        <v>0</v>
      </c>
      <c r="CM1344">
        <v>0</v>
      </c>
      <c r="CN1344" s="17">
        <v>0</v>
      </c>
      <c r="CO1344">
        <v>0.29799999999999999</v>
      </c>
      <c r="CP1344">
        <v>88</v>
      </c>
      <c r="CQ1344">
        <v>1</v>
      </c>
      <c r="CR1344">
        <v>0</v>
      </c>
      <c r="CS1344">
        <v>0</v>
      </c>
      <c r="CY1344" s="33" t="s">
        <v>85</v>
      </c>
    </row>
    <row r="1345" spans="1:103" x14ac:dyDescent="0.25">
      <c r="A1345">
        <v>1344</v>
      </c>
      <c r="B1345">
        <v>86</v>
      </c>
      <c r="C1345" s="24" t="s">
        <v>4162</v>
      </c>
      <c r="D1345" s="12">
        <v>7.3742237934721233</v>
      </c>
      <c r="E1345" s="13">
        <v>0.1407441597965722</v>
      </c>
      <c r="F1345" s="7">
        <v>52.394527802294803</v>
      </c>
      <c r="G1345" s="7">
        <f t="shared" si="299"/>
        <v>7.2334796336755511</v>
      </c>
      <c r="H1345" s="15">
        <f t="shared" si="300"/>
        <v>7.5149679532686955</v>
      </c>
      <c r="I1345" s="11">
        <f t="shared" si="310"/>
        <v>0.38775473579956049</v>
      </c>
      <c r="J1345" s="32">
        <f t="shared" si="311"/>
        <v>7.4006723996580693E-3</v>
      </c>
      <c r="K1345" s="32">
        <f t="shared" si="312"/>
        <v>135.12285722121717</v>
      </c>
      <c r="L1345" s="8">
        <v>1</v>
      </c>
      <c r="M1345" s="9">
        <v>0</v>
      </c>
      <c r="N1345" s="8">
        <v>0</v>
      </c>
      <c r="O1345" s="9">
        <v>0</v>
      </c>
      <c r="P1345" s="9">
        <v>0</v>
      </c>
      <c r="Q1345" s="9">
        <v>1</v>
      </c>
      <c r="R1345" s="9">
        <v>0</v>
      </c>
      <c r="S1345" s="8">
        <v>15523</v>
      </c>
      <c r="T1345" s="9">
        <v>9</v>
      </c>
      <c r="U1345" s="9">
        <f t="shared" si="301"/>
        <v>15513</v>
      </c>
      <c r="V1345" s="9">
        <f t="shared" si="302"/>
        <v>7</v>
      </c>
      <c r="W1345" s="7">
        <f t="shared" si="316"/>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17"/>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2">
        <f t="shared" si="318"/>
        <v>28.459999999999997</v>
      </c>
      <c r="BM1345">
        <v>1</v>
      </c>
      <c r="BN1345">
        <v>0</v>
      </c>
      <c r="BO1345">
        <v>0</v>
      </c>
      <c r="BP1345">
        <v>0</v>
      </c>
      <c r="BQ1345">
        <v>0</v>
      </c>
      <c r="BR1345">
        <v>0</v>
      </c>
      <c r="BS1345">
        <v>0</v>
      </c>
      <c r="BT1345" s="17">
        <v>0</v>
      </c>
      <c r="BU1345">
        <v>0</v>
      </c>
      <c r="BV1345">
        <v>0</v>
      </c>
      <c r="BW1345">
        <v>0</v>
      </c>
      <c r="BX1345" s="17">
        <v>1</v>
      </c>
      <c r="BY1345">
        <v>0</v>
      </c>
      <c r="BZ1345">
        <v>0</v>
      </c>
      <c r="CA1345">
        <v>0</v>
      </c>
      <c r="CB1345">
        <v>0</v>
      </c>
      <c r="CC1345" s="17">
        <v>0</v>
      </c>
      <c r="CD1345">
        <v>0</v>
      </c>
      <c r="CE1345">
        <v>0</v>
      </c>
      <c r="CF1345">
        <v>1</v>
      </c>
      <c r="CG1345">
        <v>1</v>
      </c>
      <c r="CH1345">
        <v>0</v>
      </c>
      <c r="CI1345">
        <v>0</v>
      </c>
      <c r="CJ1345">
        <v>0</v>
      </c>
      <c r="CK1345">
        <v>0</v>
      </c>
      <c r="CL1345">
        <v>0</v>
      </c>
      <c r="CM1345">
        <v>0</v>
      </c>
      <c r="CN1345" s="17">
        <v>0</v>
      </c>
      <c r="CO1345">
        <v>0.29799999999999999</v>
      </c>
      <c r="CP1345">
        <v>88</v>
      </c>
      <c r="CQ1345">
        <v>1</v>
      </c>
      <c r="CR1345">
        <v>0</v>
      </c>
      <c r="CS1345">
        <v>0</v>
      </c>
      <c r="CY1345" s="33" t="s">
        <v>85</v>
      </c>
    </row>
    <row r="1346" spans="1:103" x14ac:dyDescent="0.25">
      <c r="A1346">
        <v>1345</v>
      </c>
      <c r="B1346">
        <v>86</v>
      </c>
      <c r="C1346" s="24" t="s">
        <v>4162</v>
      </c>
      <c r="D1346" s="12">
        <v>7.2535433382302061</v>
      </c>
      <c r="E1346" s="13">
        <v>0.17384199887637741</v>
      </c>
      <c r="F1346" s="7">
        <v>41.724919093851128</v>
      </c>
      <c r="G1346" s="7">
        <f t="shared" ref="G1346:G1409" si="319">D1346-E1346</f>
        <v>7.0797013393538286</v>
      </c>
      <c r="H1346" s="15">
        <f t="shared" ref="H1346:H1409" si="320">D1346+E1346</f>
        <v>7.4273853371065837</v>
      </c>
      <c r="I1346" s="11">
        <f t="shared" si="310"/>
        <v>0.31765156410505013</v>
      </c>
      <c r="J1346" s="32">
        <f t="shared" si="311"/>
        <v>7.6129941292531218E-3</v>
      </c>
      <c r="K1346" s="32">
        <f t="shared" si="312"/>
        <v>131.35436373942215</v>
      </c>
      <c r="L1346" s="8">
        <v>1</v>
      </c>
      <c r="M1346" s="9">
        <v>0</v>
      </c>
      <c r="N1346" s="8">
        <v>0</v>
      </c>
      <c r="O1346" s="9">
        <v>0</v>
      </c>
      <c r="P1346" s="9">
        <v>0</v>
      </c>
      <c r="Q1346" s="9">
        <v>1</v>
      </c>
      <c r="R1346" s="9">
        <v>0</v>
      </c>
      <c r="S1346" s="8">
        <v>15523</v>
      </c>
      <c r="T1346" s="9">
        <v>9</v>
      </c>
      <c r="U1346" s="9">
        <f t="shared" ref="U1346:U1409" si="321">S1346-T1346-1</f>
        <v>15513</v>
      </c>
      <c r="V1346" s="9">
        <f t="shared" ref="V1346:V1409" si="322">COUNTIF(B:B,B1346)</f>
        <v>7</v>
      </c>
      <c r="W1346" s="7">
        <f t="shared" si="316"/>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17"/>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2">
        <f t="shared" si="318"/>
        <v>28.459999999999997</v>
      </c>
      <c r="BM1346">
        <v>1</v>
      </c>
      <c r="BN1346">
        <v>0</v>
      </c>
      <c r="BO1346">
        <v>0</v>
      </c>
      <c r="BP1346">
        <v>0</v>
      </c>
      <c r="BQ1346">
        <v>0</v>
      </c>
      <c r="BR1346">
        <v>0</v>
      </c>
      <c r="BS1346">
        <v>0</v>
      </c>
      <c r="BT1346" s="17">
        <v>0</v>
      </c>
      <c r="BU1346">
        <v>0</v>
      </c>
      <c r="BV1346">
        <v>0</v>
      </c>
      <c r="BW1346">
        <v>0</v>
      </c>
      <c r="BX1346" s="17">
        <v>1</v>
      </c>
      <c r="BY1346">
        <v>0</v>
      </c>
      <c r="BZ1346">
        <v>0</v>
      </c>
      <c r="CA1346">
        <v>0</v>
      </c>
      <c r="CB1346">
        <v>0</v>
      </c>
      <c r="CC1346" s="17">
        <v>0</v>
      </c>
      <c r="CD1346">
        <v>0</v>
      </c>
      <c r="CE1346">
        <v>0</v>
      </c>
      <c r="CF1346">
        <v>1</v>
      </c>
      <c r="CG1346">
        <v>1</v>
      </c>
      <c r="CH1346">
        <v>0</v>
      </c>
      <c r="CI1346">
        <v>0</v>
      </c>
      <c r="CJ1346">
        <v>0</v>
      </c>
      <c r="CK1346">
        <v>0</v>
      </c>
      <c r="CL1346">
        <v>0</v>
      </c>
      <c r="CM1346">
        <v>0</v>
      </c>
      <c r="CN1346" s="17">
        <v>0</v>
      </c>
      <c r="CO1346">
        <v>0.29799999999999999</v>
      </c>
      <c r="CP1346">
        <v>88</v>
      </c>
      <c r="CQ1346">
        <v>1</v>
      </c>
      <c r="CR1346">
        <v>0</v>
      </c>
      <c r="CS1346">
        <v>0</v>
      </c>
      <c r="CY1346" s="33" t="s">
        <v>85</v>
      </c>
    </row>
    <row r="1347" spans="1:103" x14ac:dyDescent="0.25">
      <c r="A1347">
        <v>1346</v>
      </c>
      <c r="B1347">
        <v>86</v>
      </c>
      <c r="C1347" s="24" t="s">
        <v>4162</v>
      </c>
      <c r="D1347" s="12">
        <v>8.332866971988139</v>
      </c>
      <c r="E1347" s="13">
        <v>0.1434368603637188</v>
      </c>
      <c r="F1347" s="7">
        <v>58.094320740555411</v>
      </c>
      <c r="G1347" s="7">
        <f t="shared" si="319"/>
        <v>8.1894301116244197</v>
      </c>
      <c r="H1347" s="15">
        <f t="shared" si="320"/>
        <v>8.4763038323518582</v>
      </c>
      <c r="I1347" s="11">
        <f t="shared" si="310"/>
        <v>0.42270877629828463</v>
      </c>
      <c r="J1347" s="32">
        <f t="shared" si="311"/>
        <v>7.2762495698343432E-3</v>
      </c>
      <c r="K1347" s="32">
        <f t="shared" si="312"/>
        <v>137.43343880696037</v>
      </c>
      <c r="L1347" s="8">
        <v>1</v>
      </c>
      <c r="M1347" s="9">
        <v>0</v>
      </c>
      <c r="N1347" s="8">
        <v>0</v>
      </c>
      <c r="O1347" s="9">
        <v>0</v>
      </c>
      <c r="P1347" s="9">
        <v>0</v>
      </c>
      <c r="Q1347" s="9">
        <v>1</v>
      </c>
      <c r="R1347" s="9">
        <v>0</v>
      </c>
      <c r="S1347" s="8">
        <v>15523</v>
      </c>
      <c r="T1347" s="9">
        <v>9</v>
      </c>
      <c r="U1347" s="9">
        <f t="shared" si="321"/>
        <v>15513</v>
      </c>
      <c r="V1347" s="9">
        <f t="shared" si="322"/>
        <v>7</v>
      </c>
      <c r="W1347" s="7">
        <f t="shared" si="316"/>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17"/>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2">
        <f t="shared" si="318"/>
        <v>28.459999999999997</v>
      </c>
      <c r="BM1347">
        <v>1</v>
      </c>
      <c r="BN1347">
        <v>0</v>
      </c>
      <c r="BO1347">
        <v>0</v>
      </c>
      <c r="BP1347">
        <v>0</v>
      </c>
      <c r="BQ1347">
        <v>0</v>
      </c>
      <c r="BR1347">
        <v>0</v>
      </c>
      <c r="BS1347">
        <v>0</v>
      </c>
      <c r="BT1347" s="17">
        <v>0</v>
      </c>
      <c r="BU1347">
        <v>0</v>
      </c>
      <c r="BV1347">
        <v>0</v>
      </c>
      <c r="BW1347">
        <v>0</v>
      </c>
      <c r="BX1347" s="17">
        <v>1</v>
      </c>
      <c r="BY1347">
        <v>0</v>
      </c>
      <c r="BZ1347">
        <v>0</v>
      </c>
      <c r="CA1347">
        <v>0</v>
      </c>
      <c r="CB1347">
        <v>0</v>
      </c>
      <c r="CC1347" s="17">
        <v>0</v>
      </c>
      <c r="CD1347">
        <v>0</v>
      </c>
      <c r="CE1347">
        <v>0</v>
      </c>
      <c r="CF1347">
        <v>1</v>
      </c>
      <c r="CG1347">
        <v>1</v>
      </c>
      <c r="CH1347">
        <v>0</v>
      </c>
      <c r="CI1347">
        <v>0</v>
      </c>
      <c r="CJ1347">
        <v>0</v>
      </c>
      <c r="CK1347">
        <v>0</v>
      </c>
      <c r="CL1347">
        <v>0</v>
      </c>
      <c r="CM1347">
        <v>0</v>
      </c>
      <c r="CN1347" s="17">
        <v>0</v>
      </c>
      <c r="CO1347">
        <v>0.29799999999999999</v>
      </c>
      <c r="CP1347">
        <v>88</v>
      </c>
      <c r="CQ1347">
        <v>1</v>
      </c>
      <c r="CR1347">
        <v>0</v>
      </c>
      <c r="CS1347">
        <v>0</v>
      </c>
      <c r="CY1347" s="33" t="s">
        <v>85</v>
      </c>
    </row>
    <row r="1348" spans="1:103" x14ac:dyDescent="0.25">
      <c r="A1348">
        <v>1347</v>
      </c>
      <c r="B1348">
        <v>86</v>
      </c>
      <c r="C1348" s="24" t="s">
        <v>4162</v>
      </c>
      <c r="D1348" s="12">
        <v>7.8196202278534077</v>
      </c>
      <c r="E1348" s="13">
        <v>0.1594087710877731</v>
      </c>
      <c r="F1348" s="7">
        <v>49.05388940955951</v>
      </c>
      <c r="G1348" s="7">
        <f t="shared" si="319"/>
        <v>7.6602114567656345</v>
      </c>
      <c r="H1348" s="15">
        <f t="shared" si="320"/>
        <v>7.9790289989411809</v>
      </c>
      <c r="I1348" s="11">
        <f t="shared" si="310"/>
        <v>0.36644864532338606</v>
      </c>
      <c r="J1348" s="32">
        <f t="shared" si="311"/>
        <v>7.4703280358432364E-3</v>
      </c>
      <c r="K1348" s="32">
        <f t="shared" si="312"/>
        <v>133.86293014201243</v>
      </c>
      <c r="L1348" s="8">
        <v>1</v>
      </c>
      <c r="M1348" s="9">
        <v>0</v>
      </c>
      <c r="N1348" s="8">
        <v>0</v>
      </c>
      <c r="O1348" s="9">
        <v>0</v>
      </c>
      <c r="P1348" s="9">
        <v>0</v>
      </c>
      <c r="Q1348" s="9">
        <v>1</v>
      </c>
      <c r="R1348" s="9">
        <v>0</v>
      </c>
      <c r="S1348" s="8">
        <v>15523</v>
      </c>
      <c r="T1348" s="9">
        <v>9</v>
      </c>
      <c r="U1348" s="9">
        <f t="shared" si="321"/>
        <v>15513</v>
      </c>
      <c r="V1348" s="9">
        <f t="shared" si="322"/>
        <v>7</v>
      </c>
      <c r="W1348" s="7">
        <f t="shared" si="316"/>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17"/>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2">
        <f t="shared" si="318"/>
        <v>28.459999999999997</v>
      </c>
      <c r="BM1348">
        <v>1</v>
      </c>
      <c r="BN1348">
        <v>0</v>
      </c>
      <c r="BO1348">
        <v>0</v>
      </c>
      <c r="BP1348">
        <v>0</v>
      </c>
      <c r="BQ1348">
        <v>0</v>
      </c>
      <c r="BR1348">
        <v>0</v>
      </c>
      <c r="BS1348">
        <v>0</v>
      </c>
      <c r="BT1348" s="17">
        <v>0</v>
      </c>
      <c r="BU1348">
        <v>0</v>
      </c>
      <c r="BV1348">
        <v>0</v>
      </c>
      <c r="BW1348">
        <v>0</v>
      </c>
      <c r="BX1348" s="17">
        <v>1</v>
      </c>
      <c r="BY1348">
        <v>0</v>
      </c>
      <c r="BZ1348">
        <v>0</v>
      </c>
      <c r="CA1348">
        <v>0</v>
      </c>
      <c r="CB1348">
        <v>0</v>
      </c>
      <c r="CC1348" s="17">
        <v>0</v>
      </c>
      <c r="CD1348">
        <v>0</v>
      </c>
      <c r="CE1348">
        <v>0</v>
      </c>
      <c r="CF1348">
        <v>1</v>
      </c>
      <c r="CG1348">
        <v>1</v>
      </c>
      <c r="CH1348">
        <v>0</v>
      </c>
      <c r="CI1348">
        <v>0</v>
      </c>
      <c r="CJ1348">
        <v>0</v>
      </c>
      <c r="CK1348">
        <v>0</v>
      </c>
      <c r="CL1348">
        <v>0</v>
      </c>
      <c r="CM1348">
        <v>0</v>
      </c>
      <c r="CN1348" s="17">
        <v>0</v>
      </c>
      <c r="CO1348">
        <v>0.29799999999999999</v>
      </c>
      <c r="CP1348">
        <v>88</v>
      </c>
      <c r="CQ1348">
        <v>1</v>
      </c>
      <c r="CR1348">
        <v>0</v>
      </c>
      <c r="CS1348">
        <v>0</v>
      </c>
      <c r="CY1348" s="33" t="s">
        <v>85</v>
      </c>
    </row>
    <row r="1349" spans="1:103" x14ac:dyDescent="0.25">
      <c r="A1349">
        <v>1348</v>
      </c>
      <c r="B1349">
        <v>86</v>
      </c>
      <c r="C1349" s="24" t="s">
        <v>4162</v>
      </c>
      <c r="D1349" s="12">
        <v>6.9187182530897173</v>
      </c>
      <c r="E1349" s="13">
        <v>0.19597749184273899</v>
      </c>
      <c r="F1349" s="7">
        <v>35.30363710666122</v>
      </c>
      <c r="G1349" s="7">
        <f t="shared" si="319"/>
        <v>6.7227407612469783</v>
      </c>
      <c r="H1349" s="15">
        <f t="shared" si="320"/>
        <v>7.1146957449324564</v>
      </c>
      <c r="I1349" s="11">
        <f t="shared" si="310"/>
        <v>0.27270362213194799</v>
      </c>
      <c r="J1349" s="32">
        <f t="shared" si="311"/>
        <v>7.7245191850358452E-3</v>
      </c>
      <c r="K1349" s="32">
        <f t="shared" si="312"/>
        <v>129.45789583087941</v>
      </c>
      <c r="L1349" s="8">
        <v>1</v>
      </c>
      <c r="M1349" s="9">
        <v>0</v>
      </c>
      <c r="N1349" s="8">
        <v>0</v>
      </c>
      <c r="O1349" s="9">
        <v>0</v>
      </c>
      <c r="P1349" s="9">
        <v>0</v>
      </c>
      <c r="Q1349" s="9">
        <v>1</v>
      </c>
      <c r="R1349" s="9">
        <v>0</v>
      </c>
      <c r="S1349" s="8">
        <v>15523</v>
      </c>
      <c r="T1349" s="9">
        <v>9</v>
      </c>
      <c r="U1349" s="9">
        <f t="shared" si="321"/>
        <v>15513</v>
      </c>
      <c r="V1349" s="9">
        <f t="shared" si="322"/>
        <v>7</v>
      </c>
      <c r="W1349" s="7">
        <f t="shared" si="316"/>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17"/>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2">
        <f t="shared" si="318"/>
        <v>28.459999999999997</v>
      </c>
      <c r="BM1349">
        <v>1</v>
      </c>
      <c r="BN1349">
        <v>0</v>
      </c>
      <c r="BO1349">
        <v>0</v>
      </c>
      <c r="BP1349">
        <v>0</v>
      </c>
      <c r="BQ1349">
        <v>0</v>
      </c>
      <c r="BR1349">
        <v>0</v>
      </c>
      <c r="BS1349">
        <v>0</v>
      </c>
      <c r="BT1349" s="17">
        <v>0</v>
      </c>
      <c r="BU1349">
        <v>0</v>
      </c>
      <c r="BV1349">
        <v>0</v>
      </c>
      <c r="BW1349">
        <v>0</v>
      </c>
      <c r="BX1349" s="17">
        <v>1</v>
      </c>
      <c r="BY1349">
        <v>0</v>
      </c>
      <c r="BZ1349">
        <v>0</v>
      </c>
      <c r="CA1349">
        <v>0</v>
      </c>
      <c r="CB1349">
        <v>0</v>
      </c>
      <c r="CC1349" s="17">
        <v>0</v>
      </c>
      <c r="CD1349">
        <v>0</v>
      </c>
      <c r="CE1349">
        <v>0</v>
      </c>
      <c r="CF1349">
        <v>1</v>
      </c>
      <c r="CG1349">
        <v>1</v>
      </c>
      <c r="CH1349">
        <v>0</v>
      </c>
      <c r="CI1349">
        <v>0</v>
      </c>
      <c r="CJ1349">
        <v>0</v>
      </c>
      <c r="CK1349">
        <v>0</v>
      </c>
      <c r="CL1349">
        <v>0</v>
      </c>
      <c r="CM1349">
        <v>0</v>
      </c>
      <c r="CN1349" s="17">
        <v>0</v>
      </c>
      <c r="CO1349">
        <v>0.29799999999999999</v>
      </c>
      <c r="CP1349">
        <v>88</v>
      </c>
      <c r="CQ1349">
        <v>1</v>
      </c>
      <c r="CR1349">
        <v>0</v>
      </c>
      <c r="CS1349">
        <v>0</v>
      </c>
      <c r="CY1349" s="33" t="s">
        <v>85</v>
      </c>
    </row>
    <row r="1350" spans="1:103" x14ac:dyDescent="0.25">
      <c r="A1350">
        <v>1349</v>
      </c>
      <c r="B1350">
        <v>87</v>
      </c>
      <c r="C1350" s="24" t="s">
        <v>4182</v>
      </c>
      <c r="D1350" s="12">
        <v>7.76</v>
      </c>
      <c r="E1350" s="13">
        <v>6.2E-2</v>
      </c>
      <c r="F1350" s="7">
        <f t="shared" ref="F1350:F1372" si="323">D1350/E1350</f>
        <v>125.16129032258064</v>
      </c>
      <c r="G1350" s="7">
        <f t="shared" si="319"/>
        <v>7.6979999999999995</v>
      </c>
      <c r="H1350" s="15">
        <f t="shared" si="320"/>
        <v>7.8220000000000001</v>
      </c>
      <c r="I1350" s="11">
        <f t="shared" si="310"/>
        <v>0.45316968574624261</v>
      </c>
      <c r="J1350" s="32">
        <f t="shared" si="311"/>
        <v>3.6206856335395674E-3</v>
      </c>
      <c r="K1350" s="32">
        <f t="shared" si="312"/>
        <v>276.19078296571251</v>
      </c>
      <c r="L1350" s="8">
        <v>1</v>
      </c>
      <c r="M1350" s="9">
        <v>0</v>
      </c>
      <c r="N1350" s="8">
        <v>0</v>
      </c>
      <c r="O1350" s="9">
        <v>0</v>
      </c>
      <c r="P1350" s="9">
        <v>1</v>
      </c>
      <c r="Q1350" s="9">
        <v>0</v>
      </c>
      <c r="R1350" s="9">
        <v>0</v>
      </c>
      <c r="S1350" s="8">
        <v>60633</v>
      </c>
      <c r="T1350" s="9">
        <v>16</v>
      </c>
      <c r="U1350" s="9">
        <f t="shared" si="321"/>
        <v>60616</v>
      </c>
      <c r="V1350" s="9">
        <f t="shared" si="322"/>
        <v>23</v>
      </c>
      <c r="W1350" s="7">
        <v>9</v>
      </c>
      <c r="X1350" s="7">
        <f t="shared" ref="X1350:X1372" si="324">BL1350-W1350-6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25">1*((1-$AK1350)/4)</f>
        <v>0.16999999999999998</v>
      </c>
      <c r="AM1350" s="32">
        <f t="shared" ref="AM1350:AM1372" si="326">2*((1-$AK1350)/4)</f>
        <v>0.33999999999999997</v>
      </c>
      <c r="AN1350" s="32">
        <f t="shared" ref="AN1350:AN1372" si="32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30.5</v>
      </c>
      <c r="BM1350">
        <v>1</v>
      </c>
      <c r="BN1350">
        <v>0</v>
      </c>
      <c r="BO1350">
        <v>0</v>
      </c>
      <c r="BP1350">
        <v>0</v>
      </c>
      <c r="BQ1350">
        <v>0</v>
      </c>
      <c r="BR1350">
        <v>0</v>
      </c>
      <c r="BS1350">
        <v>0</v>
      </c>
      <c r="BT1350" s="17">
        <v>0</v>
      </c>
      <c r="BU1350">
        <v>0</v>
      </c>
      <c r="BV1350">
        <v>0</v>
      </c>
      <c r="BW1350">
        <v>0</v>
      </c>
      <c r="BX1350" s="17">
        <v>1</v>
      </c>
      <c r="BY1350">
        <v>0</v>
      </c>
      <c r="BZ1350">
        <v>0</v>
      </c>
      <c r="CA1350">
        <v>0</v>
      </c>
      <c r="CB1350">
        <v>0</v>
      </c>
      <c r="CC1350" s="17">
        <v>0</v>
      </c>
      <c r="CD1350">
        <v>0</v>
      </c>
      <c r="CE1350">
        <v>0</v>
      </c>
      <c r="CF1350">
        <v>0</v>
      </c>
      <c r="CG1350">
        <v>0</v>
      </c>
      <c r="CH1350">
        <v>0</v>
      </c>
      <c r="CI1350">
        <v>0</v>
      </c>
      <c r="CJ1350">
        <v>0</v>
      </c>
      <c r="CK1350">
        <v>0</v>
      </c>
      <c r="CL1350">
        <v>0</v>
      </c>
      <c r="CM1350">
        <v>1</v>
      </c>
      <c r="CN1350" s="17">
        <v>0</v>
      </c>
      <c r="CO1350">
        <v>3.0070000000000001</v>
      </c>
      <c r="CP1350">
        <v>2852</v>
      </c>
      <c r="CQ1350">
        <v>1</v>
      </c>
      <c r="CR1350">
        <v>0</v>
      </c>
      <c r="CS1350">
        <v>10</v>
      </c>
      <c r="CY1350" s="33" t="s">
        <v>85</v>
      </c>
    </row>
    <row r="1351" spans="1:103" x14ac:dyDescent="0.25">
      <c r="A1351">
        <v>1350</v>
      </c>
      <c r="B1351">
        <v>87</v>
      </c>
      <c r="C1351" s="24" t="s">
        <v>4182</v>
      </c>
      <c r="D1351" s="12">
        <v>7.77</v>
      </c>
      <c r="E1351" s="13">
        <v>6.2100000000000002E-2</v>
      </c>
      <c r="F1351" s="7">
        <f t="shared" si="323"/>
        <v>125.12077294685989</v>
      </c>
      <c r="G1351" s="7">
        <f t="shared" si="319"/>
        <v>7.7078999999999995</v>
      </c>
      <c r="H1351" s="15">
        <f t="shared" si="320"/>
        <v>7.8320999999999996</v>
      </c>
      <c r="I1351" s="11">
        <f t="shared" si="310"/>
        <v>0.45354990861657513</v>
      </c>
      <c r="J1351" s="32">
        <f t="shared" si="311"/>
        <v>3.6248969530359486E-3</v>
      </c>
      <c r="K1351" s="32">
        <f t="shared" si="312"/>
        <v>275.86991105015363</v>
      </c>
      <c r="L1351" s="8">
        <v>1</v>
      </c>
      <c r="M1351" s="9">
        <v>0</v>
      </c>
      <c r="N1351" s="8">
        <v>0</v>
      </c>
      <c r="O1351" s="9">
        <v>0</v>
      </c>
      <c r="P1351" s="9">
        <v>1</v>
      </c>
      <c r="Q1351" s="9">
        <v>0</v>
      </c>
      <c r="R1351" s="9">
        <v>0</v>
      </c>
      <c r="S1351" s="8">
        <v>60466</v>
      </c>
      <c r="T1351" s="9">
        <v>16</v>
      </c>
      <c r="U1351" s="9">
        <f t="shared" si="321"/>
        <v>60449</v>
      </c>
      <c r="V1351" s="9">
        <f t="shared" si="322"/>
        <v>23</v>
      </c>
      <c r="W1351" s="7">
        <v>9</v>
      </c>
      <c r="X1351" s="7">
        <f t="shared" si="32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25"/>
        <v>0.16999999999999998</v>
      </c>
      <c r="AM1351" s="32">
        <f t="shared" si="326"/>
        <v>0.33999999999999997</v>
      </c>
      <c r="AN1351" s="32">
        <f t="shared" si="32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30.5</v>
      </c>
      <c r="BM1351">
        <v>1</v>
      </c>
      <c r="BN1351">
        <v>0</v>
      </c>
      <c r="BO1351">
        <v>0</v>
      </c>
      <c r="BP1351">
        <v>0</v>
      </c>
      <c r="BQ1351">
        <v>0</v>
      </c>
      <c r="BR1351">
        <v>0</v>
      </c>
      <c r="BS1351">
        <v>0</v>
      </c>
      <c r="BT1351" s="17">
        <v>0</v>
      </c>
      <c r="BU1351">
        <v>0</v>
      </c>
      <c r="BV1351">
        <v>0</v>
      </c>
      <c r="BW1351">
        <v>0</v>
      </c>
      <c r="BX1351" s="17">
        <v>1</v>
      </c>
      <c r="BY1351">
        <v>0</v>
      </c>
      <c r="BZ1351">
        <v>0</v>
      </c>
      <c r="CA1351">
        <v>0</v>
      </c>
      <c r="CB1351">
        <v>0</v>
      </c>
      <c r="CC1351" s="17">
        <v>0</v>
      </c>
      <c r="CD1351">
        <v>0</v>
      </c>
      <c r="CE1351">
        <v>0</v>
      </c>
      <c r="CF1351">
        <v>0</v>
      </c>
      <c r="CG1351">
        <v>0</v>
      </c>
      <c r="CH1351">
        <v>0</v>
      </c>
      <c r="CI1351">
        <v>0</v>
      </c>
      <c r="CJ1351">
        <v>0</v>
      </c>
      <c r="CK1351">
        <v>0</v>
      </c>
      <c r="CL1351">
        <v>0</v>
      </c>
      <c r="CM1351">
        <v>1</v>
      </c>
      <c r="CN1351" s="17">
        <v>0</v>
      </c>
      <c r="CO1351">
        <v>3.0070000000000001</v>
      </c>
      <c r="CP1351">
        <v>2852</v>
      </c>
      <c r="CQ1351">
        <v>1</v>
      </c>
      <c r="CR1351">
        <v>0</v>
      </c>
      <c r="CS1351">
        <v>10</v>
      </c>
      <c r="CY1351" s="33" t="s">
        <v>85</v>
      </c>
    </row>
    <row r="1352" spans="1:103" x14ac:dyDescent="0.25">
      <c r="A1352">
        <v>1351</v>
      </c>
      <c r="B1352">
        <v>87</v>
      </c>
      <c r="C1352" s="24" t="s">
        <v>4182</v>
      </c>
      <c r="D1352" s="12">
        <v>7.67</v>
      </c>
      <c r="E1352" s="13">
        <v>6.4600000000000005E-2</v>
      </c>
      <c r="F1352" s="7">
        <f t="shared" si="323"/>
        <v>118.73065015479875</v>
      </c>
      <c r="G1352" s="7">
        <f t="shared" si="319"/>
        <v>7.6053999999999995</v>
      </c>
      <c r="H1352" s="15">
        <f t="shared" si="320"/>
        <v>7.7346000000000004</v>
      </c>
      <c r="I1352" s="11">
        <f t="shared" si="310"/>
        <v>0.4512680675336197</v>
      </c>
      <c r="J1352" s="32">
        <f t="shared" si="311"/>
        <v>3.8007714684057154E-3</v>
      </c>
      <c r="K1352" s="32">
        <f t="shared" si="312"/>
        <v>263.10447979116816</v>
      </c>
      <c r="L1352" s="8">
        <v>1</v>
      </c>
      <c r="M1352" s="9">
        <v>0</v>
      </c>
      <c r="N1352" s="8">
        <v>0</v>
      </c>
      <c r="O1352" s="9">
        <v>0</v>
      </c>
      <c r="P1352" s="9">
        <v>1</v>
      </c>
      <c r="Q1352" s="9">
        <v>0</v>
      </c>
      <c r="R1352" s="9">
        <v>0</v>
      </c>
      <c r="S1352" s="8">
        <v>55144</v>
      </c>
      <c r="T1352" s="9">
        <v>16</v>
      </c>
      <c r="U1352" s="9">
        <f t="shared" si="321"/>
        <v>55127</v>
      </c>
      <c r="V1352" s="9">
        <f t="shared" si="322"/>
        <v>23</v>
      </c>
      <c r="W1352" s="7">
        <v>9</v>
      </c>
      <c r="X1352" s="7">
        <f t="shared" si="32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25"/>
        <v>0.16999999999999998</v>
      </c>
      <c r="AM1352" s="32">
        <f t="shared" si="326"/>
        <v>0.33999999999999997</v>
      </c>
      <c r="AN1352" s="32">
        <f t="shared" si="32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30.5</v>
      </c>
      <c r="BM1352">
        <v>1</v>
      </c>
      <c r="BN1352">
        <v>0</v>
      </c>
      <c r="BO1352">
        <v>0</v>
      </c>
      <c r="BP1352">
        <v>0</v>
      </c>
      <c r="BQ1352">
        <v>0</v>
      </c>
      <c r="BR1352">
        <v>0</v>
      </c>
      <c r="BS1352">
        <v>0</v>
      </c>
      <c r="BT1352" s="17">
        <v>0</v>
      </c>
      <c r="BU1352">
        <v>0</v>
      </c>
      <c r="BV1352">
        <v>0</v>
      </c>
      <c r="BW1352">
        <v>0</v>
      </c>
      <c r="BX1352" s="17">
        <v>1</v>
      </c>
      <c r="BY1352">
        <v>0</v>
      </c>
      <c r="BZ1352">
        <v>0</v>
      </c>
      <c r="CA1352">
        <v>0</v>
      </c>
      <c r="CB1352">
        <v>0</v>
      </c>
      <c r="CC1352" s="17">
        <v>0</v>
      </c>
      <c r="CD1352">
        <v>0</v>
      </c>
      <c r="CE1352">
        <v>0</v>
      </c>
      <c r="CF1352">
        <v>0</v>
      </c>
      <c r="CG1352">
        <v>0</v>
      </c>
      <c r="CH1352">
        <v>0</v>
      </c>
      <c r="CI1352">
        <v>0</v>
      </c>
      <c r="CJ1352">
        <v>0</v>
      </c>
      <c r="CK1352">
        <v>0</v>
      </c>
      <c r="CL1352">
        <v>0</v>
      </c>
      <c r="CM1352">
        <v>1</v>
      </c>
      <c r="CN1352" s="17">
        <v>1</v>
      </c>
      <c r="CO1352">
        <v>3.0070000000000001</v>
      </c>
      <c r="CP1352">
        <v>2852</v>
      </c>
      <c r="CQ1352">
        <v>1</v>
      </c>
      <c r="CR1352">
        <v>0</v>
      </c>
      <c r="CS1352">
        <v>10</v>
      </c>
      <c r="CY1352" s="33" t="s">
        <v>85</v>
      </c>
    </row>
    <row r="1353" spans="1:103" x14ac:dyDescent="0.25">
      <c r="A1353">
        <v>1352</v>
      </c>
      <c r="B1353">
        <v>87</v>
      </c>
      <c r="C1353" s="24" t="s">
        <v>4182</v>
      </c>
      <c r="D1353" s="12">
        <v>6.75</v>
      </c>
      <c r="E1353" s="13">
        <v>2.8</v>
      </c>
      <c r="F1353" s="7">
        <f t="shared" si="323"/>
        <v>2.410714285714286</v>
      </c>
      <c r="G1353" s="7">
        <f t="shared" si="319"/>
        <v>3.95</v>
      </c>
      <c r="H1353" s="15">
        <f t="shared" si="320"/>
        <v>9.5500000000000007</v>
      </c>
      <c r="I1353" s="11">
        <f t="shared" si="310"/>
        <v>9.7910954963445745E-3</v>
      </c>
      <c r="J1353" s="32">
        <f t="shared" si="311"/>
        <v>4.0614914651503414E-3</v>
      </c>
      <c r="K1353" s="32">
        <f t="shared" si="312"/>
        <v>246.21497018533898</v>
      </c>
      <c r="L1353" s="8">
        <v>1</v>
      </c>
      <c r="M1353" s="9">
        <v>0</v>
      </c>
      <c r="N1353" s="8">
        <v>0</v>
      </c>
      <c r="O1353" s="9">
        <v>0</v>
      </c>
      <c r="P1353" s="9">
        <v>1</v>
      </c>
      <c r="Q1353" s="9">
        <v>0</v>
      </c>
      <c r="R1353" s="9">
        <v>0</v>
      </c>
      <c r="S1353" s="8">
        <v>60633</v>
      </c>
      <c r="T1353" s="9">
        <v>16</v>
      </c>
      <c r="U1353" s="9">
        <f t="shared" si="321"/>
        <v>60616</v>
      </c>
      <c r="V1353" s="9">
        <f t="shared" si="322"/>
        <v>23</v>
      </c>
      <c r="W1353" s="7">
        <v>9</v>
      </c>
      <c r="X1353" s="7">
        <f t="shared" si="32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25"/>
        <v>0.16999999999999998</v>
      </c>
      <c r="AM1353" s="32">
        <f t="shared" si="326"/>
        <v>0.33999999999999997</v>
      </c>
      <c r="AN1353" s="32">
        <f t="shared" si="32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30.5</v>
      </c>
      <c r="BM1353">
        <v>0</v>
      </c>
      <c r="BN1353">
        <v>0</v>
      </c>
      <c r="BO1353">
        <v>0</v>
      </c>
      <c r="BP1353">
        <v>0</v>
      </c>
      <c r="BQ1353">
        <v>1</v>
      </c>
      <c r="BR1353">
        <v>0</v>
      </c>
      <c r="BS1353">
        <v>0</v>
      </c>
      <c r="BT1353" s="17">
        <v>0</v>
      </c>
      <c r="BU1353">
        <v>0</v>
      </c>
      <c r="BV1353">
        <v>0</v>
      </c>
      <c r="BW1353">
        <v>0</v>
      </c>
      <c r="BX1353" s="17">
        <v>1</v>
      </c>
      <c r="BY1353">
        <v>0</v>
      </c>
      <c r="BZ1353">
        <v>0</v>
      </c>
      <c r="CA1353">
        <v>0</v>
      </c>
      <c r="CB1353">
        <v>0</v>
      </c>
      <c r="CC1353" s="17">
        <v>1</v>
      </c>
      <c r="CD1353">
        <v>0</v>
      </c>
      <c r="CE1353">
        <v>0</v>
      </c>
      <c r="CF1353">
        <v>0</v>
      </c>
      <c r="CG1353">
        <v>0</v>
      </c>
      <c r="CH1353">
        <v>0</v>
      </c>
      <c r="CI1353">
        <v>0</v>
      </c>
      <c r="CJ1353">
        <v>0</v>
      </c>
      <c r="CK1353">
        <v>0</v>
      </c>
      <c r="CL1353">
        <v>0</v>
      </c>
      <c r="CM1353">
        <v>1</v>
      </c>
      <c r="CN1353" s="17">
        <v>0</v>
      </c>
      <c r="CO1353">
        <v>3.0070000000000001</v>
      </c>
      <c r="CP1353">
        <v>2852</v>
      </c>
      <c r="CQ1353">
        <v>1</v>
      </c>
      <c r="CR1353">
        <v>0</v>
      </c>
      <c r="CS1353">
        <v>10</v>
      </c>
      <c r="CY1353" s="33" t="s">
        <v>85</v>
      </c>
    </row>
    <row r="1354" spans="1:103" x14ac:dyDescent="0.25">
      <c r="A1354">
        <v>1353</v>
      </c>
      <c r="B1354">
        <v>87</v>
      </c>
      <c r="C1354" s="24" t="s">
        <v>4182</v>
      </c>
      <c r="D1354" s="12">
        <v>8.09</v>
      </c>
      <c r="E1354" s="13">
        <v>2.72</v>
      </c>
      <c r="F1354" s="7">
        <f t="shared" si="323"/>
        <v>2.9742647058823528</v>
      </c>
      <c r="G1354" s="7">
        <f t="shared" si="319"/>
        <v>5.3699999999999992</v>
      </c>
      <c r="H1354" s="15">
        <f t="shared" si="320"/>
        <v>10.81</v>
      </c>
      <c r="I1354" s="11">
        <f t="shared" si="310"/>
        <v>1.2096320400870456E-2</v>
      </c>
      <c r="J1354" s="32">
        <f t="shared" si="311"/>
        <v>4.066995239847669E-3</v>
      </c>
      <c r="K1354" s="32">
        <f t="shared" si="312"/>
        <v>245.88177291239109</v>
      </c>
      <c r="L1354" s="8">
        <v>1</v>
      </c>
      <c r="M1354" s="9">
        <v>0</v>
      </c>
      <c r="N1354" s="8">
        <v>0</v>
      </c>
      <c r="O1354" s="9">
        <v>0</v>
      </c>
      <c r="P1354" s="9">
        <v>1</v>
      </c>
      <c r="Q1354" s="9">
        <v>0</v>
      </c>
      <c r="R1354" s="9">
        <v>0</v>
      </c>
      <c r="S1354" s="8">
        <v>60466</v>
      </c>
      <c r="T1354" s="9">
        <v>16</v>
      </c>
      <c r="U1354" s="9">
        <f t="shared" si="321"/>
        <v>60449</v>
      </c>
      <c r="V1354" s="9">
        <f t="shared" si="322"/>
        <v>23</v>
      </c>
      <c r="W1354" s="7">
        <v>9</v>
      </c>
      <c r="X1354" s="7">
        <f t="shared" si="32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25"/>
        <v>0.16999999999999998</v>
      </c>
      <c r="AM1354" s="32">
        <f t="shared" si="326"/>
        <v>0.33999999999999997</v>
      </c>
      <c r="AN1354" s="32">
        <f t="shared" si="32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30.5</v>
      </c>
      <c r="BM1354">
        <v>0</v>
      </c>
      <c r="BN1354">
        <v>0</v>
      </c>
      <c r="BO1354">
        <v>0</v>
      </c>
      <c r="BP1354">
        <v>0</v>
      </c>
      <c r="BQ1354">
        <v>1</v>
      </c>
      <c r="BR1354">
        <v>0</v>
      </c>
      <c r="BS1354">
        <v>0</v>
      </c>
      <c r="BT1354" s="17">
        <v>0</v>
      </c>
      <c r="BU1354">
        <v>0</v>
      </c>
      <c r="BV1354">
        <v>0</v>
      </c>
      <c r="BW1354">
        <v>0</v>
      </c>
      <c r="BX1354" s="17">
        <v>1</v>
      </c>
      <c r="BY1354">
        <v>0</v>
      </c>
      <c r="BZ1354">
        <v>0</v>
      </c>
      <c r="CA1354">
        <v>0</v>
      </c>
      <c r="CB1354">
        <v>0</v>
      </c>
      <c r="CC1354" s="17">
        <v>1</v>
      </c>
      <c r="CD1354">
        <v>0</v>
      </c>
      <c r="CE1354">
        <v>0</v>
      </c>
      <c r="CF1354">
        <v>0</v>
      </c>
      <c r="CG1354">
        <v>0</v>
      </c>
      <c r="CH1354">
        <v>0</v>
      </c>
      <c r="CI1354">
        <v>0</v>
      </c>
      <c r="CJ1354">
        <v>0</v>
      </c>
      <c r="CK1354">
        <v>0</v>
      </c>
      <c r="CL1354">
        <v>0</v>
      </c>
      <c r="CM1354">
        <v>1</v>
      </c>
      <c r="CN1354" s="17">
        <v>0</v>
      </c>
      <c r="CO1354">
        <v>3.0070000000000001</v>
      </c>
      <c r="CP1354">
        <v>2852</v>
      </c>
      <c r="CQ1354">
        <v>1</v>
      </c>
      <c r="CR1354">
        <v>0</v>
      </c>
      <c r="CS1354">
        <v>10</v>
      </c>
      <c r="CY1354" s="33" t="s">
        <v>85</v>
      </c>
    </row>
    <row r="1355" spans="1:103" x14ac:dyDescent="0.25">
      <c r="A1355">
        <v>1354</v>
      </c>
      <c r="B1355">
        <v>87</v>
      </c>
      <c r="C1355" s="24" t="s">
        <v>4182</v>
      </c>
      <c r="D1355" s="12">
        <v>10.6</v>
      </c>
      <c r="E1355" s="13">
        <v>2.2200000000000002</v>
      </c>
      <c r="F1355" s="7">
        <f t="shared" si="323"/>
        <v>4.774774774774774</v>
      </c>
      <c r="G1355" s="7">
        <f t="shared" si="319"/>
        <v>8.379999999999999</v>
      </c>
      <c r="H1355" s="15">
        <f t="shared" si="320"/>
        <v>12.82</v>
      </c>
      <c r="I1355" s="11">
        <f t="shared" si="310"/>
        <v>2.0332038617907406E-2</v>
      </c>
      <c r="J1355" s="32">
        <f t="shared" si="311"/>
        <v>4.25821940865608E-3</v>
      </c>
      <c r="K1355" s="32">
        <f t="shared" si="312"/>
        <v>234.83994224609626</v>
      </c>
      <c r="L1355" s="8">
        <v>1</v>
      </c>
      <c r="M1355" s="9">
        <v>0</v>
      </c>
      <c r="N1355" s="8">
        <v>0</v>
      </c>
      <c r="O1355" s="9">
        <v>0</v>
      </c>
      <c r="P1355" s="9">
        <v>1</v>
      </c>
      <c r="Q1355" s="9">
        <v>0</v>
      </c>
      <c r="R1355" s="9">
        <v>0</v>
      </c>
      <c r="S1355" s="8">
        <v>55144</v>
      </c>
      <c r="T1355" s="9">
        <v>16</v>
      </c>
      <c r="U1355" s="9">
        <f t="shared" si="321"/>
        <v>55127</v>
      </c>
      <c r="V1355" s="9">
        <f t="shared" si="322"/>
        <v>23</v>
      </c>
      <c r="W1355" s="7">
        <v>9</v>
      </c>
      <c r="X1355" s="7">
        <f t="shared" si="32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25"/>
        <v>0.16999999999999998</v>
      </c>
      <c r="AM1355" s="32">
        <f t="shared" si="326"/>
        <v>0.33999999999999997</v>
      </c>
      <c r="AN1355" s="32">
        <f t="shared" si="32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30.5</v>
      </c>
      <c r="BM1355">
        <v>0</v>
      </c>
      <c r="BN1355">
        <v>0</v>
      </c>
      <c r="BO1355">
        <v>0</v>
      </c>
      <c r="BP1355">
        <v>0</v>
      </c>
      <c r="BQ1355">
        <v>1</v>
      </c>
      <c r="BR1355">
        <v>0</v>
      </c>
      <c r="BS1355">
        <v>0</v>
      </c>
      <c r="BT1355" s="17">
        <v>0</v>
      </c>
      <c r="BU1355">
        <v>0</v>
      </c>
      <c r="BV1355">
        <v>0</v>
      </c>
      <c r="BW1355">
        <v>0</v>
      </c>
      <c r="BX1355" s="17">
        <v>1</v>
      </c>
      <c r="BY1355">
        <v>0</v>
      </c>
      <c r="BZ1355">
        <v>0</v>
      </c>
      <c r="CA1355">
        <v>0</v>
      </c>
      <c r="CB1355">
        <v>0</v>
      </c>
      <c r="CC1355" s="17">
        <v>1</v>
      </c>
      <c r="CD1355">
        <v>0</v>
      </c>
      <c r="CE1355">
        <v>0</v>
      </c>
      <c r="CF1355">
        <v>0</v>
      </c>
      <c r="CG1355">
        <v>0</v>
      </c>
      <c r="CH1355">
        <v>0</v>
      </c>
      <c r="CI1355">
        <v>0</v>
      </c>
      <c r="CJ1355">
        <v>0</v>
      </c>
      <c r="CK1355">
        <v>0</v>
      </c>
      <c r="CL1355">
        <v>0</v>
      </c>
      <c r="CM1355">
        <v>1</v>
      </c>
      <c r="CN1355" s="17">
        <v>1</v>
      </c>
      <c r="CO1355">
        <v>3.0070000000000001</v>
      </c>
      <c r="CP1355">
        <v>2852</v>
      </c>
      <c r="CQ1355">
        <v>1</v>
      </c>
      <c r="CR1355">
        <v>0</v>
      </c>
      <c r="CS1355">
        <v>10</v>
      </c>
      <c r="CY1355" s="33" t="s">
        <v>85</v>
      </c>
    </row>
    <row r="1356" spans="1:103" x14ac:dyDescent="0.25">
      <c r="A1356">
        <v>1355</v>
      </c>
      <c r="B1356">
        <v>87</v>
      </c>
      <c r="C1356" s="24" t="s">
        <v>4182</v>
      </c>
      <c r="D1356" s="12">
        <v>9.08</v>
      </c>
      <c r="E1356" s="13">
        <v>5.41</v>
      </c>
      <c r="F1356" s="7">
        <f t="shared" si="323"/>
        <v>1.6783733826247689</v>
      </c>
      <c r="G1356" s="7">
        <f t="shared" si="319"/>
        <v>3.67</v>
      </c>
      <c r="H1356" s="15">
        <f t="shared" si="320"/>
        <v>14.49</v>
      </c>
      <c r="I1356" s="11">
        <f t="shared" si="310"/>
        <v>7.1481771720484956E-3</v>
      </c>
      <c r="J1356" s="32">
        <f t="shared" si="311"/>
        <v>4.2589910243152384E-3</v>
      </c>
      <c r="K1356" s="32">
        <f t="shared" si="312"/>
        <v>234.79739550772598</v>
      </c>
      <c r="L1356" s="8">
        <v>1</v>
      </c>
      <c r="M1356" s="9">
        <v>0</v>
      </c>
      <c r="N1356" s="8">
        <v>0</v>
      </c>
      <c r="O1356" s="9">
        <v>0</v>
      </c>
      <c r="P1356" s="9">
        <v>1</v>
      </c>
      <c r="Q1356" s="9">
        <v>0</v>
      </c>
      <c r="R1356" s="9">
        <v>0</v>
      </c>
      <c r="S1356" s="8">
        <v>55144</v>
      </c>
      <c r="T1356" s="9">
        <v>16</v>
      </c>
      <c r="U1356" s="9">
        <f t="shared" si="321"/>
        <v>55127</v>
      </c>
      <c r="V1356" s="9">
        <f t="shared" si="322"/>
        <v>23</v>
      </c>
      <c r="W1356" s="7">
        <v>9</v>
      </c>
      <c r="X1356" s="7">
        <f t="shared" si="32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25"/>
        <v>0.16999999999999998</v>
      </c>
      <c r="AM1356" s="32">
        <f t="shared" si="326"/>
        <v>0.33999999999999997</v>
      </c>
      <c r="AN1356" s="32">
        <f t="shared" si="32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30.5</v>
      </c>
      <c r="BM1356">
        <v>0</v>
      </c>
      <c r="BN1356">
        <v>0</v>
      </c>
      <c r="BO1356">
        <v>0</v>
      </c>
      <c r="BP1356">
        <v>0</v>
      </c>
      <c r="BQ1356">
        <v>1</v>
      </c>
      <c r="BR1356">
        <v>0</v>
      </c>
      <c r="BS1356">
        <v>0</v>
      </c>
      <c r="BT1356" s="17">
        <v>0</v>
      </c>
      <c r="BU1356">
        <v>0</v>
      </c>
      <c r="BV1356">
        <v>0</v>
      </c>
      <c r="BW1356">
        <v>0</v>
      </c>
      <c r="BX1356" s="17">
        <v>1</v>
      </c>
      <c r="BY1356">
        <v>0</v>
      </c>
      <c r="BZ1356">
        <v>0</v>
      </c>
      <c r="CA1356">
        <v>0</v>
      </c>
      <c r="CB1356">
        <v>0</v>
      </c>
      <c r="CC1356" s="17">
        <v>1</v>
      </c>
      <c r="CD1356">
        <v>0</v>
      </c>
      <c r="CE1356">
        <v>0</v>
      </c>
      <c r="CF1356">
        <v>0</v>
      </c>
      <c r="CG1356">
        <v>0</v>
      </c>
      <c r="CH1356">
        <v>0</v>
      </c>
      <c r="CI1356">
        <v>0</v>
      </c>
      <c r="CJ1356">
        <v>0</v>
      </c>
      <c r="CK1356">
        <v>0</v>
      </c>
      <c r="CL1356">
        <v>0</v>
      </c>
      <c r="CM1356">
        <v>1</v>
      </c>
      <c r="CN1356" s="17">
        <v>0</v>
      </c>
      <c r="CO1356">
        <v>3.0070000000000001</v>
      </c>
      <c r="CP1356">
        <v>2852</v>
      </c>
      <c r="CQ1356">
        <v>1</v>
      </c>
      <c r="CR1356">
        <v>0</v>
      </c>
      <c r="CS1356">
        <v>10</v>
      </c>
      <c r="CY1356" s="33" t="s">
        <v>85</v>
      </c>
    </row>
    <row r="1357" spans="1:103" x14ac:dyDescent="0.25">
      <c r="A1357">
        <v>1356</v>
      </c>
      <c r="B1357">
        <v>87</v>
      </c>
      <c r="C1357" s="24" t="s">
        <v>4182</v>
      </c>
      <c r="D1357" s="12">
        <v>7.52</v>
      </c>
      <c r="E1357" s="13">
        <v>3.38</v>
      </c>
      <c r="F1357" s="7">
        <f t="shared" si="323"/>
        <v>2.224852071005917</v>
      </c>
      <c r="G1357" s="7">
        <f t="shared" si="319"/>
        <v>4.1399999999999997</v>
      </c>
      <c r="H1357" s="15">
        <f t="shared" si="320"/>
        <v>10.899999999999999</v>
      </c>
      <c r="I1357" s="11">
        <f t="shared" si="310"/>
        <v>9.0362819111091588E-3</v>
      </c>
      <c r="J1357" s="32">
        <f t="shared" si="311"/>
        <v>4.061520327067681E-3</v>
      </c>
      <c r="K1357" s="32">
        <f t="shared" si="312"/>
        <v>246.21322053605866</v>
      </c>
      <c r="L1357" s="8">
        <v>1</v>
      </c>
      <c r="M1357" s="9">
        <v>0</v>
      </c>
      <c r="N1357" s="8">
        <v>0</v>
      </c>
      <c r="O1357" s="9">
        <v>0</v>
      </c>
      <c r="P1357" s="9">
        <v>1</v>
      </c>
      <c r="Q1357" s="9">
        <v>0</v>
      </c>
      <c r="R1357" s="9">
        <v>0</v>
      </c>
      <c r="S1357" s="8">
        <v>60633</v>
      </c>
      <c r="T1357" s="9">
        <v>16</v>
      </c>
      <c r="U1357" s="9">
        <f t="shared" si="321"/>
        <v>60616</v>
      </c>
      <c r="V1357" s="9">
        <f t="shared" si="322"/>
        <v>23</v>
      </c>
      <c r="W1357" s="7">
        <v>9</v>
      </c>
      <c r="X1357" s="7">
        <f t="shared" si="32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25"/>
        <v>0.16999999999999998</v>
      </c>
      <c r="AM1357" s="32">
        <f t="shared" si="326"/>
        <v>0.33999999999999997</v>
      </c>
      <c r="AN1357" s="32">
        <f t="shared" si="32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30.5</v>
      </c>
      <c r="BM1357">
        <v>0</v>
      </c>
      <c r="BN1357">
        <v>0</v>
      </c>
      <c r="BO1357">
        <v>0</v>
      </c>
      <c r="BP1357">
        <v>0</v>
      </c>
      <c r="BQ1357">
        <v>1</v>
      </c>
      <c r="BR1357">
        <v>0</v>
      </c>
      <c r="BS1357">
        <v>0</v>
      </c>
      <c r="BT1357" s="17">
        <v>0</v>
      </c>
      <c r="BU1357">
        <v>0</v>
      </c>
      <c r="BV1357">
        <v>0</v>
      </c>
      <c r="BW1357">
        <v>0</v>
      </c>
      <c r="BX1357" s="17">
        <v>1</v>
      </c>
      <c r="BY1357">
        <v>0</v>
      </c>
      <c r="BZ1357">
        <v>0</v>
      </c>
      <c r="CA1357">
        <v>0</v>
      </c>
      <c r="CB1357">
        <v>0</v>
      </c>
      <c r="CC1357" s="17">
        <v>1</v>
      </c>
      <c r="CD1357">
        <v>0</v>
      </c>
      <c r="CE1357">
        <v>0</v>
      </c>
      <c r="CF1357">
        <v>0</v>
      </c>
      <c r="CG1357">
        <v>0</v>
      </c>
      <c r="CH1357">
        <v>0</v>
      </c>
      <c r="CI1357">
        <v>0</v>
      </c>
      <c r="CJ1357">
        <v>0</v>
      </c>
      <c r="CK1357">
        <v>0</v>
      </c>
      <c r="CL1357">
        <v>0</v>
      </c>
      <c r="CM1357">
        <v>1</v>
      </c>
      <c r="CN1357" s="17">
        <v>0</v>
      </c>
      <c r="CO1357">
        <v>3.0070000000000001</v>
      </c>
      <c r="CP1357">
        <v>2852</v>
      </c>
      <c r="CQ1357">
        <v>1</v>
      </c>
      <c r="CR1357">
        <v>0</v>
      </c>
      <c r="CS1357">
        <v>10</v>
      </c>
      <c r="CY1357" s="33" t="s">
        <v>85</v>
      </c>
    </row>
    <row r="1358" spans="1:103" x14ac:dyDescent="0.25">
      <c r="A1358">
        <v>1357</v>
      </c>
      <c r="B1358">
        <v>87</v>
      </c>
      <c r="C1358" s="24" t="s">
        <v>4182</v>
      </c>
      <c r="D1358" s="12">
        <v>8.6199999999999992</v>
      </c>
      <c r="E1358" s="13">
        <v>3.36</v>
      </c>
      <c r="F1358" s="7">
        <f t="shared" si="323"/>
        <v>2.5654761904761902</v>
      </c>
      <c r="G1358" s="7">
        <f t="shared" si="319"/>
        <v>5.26</v>
      </c>
      <c r="H1358" s="15">
        <f t="shared" si="320"/>
        <v>11.979999999999999</v>
      </c>
      <c r="I1358" s="11">
        <f t="shared" si="310"/>
        <v>1.0433974870251501E-2</v>
      </c>
      <c r="J1358" s="32">
        <f t="shared" si="311"/>
        <v>4.0670714111421171E-3</v>
      </c>
      <c r="K1358" s="32">
        <f t="shared" si="312"/>
        <v>245.87716784623152</v>
      </c>
      <c r="L1358" s="8">
        <v>1</v>
      </c>
      <c r="M1358" s="9">
        <v>0</v>
      </c>
      <c r="N1358" s="8">
        <v>0</v>
      </c>
      <c r="O1358" s="9">
        <v>0</v>
      </c>
      <c r="P1358" s="9">
        <v>1</v>
      </c>
      <c r="Q1358" s="9">
        <v>0</v>
      </c>
      <c r="R1358" s="9">
        <v>0</v>
      </c>
      <c r="S1358" s="8">
        <v>60466</v>
      </c>
      <c r="T1358" s="9">
        <v>16</v>
      </c>
      <c r="U1358" s="9">
        <f t="shared" si="321"/>
        <v>60449</v>
      </c>
      <c r="V1358" s="9">
        <f t="shared" si="322"/>
        <v>23</v>
      </c>
      <c r="W1358" s="7">
        <v>9</v>
      </c>
      <c r="X1358" s="7">
        <f t="shared" si="32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25"/>
        <v>0.16999999999999998</v>
      </c>
      <c r="AM1358" s="32">
        <f t="shared" si="326"/>
        <v>0.33999999999999997</v>
      </c>
      <c r="AN1358" s="32">
        <f t="shared" si="32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30.5</v>
      </c>
      <c r="BM1358">
        <v>0</v>
      </c>
      <c r="BN1358">
        <v>0</v>
      </c>
      <c r="BO1358">
        <v>0</v>
      </c>
      <c r="BP1358">
        <v>0</v>
      </c>
      <c r="BQ1358">
        <v>1</v>
      </c>
      <c r="BR1358">
        <v>0</v>
      </c>
      <c r="BS1358">
        <v>0</v>
      </c>
      <c r="BT1358" s="17">
        <v>0</v>
      </c>
      <c r="BU1358">
        <v>0</v>
      </c>
      <c r="BV1358">
        <v>0</v>
      </c>
      <c r="BW1358">
        <v>0</v>
      </c>
      <c r="BX1358" s="17">
        <v>1</v>
      </c>
      <c r="BY1358">
        <v>0</v>
      </c>
      <c r="BZ1358">
        <v>0</v>
      </c>
      <c r="CA1358">
        <v>0</v>
      </c>
      <c r="CB1358">
        <v>0</v>
      </c>
      <c r="CC1358" s="17">
        <v>1</v>
      </c>
      <c r="CD1358">
        <v>0</v>
      </c>
      <c r="CE1358">
        <v>0</v>
      </c>
      <c r="CF1358">
        <v>0</v>
      </c>
      <c r="CG1358">
        <v>0</v>
      </c>
      <c r="CH1358">
        <v>0</v>
      </c>
      <c r="CI1358">
        <v>0</v>
      </c>
      <c r="CJ1358">
        <v>0</v>
      </c>
      <c r="CK1358">
        <v>0</v>
      </c>
      <c r="CL1358">
        <v>0</v>
      </c>
      <c r="CM1358">
        <v>1</v>
      </c>
      <c r="CN1358" s="17">
        <v>0</v>
      </c>
      <c r="CO1358">
        <v>3.0070000000000001</v>
      </c>
      <c r="CP1358">
        <v>2852</v>
      </c>
      <c r="CQ1358">
        <v>1</v>
      </c>
      <c r="CR1358">
        <v>0</v>
      </c>
      <c r="CS1358">
        <v>10</v>
      </c>
      <c r="CY1358" s="33" t="s">
        <v>85</v>
      </c>
    </row>
    <row r="1359" spans="1:103" x14ac:dyDescent="0.25">
      <c r="A1359">
        <v>1358</v>
      </c>
      <c r="B1359">
        <v>87</v>
      </c>
      <c r="C1359" s="24" t="s">
        <v>4182</v>
      </c>
      <c r="D1359" s="12">
        <v>10.4</v>
      </c>
      <c r="E1359" s="13">
        <v>3.04</v>
      </c>
      <c r="F1359" s="7">
        <f t="shared" si="323"/>
        <v>3.4210526315789473</v>
      </c>
      <c r="G1359" s="7">
        <f t="shared" si="319"/>
        <v>7.36</v>
      </c>
      <c r="H1359" s="15">
        <f t="shared" si="320"/>
        <v>13.440000000000001</v>
      </c>
      <c r="I1359" s="11">
        <f t="shared" si="310"/>
        <v>1.4569058267522302E-2</v>
      </c>
      <c r="J1359" s="32">
        <f t="shared" si="311"/>
        <v>4.2586478012757506E-3</v>
      </c>
      <c r="K1359" s="32">
        <f t="shared" si="312"/>
        <v>234.81631885605401</v>
      </c>
      <c r="L1359" s="8">
        <v>1</v>
      </c>
      <c r="M1359" s="9">
        <v>0</v>
      </c>
      <c r="N1359" s="8">
        <v>0</v>
      </c>
      <c r="O1359" s="9">
        <v>0</v>
      </c>
      <c r="P1359" s="9">
        <v>1</v>
      </c>
      <c r="Q1359" s="9">
        <v>0</v>
      </c>
      <c r="R1359" s="9">
        <v>0</v>
      </c>
      <c r="S1359" s="8">
        <v>55144</v>
      </c>
      <c r="T1359" s="9">
        <v>16</v>
      </c>
      <c r="U1359" s="9">
        <f t="shared" si="321"/>
        <v>55127</v>
      </c>
      <c r="V1359" s="9">
        <f t="shared" si="322"/>
        <v>23</v>
      </c>
      <c r="W1359" s="7">
        <v>9</v>
      </c>
      <c r="X1359" s="7">
        <f t="shared" si="32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25"/>
        <v>0.16999999999999998</v>
      </c>
      <c r="AM1359" s="32">
        <f t="shared" si="326"/>
        <v>0.33999999999999997</v>
      </c>
      <c r="AN1359" s="32">
        <f t="shared" si="32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30.5</v>
      </c>
      <c r="BM1359">
        <v>0</v>
      </c>
      <c r="BN1359">
        <v>0</v>
      </c>
      <c r="BO1359">
        <v>0</v>
      </c>
      <c r="BP1359">
        <v>0</v>
      </c>
      <c r="BQ1359">
        <v>1</v>
      </c>
      <c r="BR1359">
        <v>0</v>
      </c>
      <c r="BS1359">
        <v>0</v>
      </c>
      <c r="BT1359" s="17">
        <v>0</v>
      </c>
      <c r="BU1359">
        <v>0</v>
      </c>
      <c r="BV1359">
        <v>0</v>
      </c>
      <c r="BW1359">
        <v>0</v>
      </c>
      <c r="BX1359" s="17">
        <v>1</v>
      </c>
      <c r="BY1359">
        <v>0</v>
      </c>
      <c r="BZ1359">
        <v>0</v>
      </c>
      <c r="CA1359">
        <v>0</v>
      </c>
      <c r="CB1359">
        <v>0</v>
      </c>
      <c r="CC1359" s="17">
        <v>1</v>
      </c>
      <c r="CD1359">
        <v>0</v>
      </c>
      <c r="CE1359">
        <v>0</v>
      </c>
      <c r="CF1359">
        <v>0</v>
      </c>
      <c r="CG1359">
        <v>0</v>
      </c>
      <c r="CH1359">
        <v>0</v>
      </c>
      <c r="CI1359">
        <v>0</v>
      </c>
      <c r="CJ1359">
        <v>0</v>
      </c>
      <c r="CK1359">
        <v>0</v>
      </c>
      <c r="CL1359">
        <v>0</v>
      </c>
      <c r="CM1359">
        <v>1</v>
      </c>
      <c r="CN1359" s="17">
        <v>1</v>
      </c>
      <c r="CO1359">
        <v>3.0070000000000001</v>
      </c>
      <c r="CP1359">
        <v>2852</v>
      </c>
      <c r="CQ1359">
        <v>1</v>
      </c>
      <c r="CR1359">
        <v>0</v>
      </c>
      <c r="CS1359">
        <v>10</v>
      </c>
      <c r="CY1359" s="33" t="s">
        <v>85</v>
      </c>
    </row>
    <row r="1360" spans="1:103" x14ac:dyDescent="0.25">
      <c r="A1360">
        <v>1359</v>
      </c>
      <c r="B1360">
        <v>87</v>
      </c>
      <c r="C1360" s="24" t="s">
        <v>4182</v>
      </c>
      <c r="D1360" s="12">
        <v>6.98</v>
      </c>
      <c r="E1360" s="13">
        <v>6.0100000000000001E-2</v>
      </c>
      <c r="F1360" s="7">
        <f t="shared" si="323"/>
        <v>116.13976705490849</v>
      </c>
      <c r="G1360" s="7">
        <f t="shared" si="319"/>
        <v>6.9199000000000002</v>
      </c>
      <c r="H1360" s="15">
        <f t="shared" si="320"/>
        <v>7.0401000000000007</v>
      </c>
      <c r="I1360" s="11">
        <f t="shared" si="310"/>
        <v>0.42663729749733953</v>
      </c>
      <c r="J1360" s="32">
        <f t="shared" si="311"/>
        <v>3.6734816016604742E-3</v>
      </c>
      <c r="K1360" s="32">
        <f t="shared" si="312"/>
        <v>272.22131711452795</v>
      </c>
      <c r="L1360" s="8">
        <v>1</v>
      </c>
      <c r="M1360" s="9">
        <v>0</v>
      </c>
      <c r="N1360" s="8">
        <v>0</v>
      </c>
      <c r="O1360" s="9">
        <v>0</v>
      </c>
      <c r="P1360" s="9">
        <v>1</v>
      </c>
      <c r="Q1360" s="9">
        <v>0</v>
      </c>
      <c r="R1360" s="9">
        <v>0</v>
      </c>
      <c r="S1360" s="8">
        <v>60633</v>
      </c>
      <c r="T1360" s="9">
        <v>16</v>
      </c>
      <c r="U1360" s="9">
        <f t="shared" si="321"/>
        <v>60616</v>
      </c>
      <c r="V1360" s="9">
        <f t="shared" si="322"/>
        <v>23</v>
      </c>
      <c r="W1360" s="7">
        <v>9</v>
      </c>
      <c r="X1360" s="7">
        <f t="shared" si="32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25"/>
        <v>0.16999999999999998</v>
      </c>
      <c r="AM1360" s="32">
        <f t="shared" si="326"/>
        <v>0.33999999999999997</v>
      </c>
      <c r="AN1360" s="32">
        <f t="shared" si="32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30.5</v>
      </c>
      <c r="BM1360">
        <v>1</v>
      </c>
      <c r="BN1360">
        <v>0</v>
      </c>
      <c r="BO1360">
        <v>0</v>
      </c>
      <c r="BP1360">
        <v>0</v>
      </c>
      <c r="BQ1360">
        <v>0</v>
      </c>
      <c r="BR1360">
        <v>0</v>
      </c>
      <c r="BS1360">
        <v>0</v>
      </c>
      <c r="BT1360" s="17">
        <v>0</v>
      </c>
      <c r="BU1360">
        <v>0</v>
      </c>
      <c r="BV1360">
        <v>0</v>
      </c>
      <c r="BW1360">
        <v>0</v>
      </c>
      <c r="BX1360" s="17">
        <v>1</v>
      </c>
      <c r="BY1360">
        <v>0</v>
      </c>
      <c r="BZ1360">
        <v>0</v>
      </c>
      <c r="CA1360">
        <v>0</v>
      </c>
      <c r="CB1360">
        <v>0</v>
      </c>
      <c r="CC1360" s="17">
        <v>0</v>
      </c>
      <c r="CD1360">
        <v>0</v>
      </c>
      <c r="CE1360">
        <v>0</v>
      </c>
      <c r="CF1360">
        <v>0</v>
      </c>
      <c r="CG1360">
        <v>0</v>
      </c>
      <c r="CH1360">
        <v>0</v>
      </c>
      <c r="CI1360">
        <v>0</v>
      </c>
      <c r="CJ1360">
        <v>0</v>
      </c>
      <c r="CK1360">
        <v>0</v>
      </c>
      <c r="CL1360">
        <v>0</v>
      </c>
      <c r="CM1360">
        <v>1</v>
      </c>
      <c r="CN1360" s="17">
        <v>0</v>
      </c>
      <c r="CO1360">
        <v>3.0070000000000001</v>
      </c>
      <c r="CP1360">
        <v>2852</v>
      </c>
      <c r="CQ1360">
        <v>1</v>
      </c>
      <c r="CR1360">
        <v>0</v>
      </c>
      <c r="CS1360">
        <v>10</v>
      </c>
      <c r="CY1360" s="33" t="s">
        <v>85</v>
      </c>
    </row>
    <row r="1361" spans="1:103" x14ac:dyDescent="0.25">
      <c r="A1361">
        <v>1360</v>
      </c>
      <c r="B1361">
        <v>87</v>
      </c>
      <c r="C1361" s="24" t="s">
        <v>4182</v>
      </c>
      <c r="D1361" s="12">
        <v>6.98</v>
      </c>
      <c r="E1361" s="13">
        <v>6.0199999999999997E-2</v>
      </c>
      <c r="F1361" s="7">
        <f t="shared" si="323"/>
        <v>115.94684385382061</v>
      </c>
      <c r="G1361" s="7">
        <f t="shared" si="319"/>
        <v>6.9198000000000004</v>
      </c>
      <c r="H1361" s="15">
        <f t="shared" si="320"/>
        <v>7.0402000000000005</v>
      </c>
      <c r="I1361" s="11">
        <f t="shared" si="310"/>
        <v>0.4265385123309996</v>
      </c>
      <c r="J1361" s="32">
        <f t="shared" si="311"/>
        <v>3.6787418971814009E-3</v>
      </c>
      <c r="K1361" s="32">
        <f t="shared" si="312"/>
        <v>271.83206322960183</v>
      </c>
      <c r="L1361" s="8">
        <v>1</v>
      </c>
      <c r="M1361" s="9">
        <v>0</v>
      </c>
      <c r="N1361" s="8">
        <v>0</v>
      </c>
      <c r="O1361" s="9">
        <v>0</v>
      </c>
      <c r="P1361" s="9">
        <v>1</v>
      </c>
      <c r="Q1361" s="9">
        <v>0</v>
      </c>
      <c r="R1361" s="9">
        <v>0</v>
      </c>
      <c r="S1361" s="8">
        <v>60466</v>
      </c>
      <c r="T1361" s="9">
        <v>16</v>
      </c>
      <c r="U1361" s="9">
        <f t="shared" si="321"/>
        <v>60449</v>
      </c>
      <c r="V1361" s="9">
        <f t="shared" si="322"/>
        <v>23</v>
      </c>
      <c r="W1361" s="7">
        <v>9</v>
      </c>
      <c r="X1361" s="7">
        <f t="shared" si="32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25"/>
        <v>0.16999999999999998</v>
      </c>
      <c r="AM1361" s="32">
        <f t="shared" si="326"/>
        <v>0.33999999999999997</v>
      </c>
      <c r="AN1361" s="32">
        <f t="shared" si="32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30.5</v>
      </c>
      <c r="BM1361">
        <v>1</v>
      </c>
      <c r="BN1361">
        <v>0</v>
      </c>
      <c r="BO1361">
        <v>0</v>
      </c>
      <c r="BP1361">
        <v>0</v>
      </c>
      <c r="BQ1361">
        <v>0</v>
      </c>
      <c r="BR1361">
        <v>0</v>
      </c>
      <c r="BS1361">
        <v>0</v>
      </c>
      <c r="BT1361" s="17">
        <v>0</v>
      </c>
      <c r="BU1361">
        <v>0</v>
      </c>
      <c r="BV1361">
        <v>0</v>
      </c>
      <c r="BW1361">
        <v>0</v>
      </c>
      <c r="BX1361" s="17">
        <v>1</v>
      </c>
      <c r="BY1361">
        <v>0</v>
      </c>
      <c r="BZ1361">
        <v>0</v>
      </c>
      <c r="CA1361">
        <v>0</v>
      </c>
      <c r="CB1361">
        <v>0</v>
      </c>
      <c r="CC1361" s="17">
        <v>0</v>
      </c>
      <c r="CD1361">
        <v>0</v>
      </c>
      <c r="CE1361">
        <v>0</v>
      </c>
      <c r="CF1361">
        <v>0</v>
      </c>
      <c r="CG1361">
        <v>0</v>
      </c>
      <c r="CH1361">
        <v>0</v>
      </c>
      <c r="CI1361">
        <v>0</v>
      </c>
      <c r="CJ1361">
        <v>0</v>
      </c>
      <c r="CK1361">
        <v>0</v>
      </c>
      <c r="CL1361">
        <v>0</v>
      </c>
      <c r="CM1361">
        <v>1</v>
      </c>
      <c r="CN1361" s="17">
        <v>0</v>
      </c>
      <c r="CO1361">
        <v>3.0070000000000001</v>
      </c>
      <c r="CP1361">
        <v>2852</v>
      </c>
      <c r="CQ1361">
        <v>1</v>
      </c>
      <c r="CR1361">
        <v>0</v>
      </c>
      <c r="CS1361">
        <v>10</v>
      </c>
      <c r="CY1361" s="33" t="s">
        <v>85</v>
      </c>
    </row>
    <row r="1362" spans="1:103" x14ac:dyDescent="0.25">
      <c r="A1362">
        <v>1361</v>
      </c>
      <c r="B1362">
        <v>87</v>
      </c>
      <c r="C1362" s="24" t="s">
        <v>4182</v>
      </c>
      <c r="D1362" s="12">
        <v>6.89</v>
      </c>
      <c r="E1362" s="13">
        <v>6.2799999999999995E-2</v>
      </c>
      <c r="F1362" s="7">
        <f t="shared" si="323"/>
        <v>109.71337579617835</v>
      </c>
      <c r="G1362" s="7">
        <f t="shared" si="319"/>
        <v>6.8271999999999995</v>
      </c>
      <c r="H1362" s="15">
        <f t="shared" si="320"/>
        <v>6.9527999999999999</v>
      </c>
      <c r="I1362" s="11">
        <f t="shared" si="310"/>
        <v>0.42334186763137061</v>
      </c>
      <c r="J1362" s="32">
        <f t="shared" si="311"/>
        <v>3.8586167325471796E-3</v>
      </c>
      <c r="K1362" s="32">
        <f t="shared" si="312"/>
        <v>259.16023002882497</v>
      </c>
      <c r="L1362" s="8">
        <v>1</v>
      </c>
      <c r="M1362" s="9">
        <v>0</v>
      </c>
      <c r="N1362" s="8">
        <v>0</v>
      </c>
      <c r="O1362" s="9">
        <v>0</v>
      </c>
      <c r="P1362" s="9">
        <v>1</v>
      </c>
      <c r="Q1362" s="9">
        <v>0</v>
      </c>
      <c r="R1362" s="9">
        <v>0</v>
      </c>
      <c r="S1362" s="8">
        <v>55144</v>
      </c>
      <c r="T1362" s="9">
        <v>16</v>
      </c>
      <c r="U1362" s="9">
        <f t="shared" si="321"/>
        <v>55127</v>
      </c>
      <c r="V1362" s="9">
        <f t="shared" si="322"/>
        <v>23</v>
      </c>
      <c r="W1362" s="7">
        <v>9</v>
      </c>
      <c r="X1362" s="7">
        <f t="shared" si="32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25"/>
        <v>0.16999999999999998</v>
      </c>
      <c r="AM1362" s="32">
        <f t="shared" si="326"/>
        <v>0.33999999999999997</v>
      </c>
      <c r="AN1362" s="32">
        <f t="shared" si="32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30.5</v>
      </c>
      <c r="BM1362">
        <v>1</v>
      </c>
      <c r="BN1362">
        <v>0</v>
      </c>
      <c r="BO1362">
        <v>0</v>
      </c>
      <c r="BP1362">
        <v>0</v>
      </c>
      <c r="BQ1362">
        <v>0</v>
      </c>
      <c r="BR1362">
        <v>0</v>
      </c>
      <c r="BS1362">
        <v>0</v>
      </c>
      <c r="BT1362" s="17">
        <v>0</v>
      </c>
      <c r="BU1362">
        <v>0</v>
      </c>
      <c r="BV1362">
        <v>0</v>
      </c>
      <c r="BW1362">
        <v>0</v>
      </c>
      <c r="BX1362" s="17">
        <v>1</v>
      </c>
      <c r="BY1362">
        <v>0</v>
      </c>
      <c r="BZ1362">
        <v>0</v>
      </c>
      <c r="CA1362">
        <v>0</v>
      </c>
      <c r="CB1362">
        <v>0</v>
      </c>
      <c r="CC1362" s="17">
        <v>0</v>
      </c>
      <c r="CD1362">
        <v>0</v>
      </c>
      <c r="CE1362">
        <v>0</v>
      </c>
      <c r="CF1362">
        <v>0</v>
      </c>
      <c r="CG1362">
        <v>0</v>
      </c>
      <c r="CH1362">
        <v>0</v>
      </c>
      <c r="CI1362">
        <v>0</v>
      </c>
      <c r="CJ1362">
        <v>0</v>
      </c>
      <c r="CK1362">
        <v>0</v>
      </c>
      <c r="CL1362">
        <v>0</v>
      </c>
      <c r="CM1362">
        <v>1</v>
      </c>
      <c r="CN1362" s="17">
        <v>1</v>
      </c>
      <c r="CO1362">
        <v>3.0070000000000001</v>
      </c>
      <c r="CP1362">
        <v>2852</v>
      </c>
      <c r="CQ1362">
        <v>1</v>
      </c>
      <c r="CR1362">
        <v>0</v>
      </c>
      <c r="CS1362">
        <v>10</v>
      </c>
      <c r="CY1362" s="33" t="s">
        <v>85</v>
      </c>
    </row>
    <row r="1363" spans="1:103" x14ac:dyDescent="0.25">
      <c r="A1363">
        <v>1362</v>
      </c>
      <c r="B1363">
        <v>87</v>
      </c>
      <c r="C1363" s="24" t="s">
        <v>4182</v>
      </c>
      <c r="D1363" s="12">
        <v>7.56</v>
      </c>
      <c r="E1363" s="13">
        <v>2.8</v>
      </c>
      <c r="F1363" s="7">
        <f t="shared" si="323"/>
        <v>2.7</v>
      </c>
      <c r="G1363" s="7">
        <f t="shared" si="319"/>
        <v>4.76</v>
      </c>
      <c r="H1363" s="15">
        <f t="shared" si="320"/>
        <v>10.36</v>
      </c>
      <c r="I1363" s="11">
        <f t="shared" si="310"/>
        <v>1.0965893237543428E-2</v>
      </c>
      <c r="J1363" s="32">
        <f t="shared" si="311"/>
        <v>4.0614419398308987E-3</v>
      </c>
      <c r="K1363" s="32">
        <f t="shared" si="312"/>
        <v>246.21797253653114</v>
      </c>
      <c r="L1363" s="8">
        <v>1</v>
      </c>
      <c r="M1363" s="9">
        <v>0</v>
      </c>
      <c r="N1363" s="8">
        <v>0</v>
      </c>
      <c r="O1363" s="9">
        <v>0</v>
      </c>
      <c r="P1363" s="9">
        <v>1</v>
      </c>
      <c r="Q1363" s="9">
        <v>0</v>
      </c>
      <c r="R1363" s="9">
        <v>0</v>
      </c>
      <c r="S1363" s="8">
        <v>60633</v>
      </c>
      <c r="T1363" s="9">
        <v>16</v>
      </c>
      <c r="U1363" s="9">
        <f t="shared" si="321"/>
        <v>60616</v>
      </c>
      <c r="V1363" s="9">
        <f t="shared" si="322"/>
        <v>23</v>
      </c>
      <c r="W1363" s="7">
        <v>9</v>
      </c>
      <c r="X1363" s="7">
        <f t="shared" si="32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25"/>
        <v>0.16999999999999998</v>
      </c>
      <c r="AM1363" s="32">
        <f t="shared" si="326"/>
        <v>0.33999999999999997</v>
      </c>
      <c r="AN1363" s="32">
        <f t="shared" si="32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30.5</v>
      </c>
      <c r="BM1363">
        <v>0</v>
      </c>
      <c r="BN1363">
        <v>0</v>
      </c>
      <c r="BO1363">
        <v>0</v>
      </c>
      <c r="BP1363">
        <v>0</v>
      </c>
      <c r="BQ1363">
        <v>1</v>
      </c>
      <c r="BR1363">
        <v>0</v>
      </c>
      <c r="BS1363">
        <v>0</v>
      </c>
      <c r="BT1363" s="17">
        <v>0</v>
      </c>
      <c r="BU1363">
        <v>0</v>
      </c>
      <c r="BV1363">
        <v>0</v>
      </c>
      <c r="BW1363">
        <v>0</v>
      </c>
      <c r="BX1363" s="17">
        <v>1</v>
      </c>
      <c r="BY1363">
        <v>0</v>
      </c>
      <c r="BZ1363">
        <v>0</v>
      </c>
      <c r="CA1363">
        <v>0</v>
      </c>
      <c r="CB1363">
        <v>0</v>
      </c>
      <c r="CC1363" s="17">
        <v>1</v>
      </c>
      <c r="CD1363">
        <v>0</v>
      </c>
      <c r="CE1363">
        <v>0</v>
      </c>
      <c r="CF1363">
        <v>0</v>
      </c>
      <c r="CG1363">
        <v>0</v>
      </c>
      <c r="CH1363">
        <v>0</v>
      </c>
      <c r="CI1363">
        <v>0</v>
      </c>
      <c r="CJ1363">
        <v>0</v>
      </c>
      <c r="CK1363">
        <v>0</v>
      </c>
      <c r="CL1363">
        <v>0</v>
      </c>
      <c r="CM1363">
        <v>1</v>
      </c>
      <c r="CN1363" s="17">
        <v>0</v>
      </c>
      <c r="CO1363">
        <v>3.0070000000000001</v>
      </c>
      <c r="CP1363">
        <v>2852</v>
      </c>
      <c r="CQ1363">
        <v>1</v>
      </c>
      <c r="CR1363">
        <v>0</v>
      </c>
      <c r="CS1363">
        <v>10</v>
      </c>
      <c r="CY1363" s="33" t="s">
        <v>85</v>
      </c>
    </row>
    <row r="1364" spans="1:103" x14ac:dyDescent="0.25">
      <c r="A1364">
        <v>1363</v>
      </c>
      <c r="B1364">
        <v>87</v>
      </c>
      <c r="C1364" s="24" t="s">
        <v>4182</v>
      </c>
      <c r="D1364" s="12">
        <v>9.25</v>
      </c>
      <c r="E1364" s="13">
        <v>2.78</v>
      </c>
      <c r="F1364" s="7">
        <f t="shared" si="323"/>
        <v>3.3273381294964031</v>
      </c>
      <c r="G1364" s="7">
        <f t="shared" si="319"/>
        <v>6.4700000000000006</v>
      </c>
      <c r="H1364" s="15">
        <f t="shared" si="320"/>
        <v>12.03</v>
      </c>
      <c r="I1364" s="11">
        <f t="shared" si="310"/>
        <v>1.3532019338235989E-2</v>
      </c>
      <c r="J1364" s="32">
        <f t="shared" si="311"/>
        <v>4.0669204065184924E-3</v>
      </c>
      <c r="K1364" s="32">
        <f t="shared" si="312"/>
        <v>245.88629725754947</v>
      </c>
      <c r="L1364" s="8">
        <v>1</v>
      </c>
      <c r="M1364" s="9">
        <v>0</v>
      </c>
      <c r="N1364" s="8">
        <v>0</v>
      </c>
      <c r="O1364" s="9">
        <v>0</v>
      </c>
      <c r="P1364" s="9">
        <v>1</v>
      </c>
      <c r="Q1364" s="9">
        <v>0</v>
      </c>
      <c r="R1364" s="9">
        <v>0</v>
      </c>
      <c r="S1364" s="8">
        <v>60466</v>
      </c>
      <c r="T1364" s="9">
        <v>16</v>
      </c>
      <c r="U1364" s="9">
        <f t="shared" si="321"/>
        <v>60449</v>
      </c>
      <c r="V1364" s="9">
        <f t="shared" si="322"/>
        <v>23</v>
      </c>
      <c r="W1364" s="7">
        <v>9</v>
      </c>
      <c r="X1364" s="7">
        <f t="shared" si="32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25"/>
        <v>0.16999999999999998</v>
      </c>
      <c r="AM1364" s="32">
        <f t="shared" si="326"/>
        <v>0.33999999999999997</v>
      </c>
      <c r="AN1364" s="32">
        <f t="shared" si="32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30.5</v>
      </c>
      <c r="BM1364">
        <v>0</v>
      </c>
      <c r="BN1364">
        <v>0</v>
      </c>
      <c r="BO1364">
        <v>0</v>
      </c>
      <c r="BP1364">
        <v>0</v>
      </c>
      <c r="BQ1364">
        <v>1</v>
      </c>
      <c r="BR1364">
        <v>0</v>
      </c>
      <c r="BS1364">
        <v>0</v>
      </c>
      <c r="BT1364" s="17">
        <v>0</v>
      </c>
      <c r="BU1364">
        <v>0</v>
      </c>
      <c r="BV1364">
        <v>0</v>
      </c>
      <c r="BW1364">
        <v>0</v>
      </c>
      <c r="BX1364" s="17">
        <v>1</v>
      </c>
      <c r="BY1364">
        <v>0</v>
      </c>
      <c r="BZ1364">
        <v>0</v>
      </c>
      <c r="CA1364">
        <v>0</v>
      </c>
      <c r="CB1364">
        <v>0</v>
      </c>
      <c r="CC1364" s="17">
        <v>1</v>
      </c>
      <c r="CD1364">
        <v>0</v>
      </c>
      <c r="CE1364">
        <v>0</v>
      </c>
      <c r="CF1364">
        <v>0</v>
      </c>
      <c r="CG1364">
        <v>0</v>
      </c>
      <c r="CH1364">
        <v>0</v>
      </c>
      <c r="CI1364">
        <v>0</v>
      </c>
      <c r="CJ1364">
        <v>0</v>
      </c>
      <c r="CK1364">
        <v>0</v>
      </c>
      <c r="CL1364">
        <v>0</v>
      </c>
      <c r="CM1364">
        <v>1</v>
      </c>
      <c r="CN1364" s="17">
        <v>0</v>
      </c>
      <c r="CO1364">
        <v>3.0070000000000001</v>
      </c>
      <c r="CP1364">
        <v>2852</v>
      </c>
      <c r="CQ1364">
        <v>1</v>
      </c>
      <c r="CR1364">
        <v>0</v>
      </c>
      <c r="CS1364">
        <v>10</v>
      </c>
      <c r="CY1364" s="33" t="s">
        <v>85</v>
      </c>
    </row>
    <row r="1365" spans="1:103" x14ac:dyDescent="0.25">
      <c r="A1365">
        <v>1364</v>
      </c>
      <c r="B1365">
        <v>87</v>
      </c>
      <c r="C1365" s="24" t="s">
        <v>4182</v>
      </c>
      <c r="D1365" s="12">
        <v>9.1300000000000008</v>
      </c>
      <c r="E1365" s="13">
        <v>2.19</v>
      </c>
      <c r="F1365" s="7">
        <f t="shared" si="323"/>
        <v>4.1689497716894985</v>
      </c>
      <c r="G1365" s="7">
        <f t="shared" si="319"/>
        <v>6.9400000000000013</v>
      </c>
      <c r="H1365" s="15">
        <f t="shared" si="320"/>
        <v>11.32</v>
      </c>
      <c r="I1365" s="11">
        <f t="shared" si="310"/>
        <v>1.7753174955812422E-2</v>
      </c>
      <c r="J1365" s="32">
        <f t="shared" si="311"/>
        <v>4.2584286038586192E-3</v>
      </c>
      <c r="K1365" s="32">
        <f t="shared" si="312"/>
        <v>234.82840573959291</v>
      </c>
      <c r="L1365" s="8">
        <v>1</v>
      </c>
      <c r="M1365" s="9">
        <v>0</v>
      </c>
      <c r="N1365" s="8">
        <v>0</v>
      </c>
      <c r="O1365" s="9">
        <v>0</v>
      </c>
      <c r="P1365" s="9">
        <v>1</v>
      </c>
      <c r="Q1365" s="9">
        <v>0</v>
      </c>
      <c r="R1365" s="9">
        <v>0</v>
      </c>
      <c r="S1365" s="8">
        <v>55144</v>
      </c>
      <c r="T1365" s="9">
        <v>16</v>
      </c>
      <c r="U1365" s="9">
        <f t="shared" si="321"/>
        <v>55127</v>
      </c>
      <c r="V1365" s="9">
        <f t="shared" si="322"/>
        <v>23</v>
      </c>
      <c r="W1365" s="7">
        <v>9</v>
      </c>
      <c r="X1365" s="7">
        <f t="shared" si="32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25"/>
        <v>0.16999999999999998</v>
      </c>
      <c r="AM1365" s="32">
        <f t="shared" si="326"/>
        <v>0.33999999999999997</v>
      </c>
      <c r="AN1365" s="32">
        <f t="shared" si="32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30.5</v>
      </c>
      <c r="BM1365">
        <v>0</v>
      </c>
      <c r="BN1365">
        <v>0</v>
      </c>
      <c r="BO1365">
        <v>0</v>
      </c>
      <c r="BP1365">
        <v>0</v>
      </c>
      <c r="BQ1365">
        <v>1</v>
      </c>
      <c r="BR1365">
        <v>0</v>
      </c>
      <c r="BS1365">
        <v>0</v>
      </c>
      <c r="BT1365" s="17">
        <v>0</v>
      </c>
      <c r="BU1365">
        <v>0</v>
      </c>
      <c r="BV1365">
        <v>0</v>
      </c>
      <c r="BW1365">
        <v>0</v>
      </c>
      <c r="BX1365" s="17">
        <v>1</v>
      </c>
      <c r="BY1365">
        <v>0</v>
      </c>
      <c r="BZ1365">
        <v>0</v>
      </c>
      <c r="CA1365">
        <v>0</v>
      </c>
      <c r="CB1365">
        <v>0</v>
      </c>
      <c r="CC1365" s="17">
        <v>1</v>
      </c>
      <c r="CD1365">
        <v>0</v>
      </c>
      <c r="CE1365">
        <v>0</v>
      </c>
      <c r="CF1365">
        <v>0</v>
      </c>
      <c r="CG1365">
        <v>0</v>
      </c>
      <c r="CH1365">
        <v>0</v>
      </c>
      <c r="CI1365">
        <v>0</v>
      </c>
      <c r="CJ1365">
        <v>0</v>
      </c>
      <c r="CK1365">
        <v>0</v>
      </c>
      <c r="CL1365">
        <v>0</v>
      </c>
      <c r="CM1365">
        <v>1</v>
      </c>
      <c r="CN1365" s="17">
        <v>1</v>
      </c>
      <c r="CO1365">
        <v>3.0070000000000001</v>
      </c>
      <c r="CP1365">
        <v>2852</v>
      </c>
      <c r="CQ1365">
        <v>1</v>
      </c>
      <c r="CR1365">
        <v>0</v>
      </c>
      <c r="CS1365">
        <v>10</v>
      </c>
      <c r="CY1365" s="33" t="s">
        <v>85</v>
      </c>
    </row>
    <row r="1366" spans="1:103" x14ac:dyDescent="0.25">
      <c r="A1366">
        <v>1365</v>
      </c>
      <c r="B1366">
        <v>87</v>
      </c>
      <c r="C1366" s="24" t="s">
        <v>4182</v>
      </c>
      <c r="D1366" s="12">
        <v>13.4</v>
      </c>
      <c r="E1366" s="13">
        <v>6.31</v>
      </c>
      <c r="F1366" s="7">
        <f t="shared" si="323"/>
        <v>2.1236133122028527</v>
      </c>
      <c r="G1366" s="7">
        <f t="shared" si="319"/>
        <v>7.0900000000000007</v>
      </c>
      <c r="H1366" s="15">
        <f t="shared" si="320"/>
        <v>19.71</v>
      </c>
      <c r="I1366" s="11">
        <f t="shared" si="310"/>
        <v>9.0443111811745695E-3</v>
      </c>
      <c r="J1366" s="32">
        <f t="shared" si="311"/>
        <v>4.2589256382993684E-3</v>
      </c>
      <c r="K1366" s="32">
        <f t="shared" si="312"/>
        <v>234.80100028215332</v>
      </c>
      <c r="L1366" s="8">
        <v>1</v>
      </c>
      <c r="M1366" s="9">
        <v>0</v>
      </c>
      <c r="N1366" s="8">
        <v>0</v>
      </c>
      <c r="O1366" s="9">
        <v>0</v>
      </c>
      <c r="P1366" s="9">
        <v>1</v>
      </c>
      <c r="Q1366" s="9">
        <v>0</v>
      </c>
      <c r="R1366" s="9">
        <v>0</v>
      </c>
      <c r="S1366" s="8">
        <v>55144</v>
      </c>
      <c r="T1366" s="9">
        <v>16</v>
      </c>
      <c r="U1366" s="9">
        <f t="shared" si="321"/>
        <v>55127</v>
      </c>
      <c r="V1366" s="9">
        <f t="shared" si="322"/>
        <v>23</v>
      </c>
      <c r="W1366" s="7">
        <v>9</v>
      </c>
      <c r="X1366" s="7">
        <f t="shared" si="32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25"/>
        <v>0.16999999999999998</v>
      </c>
      <c r="AM1366" s="32">
        <f t="shared" si="326"/>
        <v>0.33999999999999997</v>
      </c>
      <c r="AN1366" s="32">
        <f t="shared" si="32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30.5</v>
      </c>
      <c r="BM1366">
        <v>0</v>
      </c>
      <c r="BN1366">
        <v>0</v>
      </c>
      <c r="BO1366">
        <v>0</v>
      </c>
      <c r="BP1366">
        <v>0</v>
      </c>
      <c r="BQ1366">
        <v>1</v>
      </c>
      <c r="BR1366">
        <v>0</v>
      </c>
      <c r="BS1366">
        <v>0</v>
      </c>
      <c r="BT1366" s="17">
        <v>0</v>
      </c>
      <c r="BU1366">
        <v>0</v>
      </c>
      <c r="BV1366">
        <v>0</v>
      </c>
      <c r="BW1366">
        <v>0</v>
      </c>
      <c r="BX1366" s="17">
        <v>1</v>
      </c>
      <c r="BY1366">
        <v>0</v>
      </c>
      <c r="BZ1366">
        <v>0</v>
      </c>
      <c r="CA1366">
        <v>0</v>
      </c>
      <c r="CB1366">
        <v>0</v>
      </c>
      <c r="CC1366" s="17">
        <v>1</v>
      </c>
      <c r="CD1366">
        <v>0</v>
      </c>
      <c r="CE1366">
        <v>0</v>
      </c>
      <c r="CF1366">
        <v>0</v>
      </c>
      <c r="CG1366">
        <v>0</v>
      </c>
      <c r="CH1366">
        <v>0</v>
      </c>
      <c r="CI1366">
        <v>0</v>
      </c>
      <c r="CJ1366">
        <v>0</v>
      </c>
      <c r="CK1366">
        <v>0</v>
      </c>
      <c r="CL1366">
        <v>0</v>
      </c>
      <c r="CM1366">
        <v>1</v>
      </c>
      <c r="CN1366" s="17">
        <v>0</v>
      </c>
      <c r="CO1366">
        <v>3.0070000000000001</v>
      </c>
      <c r="CP1366">
        <v>2852</v>
      </c>
      <c r="CQ1366">
        <v>1</v>
      </c>
      <c r="CR1366">
        <v>0</v>
      </c>
      <c r="CS1366">
        <v>10</v>
      </c>
      <c r="CY1366" s="33" t="s">
        <v>85</v>
      </c>
    </row>
    <row r="1367" spans="1:103" x14ac:dyDescent="0.25">
      <c r="A1367">
        <v>1366</v>
      </c>
      <c r="B1367">
        <v>87</v>
      </c>
      <c r="C1367" s="24" t="s">
        <v>4182</v>
      </c>
      <c r="D1367" s="12">
        <v>5.39</v>
      </c>
      <c r="E1367" s="13">
        <v>3.5400000000000001E-2</v>
      </c>
      <c r="F1367" s="7">
        <f t="shared" si="323"/>
        <v>152.25988700564972</v>
      </c>
      <c r="G1367" s="7">
        <f t="shared" si="319"/>
        <v>5.3545999999999996</v>
      </c>
      <c r="H1367" s="15">
        <f t="shared" si="320"/>
        <v>5.4253999999999998</v>
      </c>
      <c r="I1367" s="11">
        <f t="shared" si="310"/>
        <v>0.36277548012922389</v>
      </c>
      <c r="J1367" s="32">
        <f t="shared" si="311"/>
        <v>2.3826070494572405E-3</v>
      </c>
      <c r="K1367" s="32">
        <f t="shared" si="312"/>
        <v>419.70831918246893</v>
      </c>
      <c r="L1367" s="8">
        <v>1</v>
      </c>
      <c r="M1367" s="9">
        <v>0</v>
      </c>
      <c r="N1367" s="8">
        <v>0</v>
      </c>
      <c r="O1367" s="9">
        <v>0</v>
      </c>
      <c r="P1367" s="9">
        <v>1</v>
      </c>
      <c r="Q1367" s="9">
        <v>0</v>
      </c>
      <c r="R1367" s="9">
        <v>0</v>
      </c>
      <c r="S1367" s="8">
        <v>152989</v>
      </c>
      <c r="T1367" s="9">
        <v>16</v>
      </c>
      <c r="U1367" s="9">
        <f t="shared" si="321"/>
        <v>152972</v>
      </c>
      <c r="V1367" s="9">
        <f t="shared" si="322"/>
        <v>23</v>
      </c>
      <c r="W1367" s="7">
        <v>7.98</v>
      </c>
      <c r="X1367" s="7">
        <f t="shared" si="32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25"/>
        <v>0.16999999999999998</v>
      </c>
      <c r="AM1367" s="32">
        <f t="shared" si="326"/>
        <v>0.33999999999999997</v>
      </c>
      <c r="AN1367" s="32">
        <f t="shared" si="327"/>
        <v>0.16999999999999998</v>
      </c>
      <c r="AO1367" s="41">
        <v>0.38500000000000001</v>
      </c>
      <c r="AP1367" s="17">
        <f t="shared" ref="AP1367:AP1372" si="32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30.5</v>
      </c>
      <c r="BM1367">
        <v>1</v>
      </c>
      <c r="BN1367">
        <v>0</v>
      </c>
      <c r="BO1367">
        <v>0</v>
      </c>
      <c r="BP1367">
        <v>0</v>
      </c>
      <c r="BQ1367">
        <v>0</v>
      </c>
      <c r="BR1367">
        <v>0</v>
      </c>
      <c r="BS1367">
        <v>0</v>
      </c>
      <c r="BT1367" s="17">
        <v>0</v>
      </c>
      <c r="BU1367">
        <v>0</v>
      </c>
      <c r="BV1367">
        <v>0</v>
      </c>
      <c r="BW1367">
        <v>0</v>
      </c>
      <c r="BX1367" s="17">
        <v>1</v>
      </c>
      <c r="BY1367">
        <v>0</v>
      </c>
      <c r="BZ1367">
        <v>0</v>
      </c>
      <c r="CA1367">
        <v>0</v>
      </c>
      <c r="CB1367">
        <v>0</v>
      </c>
      <c r="CC1367" s="17">
        <v>0</v>
      </c>
      <c r="CD1367">
        <v>0</v>
      </c>
      <c r="CE1367">
        <v>0</v>
      </c>
      <c r="CF1367">
        <v>0</v>
      </c>
      <c r="CG1367">
        <v>0</v>
      </c>
      <c r="CH1367">
        <v>0</v>
      </c>
      <c r="CI1367">
        <v>0</v>
      </c>
      <c r="CJ1367">
        <v>0</v>
      </c>
      <c r="CK1367">
        <v>0</v>
      </c>
      <c r="CL1367">
        <v>0</v>
      </c>
      <c r="CM1367">
        <v>1</v>
      </c>
      <c r="CN1367" s="17">
        <v>0</v>
      </c>
      <c r="CO1367">
        <v>3.0070000000000001</v>
      </c>
      <c r="CP1367">
        <v>2852</v>
      </c>
      <c r="CQ1367">
        <v>1</v>
      </c>
      <c r="CR1367">
        <v>0</v>
      </c>
      <c r="CS1367">
        <v>10</v>
      </c>
      <c r="CY1367" s="33" t="s">
        <v>85</v>
      </c>
    </row>
    <row r="1368" spans="1:103" x14ac:dyDescent="0.25">
      <c r="A1368">
        <v>1367</v>
      </c>
      <c r="B1368">
        <v>87</v>
      </c>
      <c r="C1368" s="24" t="s">
        <v>4182</v>
      </c>
      <c r="D1368" s="12">
        <v>5.39</v>
      </c>
      <c r="E1368" s="13">
        <v>3.5400000000000001E-2</v>
      </c>
      <c r="F1368" s="7">
        <f t="shared" si="323"/>
        <v>152.25988700564972</v>
      </c>
      <c r="G1368" s="7">
        <f t="shared" si="319"/>
        <v>5.3545999999999996</v>
      </c>
      <c r="H1368" s="15">
        <f t="shared" si="320"/>
        <v>5.4253999999999998</v>
      </c>
      <c r="I1368" s="11">
        <f t="shared" si="310"/>
        <v>0.36328522672509028</v>
      </c>
      <c r="J1368" s="32">
        <f t="shared" si="311"/>
        <v>2.3859549213484594E-3</v>
      </c>
      <c r="K1368" s="32">
        <f t="shared" si="312"/>
        <v>419.11940206935446</v>
      </c>
      <c r="L1368" s="8">
        <v>1</v>
      </c>
      <c r="M1368" s="9">
        <v>0</v>
      </c>
      <c r="N1368" s="8">
        <v>0</v>
      </c>
      <c r="O1368" s="9">
        <v>0</v>
      </c>
      <c r="P1368" s="9">
        <v>1</v>
      </c>
      <c r="Q1368" s="9">
        <v>0</v>
      </c>
      <c r="R1368" s="9">
        <v>0</v>
      </c>
      <c r="S1368" s="8">
        <v>152495</v>
      </c>
      <c r="T1368" s="9">
        <v>16</v>
      </c>
      <c r="U1368" s="9">
        <f t="shared" si="321"/>
        <v>152478</v>
      </c>
      <c r="V1368" s="9">
        <f t="shared" si="322"/>
        <v>23</v>
      </c>
      <c r="W1368" s="7">
        <v>7.98</v>
      </c>
      <c r="X1368" s="7">
        <f t="shared" si="32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25"/>
        <v>0.16999999999999998</v>
      </c>
      <c r="AM1368" s="32">
        <f t="shared" si="326"/>
        <v>0.33999999999999997</v>
      </c>
      <c r="AN1368" s="32">
        <f t="shared" si="327"/>
        <v>0.16999999999999998</v>
      </c>
      <c r="AO1368" s="41">
        <v>0.38500000000000001</v>
      </c>
      <c r="AP1368" s="17">
        <f t="shared" si="32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30.5</v>
      </c>
      <c r="BM1368">
        <v>1</v>
      </c>
      <c r="BN1368">
        <v>0</v>
      </c>
      <c r="BO1368">
        <v>0</v>
      </c>
      <c r="BP1368">
        <v>0</v>
      </c>
      <c r="BQ1368">
        <v>0</v>
      </c>
      <c r="BR1368">
        <v>0</v>
      </c>
      <c r="BS1368">
        <v>0</v>
      </c>
      <c r="BT1368" s="17">
        <v>0</v>
      </c>
      <c r="BU1368">
        <v>0</v>
      </c>
      <c r="BV1368">
        <v>0</v>
      </c>
      <c r="BW1368">
        <v>0</v>
      </c>
      <c r="BX1368" s="17">
        <v>1</v>
      </c>
      <c r="BY1368">
        <v>0</v>
      </c>
      <c r="BZ1368">
        <v>0</v>
      </c>
      <c r="CA1368">
        <v>0</v>
      </c>
      <c r="CB1368">
        <v>0</v>
      </c>
      <c r="CC1368" s="17">
        <v>0</v>
      </c>
      <c r="CD1368">
        <v>0</v>
      </c>
      <c r="CE1368">
        <v>0</v>
      </c>
      <c r="CF1368">
        <v>0</v>
      </c>
      <c r="CG1368">
        <v>0</v>
      </c>
      <c r="CH1368">
        <v>0</v>
      </c>
      <c r="CI1368">
        <v>0</v>
      </c>
      <c r="CJ1368">
        <v>0</v>
      </c>
      <c r="CK1368">
        <v>0</v>
      </c>
      <c r="CL1368">
        <v>0</v>
      </c>
      <c r="CM1368">
        <v>1</v>
      </c>
      <c r="CN1368" s="17">
        <v>0</v>
      </c>
      <c r="CO1368">
        <v>3.0070000000000001</v>
      </c>
      <c r="CP1368">
        <v>2852</v>
      </c>
      <c r="CQ1368">
        <v>1</v>
      </c>
      <c r="CR1368">
        <v>0</v>
      </c>
      <c r="CS1368">
        <v>10</v>
      </c>
      <c r="CY1368" s="33" t="s">
        <v>85</v>
      </c>
    </row>
    <row r="1369" spans="1:103" x14ac:dyDescent="0.25">
      <c r="A1369">
        <v>1368</v>
      </c>
      <c r="B1369">
        <v>87</v>
      </c>
      <c r="C1369" s="24" t="s">
        <v>4182</v>
      </c>
      <c r="D1369" s="12">
        <v>5.39</v>
      </c>
      <c r="E1369" s="13">
        <v>3.5499999999999997E-2</v>
      </c>
      <c r="F1369" s="7">
        <f t="shared" si="323"/>
        <v>151.83098591549296</v>
      </c>
      <c r="G1369" s="7">
        <f t="shared" si="319"/>
        <v>5.3544999999999998</v>
      </c>
      <c r="H1369" s="15">
        <f t="shared" si="320"/>
        <v>5.4254999999999995</v>
      </c>
      <c r="I1369" s="11">
        <f t="shared" si="310"/>
        <v>0.37249448551865488</v>
      </c>
      <c r="J1369" s="32">
        <f t="shared" si="311"/>
        <v>2.4533495799466138E-3</v>
      </c>
      <c r="K1369" s="32">
        <f t="shared" si="312"/>
        <v>407.60599637894268</v>
      </c>
      <c r="L1369" s="8">
        <v>1</v>
      </c>
      <c r="M1369" s="9">
        <v>0</v>
      </c>
      <c r="N1369" s="8">
        <v>0</v>
      </c>
      <c r="O1369" s="9">
        <v>0</v>
      </c>
      <c r="P1369" s="9">
        <v>1</v>
      </c>
      <c r="Q1369" s="9">
        <v>0</v>
      </c>
      <c r="R1369" s="9">
        <v>0</v>
      </c>
      <c r="S1369" s="8">
        <v>143107</v>
      </c>
      <c r="T1369" s="9">
        <v>16</v>
      </c>
      <c r="U1369" s="9">
        <f t="shared" si="321"/>
        <v>143090</v>
      </c>
      <c r="V1369" s="9">
        <f t="shared" si="322"/>
        <v>23</v>
      </c>
      <c r="W1369" s="7">
        <v>7.98</v>
      </c>
      <c r="X1369" s="7">
        <f t="shared" si="32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25"/>
        <v>0.16999999999999998</v>
      </c>
      <c r="AM1369" s="32">
        <f t="shared" si="326"/>
        <v>0.33999999999999997</v>
      </c>
      <c r="AN1369" s="32">
        <f t="shared" si="327"/>
        <v>0.16999999999999998</v>
      </c>
      <c r="AO1369" s="41">
        <v>0.38500000000000001</v>
      </c>
      <c r="AP1369" s="17">
        <f t="shared" si="32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30.5</v>
      </c>
      <c r="BM1369">
        <v>1</v>
      </c>
      <c r="BN1369">
        <v>0</v>
      </c>
      <c r="BO1369">
        <v>0</v>
      </c>
      <c r="BP1369">
        <v>0</v>
      </c>
      <c r="BQ1369">
        <v>0</v>
      </c>
      <c r="BR1369">
        <v>0</v>
      </c>
      <c r="BS1369">
        <v>0</v>
      </c>
      <c r="BT1369" s="17">
        <v>0</v>
      </c>
      <c r="BU1369">
        <v>0</v>
      </c>
      <c r="BV1369">
        <v>0</v>
      </c>
      <c r="BW1369">
        <v>0</v>
      </c>
      <c r="BX1369" s="17">
        <v>1</v>
      </c>
      <c r="BY1369">
        <v>0</v>
      </c>
      <c r="BZ1369">
        <v>0</v>
      </c>
      <c r="CA1369">
        <v>0</v>
      </c>
      <c r="CB1369">
        <v>0</v>
      </c>
      <c r="CC1369" s="17">
        <v>0</v>
      </c>
      <c r="CD1369">
        <v>0</v>
      </c>
      <c r="CE1369">
        <v>0</v>
      </c>
      <c r="CF1369">
        <v>0</v>
      </c>
      <c r="CG1369">
        <v>0</v>
      </c>
      <c r="CH1369">
        <v>0</v>
      </c>
      <c r="CI1369">
        <v>0</v>
      </c>
      <c r="CJ1369">
        <v>0</v>
      </c>
      <c r="CK1369">
        <v>0</v>
      </c>
      <c r="CL1369">
        <v>0</v>
      </c>
      <c r="CM1369">
        <v>1</v>
      </c>
      <c r="CN1369" s="17">
        <v>1</v>
      </c>
      <c r="CO1369">
        <v>3.0070000000000001</v>
      </c>
      <c r="CP1369">
        <v>2852</v>
      </c>
      <c r="CQ1369">
        <v>1</v>
      </c>
      <c r="CR1369">
        <v>0</v>
      </c>
      <c r="CS1369">
        <v>10</v>
      </c>
      <c r="CY1369" s="33" t="s">
        <v>85</v>
      </c>
    </row>
    <row r="1370" spans="1:103" x14ac:dyDescent="0.25">
      <c r="A1370">
        <v>1369</v>
      </c>
      <c r="B1370">
        <v>87</v>
      </c>
      <c r="C1370" s="24" t="s">
        <v>4182</v>
      </c>
      <c r="D1370" s="12">
        <v>5.09</v>
      </c>
      <c r="E1370" s="13">
        <v>1.57</v>
      </c>
      <c r="F1370" s="7">
        <f t="shared" si="323"/>
        <v>3.2420382165605095</v>
      </c>
      <c r="G1370" s="7">
        <f t="shared" si="319"/>
        <v>3.5199999999999996</v>
      </c>
      <c r="H1370" s="15">
        <f t="shared" si="320"/>
        <v>6.66</v>
      </c>
      <c r="I1370" s="11">
        <f t="shared" si="310"/>
        <v>8.2889064414605248E-3</v>
      </c>
      <c r="J1370" s="32">
        <f t="shared" si="311"/>
        <v>2.5566960929455842E-3</v>
      </c>
      <c r="K1370" s="32">
        <f t="shared" si="312"/>
        <v>391.12978768152857</v>
      </c>
      <c r="L1370" s="8">
        <v>1</v>
      </c>
      <c r="M1370" s="9">
        <v>0</v>
      </c>
      <c r="N1370" s="8">
        <v>0</v>
      </c>
      <c r="O1370" s="9">
        <v>0</v>
      </c>
      <c r="P1370" s="9">
        <v>1</v>
      </c>
      <c r="Q1370" s="9">
        <v>0</v>
      </c>
      <c r="R1370" s="9">
        <v>0</v>
      </c>
      <c r="S1370" s="8">
        <v>152989</v>
      </c>
      <c r="T1370" s="9">
        <v>16</v>
      </c>
      <c r="U1370" s="9">
        <f t="shared" si="321"/>
        <v>152972</v>
      </c>
      <c r="V1370" s="9">
        <f t="shared" si="322"/>
        <v>23</v>
      </c>
      <c r="W1370" s="7">
        <v>7.98</v>
      </c>
      <c r="X1370" s="7">
        <f t="shared" si="32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25"/>
        <v>0.16999999999999998</v>
      </c>
      <c r="AM1370" s="32">
        <f t="shared" si="326"/>
        <v>0.33999999999999997</v>
      </c>
      <c r="AN1370" s="32">
        <f t="shared" si="327"/>
        <v>0.16999999999999998</v>
      </c>
      <c r="AO1370" s="41">
        <v>0.38500000000000001</v>
      </c>
      <c r="AP1370" s="17">
        <f t="shared" si="32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30.5</v>
      </c>
      <c r="BM1370">
        <v>0</v>
      </c>
      <c r="BN1370">
        <v>0</v>
      </c>
      <c r="BO1370">
        <v>0</v>
      </c>
      <c r="BP1370">
        <v>0</v>
      </c>
      <c r="BQ1370">
        <v>1</v>
      </c>
      <c r="BR1370">
        <v>0</v>
      </c>
      <c r="BS1370">
        <v>0</v>
      </c>
      <c r="BT1370" s="17">
        <v>0</v>
      </c>
      <c r="BU1370">
        <v>0</v>
      </c>
      <c r="BV1370">
        <v>0</v>
      </c>
      <c r="BW1370">
        <v>0</v>
      </c>
      <c r="BX1370" s="17">
        <v>1</v>
      </c>
      <c r="BY1370">
        <v>0</v>
      </c>
      <c r="BZ1370">
        <v>0</v>
      </c>
      <c r="CA1370">
        <v>0</v>
      </c>
      <c r="CB1370">
        <v>0</v>
      </c>
      <c r="CC1370" s="17">
        <v>1</v>
      </c>
      <c r="CD1370">
        <v>0</v>
      </c>
      <c r="CE1370">
        <v>0</v>
      </c>
      <c r="CF1370">
        <v>0</v>
      </c>
      <c r="CG1370">
        <v>0</v>
      </c>
      <c r="CH1370">
        <v>0</v>
      </c>
      <c r="CI1370">
        <v>0</v>
      </c>
      <c r="CJ1370">
        <v>0</v>
      </c>
      <c r="CK1370">
        <v>0</v>
      </c>
      <c r="CL1370">
        <v>0</v>
      </c>
      <c r="CM1370">
        <v>1</v>
      </c>
      <c r="CN1370" s="17">
        <v>0</v>
      </c>
      <c r="CO1370">
        <v>3.0070000000000001</v>
      </c>
      <c r="CP1370">
        <v>2852</v>
      </c>
      <c r="CQ1370">
        <v>1</v>
      </c>
      <c r="CR1370">
        <v>0</v>
      </c>
      <c r="CS1370">
        <v>10</v>
      </c>
      <c r="CY1370" s="33" t="s">
        <v>85</v>
      </c>
    </row>
    <row r="1371" spans="1:103" x14ac:dyDescent="0.25">
      <c r="A1371">
        <v>1370</v>
      </c>
      <c r="B1371">
        <v>87</v>
      </c>
      <c r="C1371" s="24" t="s">
        <v>4182</v>
      </c>
      <c r="D1371" s="12">
        <v>7.45</v>
      </c>
      <c r="E1371" s="13">
        <v>1.36</v>
      </c>
      <c r="F1371" s="7">
        <f t="shared" si="323"/>
        <v>5.4779411764705879</v>
      </c>
      <c r="G1371" s="7">
        <f t="shared" si="319"/>
        <v>6.09</v>
      </c>
      <c r="H1371" s="15">
        <f t="shared" si="320"/>
        <v>8.81</v>
      </c>
      <c r="I1371" s="11">
        <f t="shared" si="310"/>
        <v>1.4027201651511953E-2</v>
      </c>
      <c r="J1371" s="32">
        <f t="shared" si="311"/>
        <v>2.5606703685981552E-3</v>
      </c>
      <c r="K1371" s="32">
        <f t="shared" si="312"/>
        <v>390.52273664862702</v>
      </c>
      <c r="L1371" s="8">
        <v>1</v>
      </c>
      <c r="M1371" s="9">
        <v>0</v>
      </c>
      <c r="N1371" s="8">
        <v>0</v>
      </c>
      <c r="O1371" s="9">
        <v>0</v>
      </c>
      <c r="P1371" s="9">
        <v>1</v>
      </c>
      <c r="Q1371" s="9">
        <v>0</v>
      </c>
      <c r="R1371" s="9">
        <v>0</v>
      </c>
      <c r="S1371" s="8">
        <v>152495</v>
      </c>
      <c r="T1371" s="9">
        <v>16</v>
      </c>
      <c r="U1371" s="9">
        <f t="shared" si="321"/>
        <v>152478</v>
      </c>
      <c r="V1371" s="9">
        <f t="shared" si="322"/>
        <v>23</v>
      </c>
      <c r="W1371" s="7">
        <v>7.98</v>
      </c>
      <c r="X1371" s="7">
        <f t="shared" si="32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25"/>
        <v>0.16999999999999998</v>
      </c>
      <c r="AM1371" s="32">
        <f t="shared" si="326"/>
        <v>0.33999999999999997</v>
      </c>
      <c r="AN1371" s="32">
        <f t="shared" si="327"/>
        <v>0.16999999999999998</v>
      </c>
      <c r="AO1371" s="41">
        <v>0.38500000000000001</v>
      </c>
      <c r="AP1371" s="17">
        <f t="shared" si="32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30.5</v>
      </c>
      <c r="BM1371">
        <v>0</v>
      </c>
      <c r="BN1371">
        <v>0</v>
      </c>
      <c r="BO1371">
        <v>0</v>
      </c>
      <c r="BP1371">
        <v>0</v>
      </c>
      <c r="BQ1371">
        <v>1</v>
      </c>
      <c r="BR1371">
        <v>0</v>
      </c>
      <c r="BS1371">
        <v>0</v>
      </c>
      <c r="BT1371" s="17">
        <v>0</v>
      </c>
      <c r="BU1371">
        <v>0</v>
      </c>
      <c r="BV1371">
        <v>0</v>
      </c>
      <c r="BW1371">
        <v>0</v>
      </c>
      <c r="BX1371" s="17">
        <v>1</v>
      </c>
      <c r="BY1371">
        <v>0</v>
      </c>
      <c r="BZ1371">
        <v>0</v>
      </c>
      <c r="CA1371">
        <v>0</v>
      </c>
      <c r="CB1371">
        <v>0</v>
      </c>
      <c r="CC1371" s="17">
        <v>1</v>
      </c>
      <c r="CD1371">
        <v>0</v>
      </c>
      <c r="CE1371">
        <v>0</v>
      </c>
      <c r="CF1371">
        <v>0</v>
      </c>
      <c r="CG1371">
        <v>0</v>
      </c>
      <c r="CH1371">
        <v>0</v>
      </c>
      <c r="CI1371">
        <v>0</v>
      </c>
      <c r="CJ1371">
        <v>0</v>
      </c>
      <c r="CK1371">
        <v>0</v>
      </c>
      <c r="CL1371">
        <v>0</v>
      </c>
      <c r="CM1371">
        <v>1</v>
      </c>
      <c r="CN1371" s="17">
        <v>0</v>
      </c>
      <c r="CO1371">
        <v>3.0070000000000001</v>
      </c>
      <c r="CP1371">
        <v>2852</v>
      </c>
      <c r="CQ1371">
        <v>1</v>
      </c>
      <c r="CR1371">
        <v>0</v>
      </c>
      <c r="CS1371">
        <v>10</v>
      </c>
      <c r="CY1371" s="33" t="s">
        <v>85</v>
      </c>
    </row>
    <row r="1372" spans="1:103" x14ac:dyDescent="0.25">
      <c r="A1372">
        <v>1371</v>
      </c>
      <c r="B1372">
        <v>87</v>
      </c>
      <c r="C1372" s="24" t="s">
        <v>4182</v>
      </c>
      <c r="D1372" s="12">
        <v>3.46</v>
      </c>
      <c r="E1372" s="13">
        <v>1.38</v>
      </c>
      <c r="F1372" s="7">
        <f t="shared" si="323"/>
        <v>2.5072463768115942</v>
      </c>
      <c r="G1372" s="7">
        <f t="shared" si="319"/>
        <v>2.08</v>
      </c>
      <c r="H1372" s="15">
        <f t="shared" si="320"/>
        <v>4.84</v>
      </c>
      <c r="I1372" s="11">
        <f t="shared" si="310"/>
        <v>6.6280050549121462E-3</v>
      </c>
      <c r="J1372" s="32">
        <f t="shared" si="311"/>
        <v>2.6435395883753648E-3</v>
      </c>
      <c r="K1372" s="32">
        <f t="shared" si="312"/>
        <v>378.28069774229033</v>
      </c>
      <c r="L1372" s="8">
        <v>1</v>
      </c>
      <c r="M1372" s="9">
        <v>0</v>
      </c>
      <c r="N1372" s="8">
        <v>0</v>
      </c>
      <c r="O1372" s="9">
        <v>0</v>
      </c>
      <c r="P1372" s="9">
        <v>1</v>
      </c>
      <c r="Q1372" s="9">
        <v>0</v>
      </c>
      <c r="R1372" s="9">
        <v>0</v>
      </c>
      <c r="S1372" s="8">
        <v>143107</v>
      </c>
      <c r="T1372" s="9">
        <v>16</v>
      </c>
      <c r="U1372" s="9">
        <f t="shared" si="321"/>
        <v>143090</v>
      </c>
      <c r="V1372" s="9">
        <f t="shared" si="322"/>
        <v>23</v>
      </c>
      <c r="W1372" s="7">
        <v>7.98</v>
      </c>
      <c r="X1372" s="7">
        <f t="shared" si="32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25"/>
        <v>0.16999999999999998</v>
      </c>
      <c r="AM1372" s="32">
        <f t="shared" si="326"/>
        <v>0.33999999999999997</v>
      </c>
      <c r="AN1372" s="32">
        <f t="shared" si="327"/>
        <v>0.16999999999999998</v>
      </c>
      <c r="AO1372" s="41">
        <v>0.38500000000000001</v>
      </c>
      <c r="AP1372" s="17">
        <f t="shared" si="32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30.5</v>
      </c>
      <c r="BM1372">
        <v>0</v>
      </c>
      <c r="BN1372">
        <v>0</v>
      </c>
      <c r="BO1372">
        <v>0</v>
      </c>
      <c r="BP1372">
        <v>0</v>
      </c>
      <c r="BQ1372">
        <v>1</v>
      </c>
      <c r="BR1372">
        <v>0</v>
      </c>
      <c r="BS1372">
        <v>0</v>
      </c>
      <c r="BT1372" s="17">
        <v>0</v>
      </c>
      <c r="BU1372">
        <v>0</v>
      </c>
      <c r="BV1372">
        <v>0</v>
      </c>
      <c r="BW1372">
        <v>0</v>
      </c>
      <c r="BX1372" s="17">
        <v>1</v>
      </c>
      <c r="BY1372">
        <v>0</v>
      </c>
      <c r="BZ1372">
        <v>0</v>
      </c>
      <c r="CA1372">
        <v>0</v>
      </c>
      <c r="CB1372">
        <v>0</v>
      </c>
      <c r="CC1372" s="17">
        <v>1</v>
      </c>
      <c r="CD1372">
        <v>0</v>
      </c>
      <c r="CE1372">
        <v>0</v>
      </c>
      <c r="CF1372">
        <v>0</v>
      </c>
      <c r="CG1372">
        <v>0</v>
      </c>
      <c r="CH1372">
        <v>0</v>
      </c>
      <c r="CI1372">
        <v>0</v>
      </c>
      <c r="CJ1372">
        <v>0</v>
      </c>
      <c r="CK1372">
        <v>0</v>
      </c>
      <c r="CL1372">
        <v>0</v>
      </c>
      <c r="CM1372">
        <v>1</v>
      </c>
      <c r="CN1372" s="17">
        <v>1</v>
      </c>
      <c r="CO1372">
        <v>3.0070000000000001</v>
      </c>
      <c r="CP1372">
        <v>2852</v>
      </c>
      <c r="CQ1372">
        <v>1</v>
      </c>
      <c r="CR1372">
        <v>0</v>
      </c>
      <c r="CS1372">
        <v>10</v>
      </c>
      <c r="CY1372" s="33" t="s">
        <v>85</v>
      </c>
    </row>
    <row r="1373" spans="1:103" x14ac:dyDescent="0.25">
      <c r="A1373">
        <v>1372</v>
      </c>
      <c r="B1373">
        <v>88</v>
      </c>
      <c r="C1373" s="24" t="s">
        <v>4186</v>
      </c>
      <c r="D1373" s="12">
        <v>6.8845274530016756</v>
      </c>
      <c r="E1373" s="13">
        <v>0.16489886114974081</v>
      </c>
      <c r="F1373" s="7">
        <v>41.75</v>
      </c>
      <c r="G1373" s="7">
        <f t="shared" si="319"/>
        <v>6.7196285918519347</v>
      </c>
      <c r="H1373" s="15">
        <f t="shared" si="320"/>
        <v>7.0494263141514164</v>
      </c>
      <c r="I1373" s="11">
        <f t="shared" si="310"/>
        <v>0.14267101200390972</v>
      </c>
      <c r="J1373" s="32">
        <f t="shared" si="311"/>
        <v>3.4172697485966401E-3</v>
      </c>
      <c r="K1373" s="32">
        <f t="shared" si="312"/>
        <v>292.63127396093535</v>
      </c>
      <c r="L1373" s="8">
        <v>1</v>
      </c>
      <c r="M1373" s="9">
        <v>0</v>
      </c>
      <c r="N1373" s="8">
        <v>1</v>
      </c>
      <c r="O1373" s="9">
        <v>0</v>
      </c>
      <c r="P1373" s="9">
        <v>0</v>
      </c>
      <c r="Q1373" s="9">
        <v>0</v>
      </c>
      <c r="R1373" s="9">
        <v>0</v>
      </c>
      <c r="S1373" s="8">
        <v>83900</v>
      </c>
      <c r="T1373" s="9">
        <v>9</v>
      </c>
      <c r="U1373" s="9">
        <f t="shared" si="321"/>
        <v>83890</v>
      </c>
      <c r="V1373" s="9">
        <f t="shared" si="322"/>
        <v>30</v>
      </c>
      <c r="W1373" s="7">
        <f t="shared" ref="W1373:W1402" si="329">AK1373*0+AL1373*5+AM1373*10+AN1373*15</f>
        <v>4.42</v>
      </c>
      <c r="X1373" s="7">
        <f t="shared" ref="X1373:X1382" si="33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31">AVERAGE(AK1383,AK1393)</f>
        <v>0.56299999999999994</v>
      </c>
      <c r="AL1373" s="32">
        <f t="shared" si="331"/>
        <v>9.4500000000000001E-2</v>
      </c>
      <c r="AM1373" s="32">
        <f t="shared" si="331"/>
        <v>0.23799999999999999</v>
      </c>
      <c r="AN1373" s="32">
        <f t="shared" si="331"/>
        <v>0.10449999999999997</v>
      </c>
      <c r="AO1373" s="176">
        <f t="shared" ref="AO1373:AO1402" si="332">1-AP1373</f>
        <v>0.44750000000000001</v>
      </c>
      <c r="AP1373" s="32">
        <f t="shared" ref="AP1373:AP1382" si="333">AVERAGE(AP1383,AP1393)</f>
        <v>0.55249999999999999</v>
      </c>
      <c r="AQ1373" s="38">
        <v>0.75693600000000005</v>
      </c>
      <c r="AR1373" s="39">
        <f t="shared" ref="AR1373:AR1436" si="334">1-AQ1373</f>
        <v>0.24306399999999995</v>
      </c>
      <c r="AS1373" t="s">
        <v>98</v>
      </c>
      <c r="AT1373" s="39" t="s">
        <v>98</v>
      </c>
      <c r="AU1373">
        <v>0</v>
      </c>
      <c r="AV1373" s="17">
        <v>1</v>
      </c>
      <c r="AW1373" s="38">
        <f t="shared" ref="AW1373:AW1402" si="335">1-AX1373</f>
        <v>0.41649999999999998</v>
      </c>
      <c r="AX1373" s="39">
        <f t="shared" ref="AX1373:AX1382" si="33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2">
        <f t="shared" ref="BL1373:BL1402" si="337">W1373+X1373+6</f>
        <v>35.277000000000001</v>
      </c>
      <c r="BM1373">
        <v>1</v>
      </c>
      <c r="BN1373">
        <v>0</v>
      </c>
      <c r="BO1373">
        <v>0</v>
      </c>
      <c r="BP1373">
        <v>0</v>
      </c>
      <c r="BQ1373">
        <v>0</v>
      </c>
      <c r="BR1373">
        <v>0</v>
      </c>
      <c r="BS1373">
        <v>0</v>
      </c>
      <c r="BT1373" s="17">
        <v>0</v>
      </c>
      <c r="BU1373">
        <v>0</v>
      </c>
      <c r="BV1373">
        <v>0</v>
      </c>
      <c r="BW1373">
        <v>1</v>
      </c>
      <c r="BX1373" s="17">
        <v>0</v>
      </c>
      <c r="BY1373">
        <v>0</v>
      </c>
      <c r="BZ1373">
        <v>0</v>
      </c>
      <c r="CA1373">
        <v>0</v>
      </c>
      <c r="CB1373">
        <v>0</v>
      </c>
      <c r="CC1373" s="17">
        <v>0</v>
      </c>
      <c r="CD1373">
        <v>0</v>
      </c>
      <c r="CE1373">
        <v>0</v>
      </c>
      <c r="CF1373">
        <v>1</v>
      </c>
      <c r="CG1373">
        <v>1</v>
      </c>
      <c r="CH1373">
        <v>0</v>
      </c>
      <c r="CI1373">
        <v>0</v>
      </c>
      <c r="CJ1373">
        <v>0</v>
      </c>
      <c r="CK1373">
        <v>0</v>
      </c>
      <c r="CL1373">
        <v>0</v>
      </c>
      <c r="CM1373">
        <v>1</v>
      </c>
      <c r="CN1373" s="17">
        <v>0</v>
      </c>
      <c r="CO1373">
        <v>0.29799999999999999</v>
      </c>
      <c r="CP1373">
        <v>386</v>
      </c>
      <c r="CQ1373">
        <v>1</v>
      </c>
      <c r="CR1373">
        <v>0</v>
      </c>
      <c r="CS1373">
        <v>11</v>
      </c>
      <c r="CY1373" s="33" t="s">
        <v>85</v>
      </c>
    </row>
    <row r="1374" spans="1:103" x14ac:dyDescent="0.25">
      <c r="A1374">
        <v>1373</v>
      </c>
      <c r="B1374">
        <v>88</v>
      </c>
      <c r="C1374" s="24" t="s">
        <v>4186</v>
      </c>
      <c r="D1374" s="12">
        <v>6.9113307397686619</v>
      </c>
      <c r="E1374" s="13">
        <v>0.10605080159227651</v>
      </c>
      <c r="F1374" s="7">
        <v>65.17</v>
      </c>
      <c r="G1374" s="7">
        <f t="shared" si="319"/>
        <v>6.8052799381763851</v>
      </c>
      <c r="H1374" s="15">
        <f t="shared" si="320"/>
        <v>7.0173815413609386</v>
      </c>
      <c r="I1374" s="11">
        <f t="shared" si="310"/>
        <v>0.21951705691794052</v>
      </c>
      <c r="J1374" s="32">
        <f t="shared" si="311"/>
        <v>3.3683758925570129E-3</v>
      </c>
      <c r="K1374" s="32">
        <f t="shared" si="312"/>
        <v>296.87898022594999</v>
      </c>
      <c r="L1374" s="8">
        <v>1</v>
      </c>
      <c r="M1374" s="9">
        <v>0</v>
      </c>
      <c r="N1374" s="8">
        <v>1</v>
      </c>
      <c r="O1374" s="9">
        <v>0</v>
      </c>
      <c r="P1374" s="9">
        <v>0</v>
      </c>
      <c r="Q1374" s="9">
        <v>0</v>
      </c>
      <c r="R1374" s="9">
        <v>0</v>
      </c>
      <c r="S1374" s="8">
        <v>83900</v>
      </c>
      <c r="T1374" s="9">
        <v>9</v>
      </c>
      <c r="U1374" s="9">
        <f t="shared" si="321"/>
        <v>83890</v>
      </c>
      <c r="V1374" s="9">
        <f t="shared" si="322"/>
        <v>30</v>
      </c>
      <c r="W1374" s="7">
        <f t="shared" si="329"/>
        <v>4.42</v>
      </c>
      <c r="X1374" s="7">
        <f t="shared" si="33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31"/>
        <v>0.56299999999999994</v>
      </c>
      <c r="AL1374" s="32">
        <f t="shared" si="331"/>
        <v>9.4500000000000001E-2</v>
      </c>
      <c r="AM1374" s="32">
        <f t="shared" si="331"/>
        <v>0.23799999999999999</v>
      </c>
      <c r="AN1374" s="32">
        <f t="shared" si="331"/>
        <v>0.10449999999999997</v>
      </c>
      <c r="AO1374" s="176">
        <f t="shared" si="332"/>
        <v>0.44750000000000001</v>
      </c>
      <c r="AP1374" s="32">
        <f t="shared" si="333"/>
        <v>0.55249999999999999</v>
      </c>
      <c r="AQ1374" s="38">
        <v>0.75693600000000005</v>
      </c>
      <c r="AR1374" s="39">
        <f t="shared" si="334"/>
        <v>0.24306399999999995</v>
      </c>
      <c r="AS1374" t="s">
        <v>98</v>
      </c>
      <c r="AT1374" s="39" t="s">
        <v>98</v>
      </c>
      <c r="AU1374">
        <v>0</v>
      </c>
      <c r="AV1374" s="17">
        <v>1</v>
      </c>
      <c r="AW1374" s="38">
        <f t="shared" si="335"/>
        <v>0.41649999999999998</v>
      </c>
      <c r="AX1374" s="39">
        <f t="shared" si="336"/>
        <v>0.58350000000000002</v>
      </c>
      <c r="AY1374" s="17" t="s">
        <v>12</v>
      </c>
      <c r="AZ1374">
        <v>0</v>
      </c>
      <c r="BA1374">
        <v>0</v>
      </c>
      <c r="BB1374">
        <v>0</v>
      </c>
      <c r="BC1374">
        <v>0</v>
      </c>
      <c r="BD1374">
        <v>0</v>
      </c>
      <c r="BE1374">
        <v>1</v>
      </c>
      <c r="BF1374" s="17">
        <v>0</v>
      </c>
      <c r="BG1374">
        <v>0</v>
      </c>
      <c r="BH1374">
        <v>1</v>
      </c>
      <c r="BI1374" s="17">
        <v>0</v>
      </c>
      <c r="BJ1374">
        <v>397</v>
      </c>
      <c r="BK1374">
        <v>327</v>
      </c>
      <c r="BL1374" s="92">
        <f t="shared" si="337"/>
        <v>35.277000000000001</v>
      </c>
      <c r="BM1374">
        <v>1</v>
      </c>
      <c r="BN1374">
        <v>0</v>
      </c>
      <c r="BO1374">
        <v>0</v>
      </c>
      <c r="BP1374">
        <v>0</v>
      </c>
      <c r="BQ1374">
        <v>0</v>
      </c>
      <c r="BR1374">
        <v>0</v>
      </c>
      <c r="BS1374">
        <v>0</v>
      </c>
      <c r="BT1374" s="17">
        <v>0</v>
      </c>
      <c r="BU1374">
        <v>0</v>
      </c>
      <c r="BV1374">
        <v>0</v>
      </c>
      <c r="BW1374">
        <v>1</v>
      </c>
      <c r="BX1374" s="17">
        <v>0</v>
      </c>
      <c r="BY1374">
        <v>0</v>
      </c>
      <c r="BZ1374">
        <v>0</v>
      </c>
      <c r="CA1374">
        <v>0</v>
      </c>
      <c r="CB1374">
        <v>0</v>
      </c>
      <c r="CC1374" s="17">
        <v>0</v>
      </c>
      <c r="CD1374">
        <v>0</v>
      </c>
      <c r="CE1374">
        <v>0</v>
      </c>
      <c r="CF1374">
        <v>1</v>
      </c>
      <c r="CG1374">
        <v>1</v>
      </c>
      <c r="CH1374">
        <v>0</v>
      </c>
      <c r="CI1374">
        <v>0</v>
      </c>
      <c r="CJ1374">
        <v>0</v>
      </c>
      <c r="CK1374">
        <v>0</v>
      </c>
      <c r="CL1374">
        <v>0</v>
      </c>
      <c r="CM1374">
        <v>1</v>
      </c>
      <c r="CN1374" s="17">
        <v>0</v>
      </c>
      <c r="CO1374">
        <v>0.29799999999999999</v>
      </c>
      <c r="CP1374">
        <v>386</v>
      </c>
      <c r="CQ1374">
        <v>1</v>
      </c>
      <c r="CR1374">
        <v>0</v>
      </c>
      <c r="CS1374">
        <v>11</v>
      </c>
      <c r="CY1374" s="33" t="s">
        <v>85</v>
      </c>
    </row>
    <row r="1375" spans="1:103" x14ac:dyDescent="0.25">
      <c r="A1375">
        <v>1374</v>
      </c>
      <c r="B1375">
        <v>88</v>
      </c>
      <c r="C1375" s="24" t="s">
        <v>4186</v>
      </c>
      <c r="D1375" s="12">
        <v>16.017240098185411</v>
      </c>
      <c r="E1375" s="13">
        <v>0.1681246992566959</v>
      </c>
      <c r="F1375" s="7">
        <v>95.27</v>
      </c>
      <c r="G1375" s="7">
        <f t="shared" si="319"/>
        <v>15.849115398928715</v>
      </c>
      <c r="H1375" s="15">
        <f t="shared" si="320"/>
        <v>16.185364797442109</v>
      </c>
      <c r="I1375" s="11">
        <f t="shared" si="310"/>
        <v>0.31245913173823409</v>
      </c>
      <c r="J1375" s="32">
        <f t="shared" si="311"/>
        <v>3.2797221763223904E-3</v>
      </c>
      <c r="K1375" s="32">
        <f t="shared" si="312"/>
        <v>304.90387485238688</v>
      </c>
      <c r="L1375" s="8">
        <v>1</v>
      </c>
      <c r="M1375" s="9">
        <v>0</v>
      </c>
      <c r="N1375" s="8">
        <v>1</v>
      </c>
      <c r="O1375" s="9">
        <v>0</v>
      </c>
      <c r="P1375" s="9">
        <v>0</v>
      </c>
      <c r="Q1375" s="9">
        <v>0</v>
      </c>
      <c r="R1375" s="9">
        <v>0</v>
      </c>
      <c r="S1375" s="8">
        <v>83900</v>
      </c>
      <c r="T1375" s="9">
        <v>9</v>
      </c>
      <c r="U1375" s="9">
        <f t="shared" si="321"/>
        <v>83890</v>
      </c>
      <c r="V1375" s="9">
        <f t="shared" si="322"/>
        <v>30</v>
      </c>
      <c r="W1375" s="7">
        <f t="shared" si="329"/>
        <v>4.42</v>
      </c>
      <c r="X1375" s="7">
        <f t="shared" si="33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31"/>
        <v>0.56299999999999994</v>
      </c>
      <c r="AL1375" s="32">
        <f t="shared" si="331"/>
        <v>9.4500000000000001E-2</v>
      </c>
      <c r="AM1375" s="32">
        <f t="shared" si="331"/>
        <v>0.23799999999999999</v>
      </c>
      <c r="AN1375" s="32">
        <f t="shared" si="331"/>
        <v>0.10449999999999997</v>
      </c>
      <c r="AO1375" s="176">
        <f t="shared" si="332"/>
        <v>0.44750000000000001</v>
      </c>
      <c r="AP1375" s="32">
        <f t="shared" si="333"/>
        <v>0.55249999999999999</v>
      </c>
      <c r="AQ1375" s="38">
        <v>0.75693600000000005</v>
      </c>
      <c r="AR1375" s="39">
        <f t="shared" si="334"/>
        <v>0.24306399999999995</v>
      </c>
      <c r="AS1375" t="s">
        <v>98</v>
      </c>
      <c r="AT1375" s="39" t="s">
        <v>98</v>
      </c>
      <c r="AU1375">
        <v>0</v>
      </c>
      <c r="AV1375" s="17">
        <v>1</v>
      </c>
      <c r="AW1375" s="38">
        <f t="shared" si="335"/>
        <v>0.41649999999999998</v>
      </c>
      <c r="AX1375" s="39">
        <f t="shared" si="336"/>
        <v>0.58350000000000002</v>
      </c>
      <c r="AY1375" s="17" t="s">
        <v>12</v>
      </c>
      <c r="AZ1375">
        <v>0</v>
      </c>
      <c r="BA1375">
        <v>0</v>
      </c>
      <c r="BB1375">
        <v>0</v>
      </c>
      <c r="BC1375">
        <v>0</v>
      </c>
      <c r="BD1375">
        <v>0</v>
      </c>
      <c r="BE1375">
        <v>1</v>
      </c>
      <c r="BF1375" s="17">
        <v>0</v>
      </c>
      <c r="BG1375">
        <v>0</v>
      </c>
      <c r="BH1375">
        <v>1</v>
      </c>
      <c r="BI1375" s="17">
        <v>0</v>
      </c>
      <c r="BJ1375">
        <v>397</v>
      </c>
      <c r="BK1375">
        <v>327</v>
      </c>
      <c r="BL1375" s="92">
        <f t="shared" si="337"/>
        <v>35.277000000000001</v>
      </c>
      <c r="BM1375">
        <v>1</v>
      </c>
      <c r="BN1375">
        <v>0</v>
      </c>
      <c r="BO1375">
        <v>0</v>
      </c>
      <c r="BP1375">
        <v>0</v>
      </c>
      <c r="BQ1375">
        <v>0</v>
      </c>
      <c r="BR1375">
        <v>0</v>
      </c>
      <c r="BS1375">
        <v>0</v>
      </c>
      <c r="BT1375" s="17">
        <v>0</v>
      </c>
      <c r="BU1375">
        <v>0</v>
      </c>
      <c r="BV1375">
        <v>0</v>
      </c>
      <c r="BW1375">
        <v>1</v>
      </c>
      <c r="BX1375" s="17">
        <v>0</v>
      </c>
      <c r="BY1375">
        <v>0</v>
      </c>
      <c r="BZ1375">
        <v>0</v>
      </c>
      <c r="CA1375">
        <v>0</v>
      </c>
      <c r="CB1375">
        <v>0</v>
      </c>
      <c r="CC1375" s="17">
        <v>0</v>
      </c>
      <c r="CD1375">
        <v>0</v>
      </c>
      <c r="CE1375">
        <v>0</v>
      </c>
      <c r="CF1375">
        <v>1</v>
      </c>
      <c r="CG1375">
        <v>1</v>
      </c>
      <c r="CH1375">
        <v>0</v>
      </c>
      <c r="CI1375">
        <v>0</v>
      </c>
      <c r="CJ1375">
        <v>0</v>
      </c>
      <c r="CK1375">
        <v>0</v>
      </c>
      <c r="CL1375">
        <v>0</v>
      </c>
      <c r="CM1375">
        <v>1</v>
      </c>
      <c r="CN1375" s="17">
        <v>0</v>
      </c>
      <c r="CO1375">
        <v>0.29799999999999999</v>
      </c>
      <c r="CP1375">
        <v>386</v>
      </c>
      <c r="CQ1375">
        <v>1</v>
      </c>
      <c r="CR1375">
        <v>0</v>
      </c>
      <c r="CS1375">
        <v>11</v>
      </c>
      <c r="CY1375" s="33" t="s">
        <v>85</v>
      </c>
    </row>
    <row r="1376" spans="1:103" x14ac:dyDescent="0.25">
      <c r="A1376">
        <v>1375</v>
      </c>
      <c r="B1376">
        <v>88</v>
      </c>
      <c r="C1376" s="24" t="s">
        <v>4186</v>
      </c>
      <c r="D1376" s="12">
        <v>8.9036271204958606</v>
      </c>
      <c r="E1376" s="13">
        <v>9.8885241231628826E-2</v>
      </c>
      <c r="F1376" s="7">
        <v>90.04</v>
      </c>
      <c r="G1376" s="7">
        <f t="shared" si="319"/>
        <v>8.8047418792642311</v>
      </c>
      <c r="H1376" s="15">
        <f t="shared" si="320"/>
        <v>9.00251236172749</v>
      </c>
      <c r="I1376" s="11">
        <f t="shared" si="310"/>
        <v>0.29685760397406696</v>
      </c>
      <c r="J1376" s="32">
        <f t="shared" si="311"/>
        <v>3.2969525097075406E-3</v>
      </c>
      <c r="K1376" s="32">
        <f t="shared" si="312"/>
        <v>303.31040470119052</v>
      </c>
      <c r="L1376" s="8">
        <v>1</v>
      </c>
      <c r="M1376" s="9">
        <v>0</v>
      </c>
      <c r="N1376" s="8">
        <v>1</v>
      </c>
      <c r="O1376" s="9">
        <v>0</v>
      </c>
      <c r="P1376" s="9">
        <v>0</v>
      </c>
      <c r="Q1376" s="9">
        <v>0</v>
      </c>
      <c r="R1376" s="9">
        <v>0</v>
      </c>
      <c r="S1376" s="8">
        <v>83900</v>
      </c>
      <c r="T1376" s="9">
        <v>9</v>
      </c>
      <c r="U1376" s="9">
        <f t="shared" si="321"/>
        <v>83890</v>
      </c>
      <c r="V1376" s="9">
        <f t="shared" si="322"/>
        <v>30</v>
      </c>
      <c r="W1376" s="7">
        <f t="shared" si="329"/>
        <v>4.42</v>
      </c>
      <c r="X1376" s="7">
        <f t="shared" si="33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31"/>
        <v>0.56299999999999994</v>
      </c>
      <c r="AL1376" s="32">
        <f t="shared" si="331"/>
        <v>9.4500000000000001E-2</v>
      </c>
      <c r="AM1376" s="32">
        <f t="shared" si="331"/>
        <v>0.23799999999999999</v>
      </c>
      <c r="AN1376" s="32">
        <f t="shared" si="331"/>
        <v>0.10449999999999997</v>
      </c>
      <c r="AO1376" s="176">
        <f t="shared" si="332"/>
        <v>0.44750000000000001</v>
      </c>
      <c r="AP1376" s="32">
        <f t="shared" si="333"/>
        <v>0.55249999999999999</v>
      </c>
      <c r="AQ1376" s="38">
        <v>0.75693600000000005</v>
      </c>
      <c r="AR1376" s="39">
        <f t="shared" si="334"/>
        <v>0.24306399999999995</v>
      </c>
      <c r="AS1376" t="s">
        <v>98</v>
      </c>
      <c r="AT1376" s="39" t="s">
        <v>98</v>
      </c>
      <c r="AU1376">
        <v>0</v>
      </c>
      <c r="AV1376" s="17">
        <v>1</v>
      </c>
      <c r="AW1376" s="38">
        <f t="shared" si="335"/>
        <v>0.41649999999999998</v>
      </c>
      <c r="AX1376" s="39">
        <f t="shared" si="336"/>
        <v>0.58350000000000002</v>
      </c>
      <c r="AY1376" s="17" t="s">
        <v>12</v>
      </c>
      <c r="AZ1376">
        <v>0</v>
      </c>
      <c r="BA1376">
        <v>0</v>
      </c>
      <c r="BB1376">
        <v>0</v>
      </c>
      <c r="BC1376">
        <v>0</v>
      </c>
      <c r="BD1376">
        <v>0</v>
      </c>
      <c r="BE1376">
        <v>1</v>
      </c>
      <c r="BF1376" s="17">
        <v>0</v>
      </c>
      <c r="BG1376">
        <v>0</v>
      </c>
      <c r="BH1376">
        <v>1</v>
      </c>
      <c r="BI1376" s="17">
        <v>0</v>
      </c>
      <c r="BJ1376">
        <v>397</v>
      </c>
      <c r="BK1376">
        <v>327</v>
      </c>
      <c r="BL1376" s="92">
        <f t="shared" si="337"/>
        <v>35.277000000000001</v>
      </c>
      <c r="BM1376">
        <v>1</v>
      </c>
      <c r="BN1376">
        <v>0</v>
      </c>
      <c r="BO1376">
        <v>0</v>
      </c>
      <c r="BP1376">
        <v>0</v>
      </c>
      <c r="BQ1376">
        <v>0</v>
      </c>
      <c r="BR1376">
        <v>0</v>
      </c>
      <c r="BS1376">
        <v>0</v>
      </c>
      <c r="BT1376" s="17">
        <v>0</v>
      </c>
      <c r="BU1376">
        <v>0</v>
      </c>
      <c r="BV1376">
        <v>0</v>
      </c>
      <c r="BW1376">
        <v>1</v>
      </c>
      <c r="BX1376" s="17">
        <v>0</v>
      </c>
      <c r="BY1376">
        <v>0</v>
      </c>
      <c r="BZ1376">
        <v>0</v>
      </c>
      <c r="CA1376">
        <v>0</v>
      </c>
      <c r="CB1376">
        <v>0</v>
      </c>
      <c r="CC1376" s="17">
        <v>0</v>
      </c>
      <c r="CD1376">
        <v>0</v>
      </c>
      <c r="CE1376">
        <v>0</v>
      </c>
      <c r="CF1376">
        <v>1</v>
      </c>
      <c r="CG1376">
        <v>1</v>
      </c>
      <c r="CH1376">
        <v>0</v>
      </c>
      <c r="CI1376">
        <v>0</v>
      </c>
      <c r="CJ1376">
        <v>0</v>
      </c>
      <c r="CK1376">
        <v>0</v>
      </c>
      <c r="CL1376">
        <v>0</v>
      </c>
      <c r="CM1376">
        <v>1</v>
      </c>
      <c r="CN1376" s="17">
        <v>0</v>
      </c>
      <c r="CO1376">
        <v>0.29799999999999999</v>
      </c>
      <c r="CP1376">
        <v>386</v>
      </c>
      <c r="CQ1376">
        <v>1</v>
      </c>
      <c r="CR1376">
        <v>0</v>
      </c>
      <c r="CS1376">
        <v>11</v>
      </c>
      <c r="CY1376" s="33" t="s">
        <v>85</v>
      </c>
    </row>
    <row r="1377" spans="1:103" x14ac:dyDescent="0.25">
      <c r="A1377">
        <v>1376</v>
      </c>
      <c r="B1377">
        <v>88</v>
      </c>
      <c r="C1377" s="24" t="s">
        <v>4186</v>
      </c>
      <c r="D1377" s="12">
        <v>10.548227346140379</v>
      </c>
      <c r="E1377" s="13">
        <v>7.38774852650258E-2</v>
      </c>
      <c r="F1377" s="7">
        <v>142.78</v>
      </c>
      <c r="G1377" s="7">
        <f t="shared" si="319"/>
        <v>10.474349860875353</v>
      </c>
      <c r="H1377" s="15">
        <f t="shared" si="320"/>
        <v>10.622104831405405</v>
      </c>
      <c r="I1377" s="11">
        <f t="shared" si="310"/>
        <v>0.44215539507582102</v>
      </c>
      <c r="J1377" s="32">
        <f t="shared" si="311"/>
        <v>3.0967600159393545E-3</v>
      </c>
      <c r="K1377" s="32">
        <f t="shared" si="312"/>
        <v>322.91814504607822</v>
      </c>
      <c r="L1377" s="8">
        <v>1</v>
      </c>
      <c r="M1377" s="9">
        <v>0</v>
      </c>
      <c r="N1377" s="8">
        <v>1</v>
      </c>
      <c r="O1377" s="9">
        <v>0</v>
      </c>
      <c r="P1377" s="9">
        <v>0</v>
      </c>
      <c r="Q1377" s="9">
        <v>0</v>
      </c>
      <c r="R1377" s="9">
        <v>0</v>
      </c>
      <c r="S1377" s="8">
        <v>83900</v>
      </c>
      <c r="T1377" s="9">
        <v>9</v>
      </c>
      <c r="U1377" s="9">
        <f t="shared" si="321"/>
        <v>83890</v>
      </c>
      <c r="V1377" s="9">
        <f t="shared" si="322"/>
        <v>30</v>
      </c>
      <c r="W1377" s="7">
        <f t="shared" si="329"/>
        <v>4.42</v>
      </c>
      <c r="X1377" s="7">
        <f t="shared" si="33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31"/>
        <v>0.56299999999999994</v>
      </c>
      <c r="AL1377" s="32">
        <f t="shared" si="331"/>
        <v>9.4500000000000001E-2</v>
      </c>
      <c r="AM1377" s="32">
        <f t="shared" si="331"/>
        <v>0.23799999999999999</v>
      </c>
      <c r="AN1377" s="32">
        <f t="shared" si="331"/>
        <v>0.10449999999999997</v>
      </c>
      <c r="AO1377" s="176">
        <f t="shared" si="332"/>
        <v>0.44750000000000001</v>
      </c>
      <c r="AP1377" s="32">
        <f t="shared" si="333"/>
        <v>0.55249999999999999</v>
      </c>
      <c r="AQ1377" s="38">
        <v>0.75693600000000005</v>
      </c>
      <c r="AR1377" s="39">
        <f t="shared" si="334"/>
        <v>0.24306399999999995</v>
      </c>
      <c r="AS1377" t="s">
        <v>98</v>
      </c>
      <c r="AT1377" s="39" t="s">
        <v>98</v>
      </c>
      <c r="AU1377">
        <v>0</v>
      </c>
      <c r="AV1377" s="17">
        <v>1</v>
      </c>
      <c r="AW1377" s="38">
        <f t="shared" si="335"/>
        <v>0.41649999999999998</v>
      </c>
      <c r="AX1377" s="39">
        <f t="shared" si="336"/>
        <v>0.58350000000000002</v>
      </c>
      <c r="AY1377" s="17" t="s">
        <v>12</v>
      </c>
      <c r="AZ1377">
        <v>0</v>
      </c>
      <c r="BA1377">
        <v>0</v>
      </c>
      <c r="BB1377">
        <v>0</v>
      </c>
      <c r="BC1377">
        <v>0</v>
      </c>
      <c r="BD1377">
        <v>0</v>
      </c>
      <c r="BE1377">
        <v>1</v>
      </c>
      <c r="BF1377" s="17">
        <v>0</v>
      </c>
      <c r="BG1377">
        <v>0</v>
      </c>
      <c r="BH1377">
        <v>1</v>
      </c>
      <c r="BI1377" s="17">
        <v>0</v>
      </c>
      <c r="BJ1377">
        <v>397</v>
      </c>
      <c r="BK1377">
        <v>327</v>
      </c>
      <c r="BL1377" s="92">
        <f t="shared" si="337"/>
        <v>35.277000000000001</v>
      </c>
      <c r="BM1377">
        <v>1</v>
      </c>
      <c r="BN1377">
        <v>0</v>
      </c>
      <c r="BO1377">
        <v>0</v>
      </c>
      <c r="BP1377">
        <v>0</v>
      </c>
      <c r="BQ1377">
        <v>0</v>
      </c>
      <c r="BR1377">
        <v>0</v>
      </c>
      <c r="BS1377">
        <v>0</v>
      </c>
      <c r="BT1377" s="17">
        <v>0</v>
      </c>
      <c r="BU1377">
        <v>0</v>
      </c>
      <c r="BV1377">
        <v>0</v>
      </c>
      <c r="BW1377">
        <v>1</v>
      </c>
      <c r="BX1377" s="17">
        <v>0</v>
      </c>
      <c r="BY1377">
        <v>0</v>
      </c>
      <c r="BZ1377">
        <v>0</v>
      </c>
      <c r="CA1377">
        <v>0</v>
      </c>
      <c r="CB1377">
        <v>0</v>
      </c>
      <c r="CC1377" s="17">
        <v>0</v>
      </c>
      <c r="CD1377">
        <v>0</v>
      </c>
      <c r="CE1377">
        <v>0</v>
      </c>
      <c r="CF1377">
        <v>1</v>
      </c>
      <c r="CG1377">
        <v>1</v>
      </c>
      <c r="CH1377">
        <v>0</v>
      </c>
      <c r="CI1377">
        <v>0</v>
      </c>
      <c r="CJ1377">
        <v>0</v>
      </c>
      <c r="CK1377">
        <v>0</v>
      </c>
      <c r="CL1377">
        <v>0</v>
      </c>
      <c r="CM1377">
        <v>1</v>
      </c>
      <c r="CN1377" s="17">
        <v>0</v>
      </c>
      <c r="CO1377">
        <v>0.29799999999999999</v>
      </c>
      <c r="CP1377">
        <v>386</v>
      </c>
      <c r="CQ1377">
        <v>1</v>
      </c>
      <c r="CR1377">
        <v>0</v>
      </c>
      <c r="CS1377">
        <v>11</v>
      </c>
      <c r="CY1377" s="33" t="s">
        <v>85</v>
      </c>
    </row>
    <row r="1378" spans="1:103" x14ac:dyDescent="0.25">
      <c r="A1378">
        <v>1377</v>
      </c>
      <c r="B1378">
        <v>88</v>
      </c>
      <c r="C1378" s="24" t="s">
        <v>4186</v>
      </c>
      <c r="D1378" s="12">
        <v>6.7770438721748372</v>
      </c>
      <c r="E1378" s="13">
        <v>0.16634864683787029</v>
      </c>
      <c r="F1378" s="7">
        <v>40.74</v>
      </c>
      <c r="G1378" s="7">
        <f t="shared" si="319"/>
        <v>6.6106952253369666</v>
      </c>
      <c r="H1378" s="15">
        <f t="shared" si="320"/>
        <v>6.9433925190127077</v>
      </c>
      <c r="I1378" s="11">
        <f t="shared" si="310"/>
        <v>6.8843919891843561E-2</v>
      </c>
      <c r="J1378" s="32">
        <f t="shared" si="311"/>
        <v>1.6898360307276278E-3</v>
      </c>
      <c r="K1378" s="32">
        <f t="shared" si="312"/>
        <v>591.77339210207822</v>
      </c>
      <c r="L1378" s="8">
        <v>1</v>
      </c>
      <c r="M1378" s="9">
        <v>0</v>
      </c>
      <c r="N1378" s="8">
        <v>1</v>
      </c>
      <c r="O1378" s="9">
        <v>0</v>
      </c>
      <c r="P1378" s="9">
        <v>0</v>
      </c>
      <c r="Q1378" s="9">
        <v>0</v>
      </c>
      <c r="R1378" s="9">
        <v>0</v>
      </c>
      <c r="S1378" s="8">
        <v>348546</v>
      </c>
      <c r="T1378" s="9">
        <v>9</v>
      </c>
      <c r="U1378" s="9">
        <f t="shared" si="321"/>
        <v>348536</v>
      </c>
      <c r="V1378" s="9">
        <f t="shared" si="322"/>
        <v>30</v>
      </c>
      <c r="W1378" s="7">
        <f t="shared" si="329"/>
        <v>4.8174999999999999</v>
      </c>
      <c r="X1378" s="7">
        <f t="shared" si="330"/>
        <v>23.59</v>
      </c>
      <c r="Y1378" s="9">
        <v>0</v>
      </c>
      <c r="Z1378" s="9">
        <v>1</v>
      </c>
      <c r="AA1378" s="9">
        <v>0</v>
      </c>
      <c r="AB1378" s="9">
        <v>1</v>
      </c>
      <c r="AC1378" s="9">
        <v>0</v>
      </c>
      <c r="AD1378" s="29">
        <v>0</v>
      </c>
      <c r="AE1378" s="9">
        <v>1</v>
      </c>
      <c r="AF1378" s="9">
        <v>0</v>
      </c>
      <c r="AG1378" s="29">
        <v>0</v>
      </c>
      <c r="AH1378" s="9">
        <v>0</v>
      </c>
      <c r="AI1378" s="29">
        <v>1</v>
      </c>
      <c r="AJ1378" s="20">
        <v>1994</v>
      </c>
      <c r="AK1378" s="32">
        <f t="shared" si="331"/>
        <v>0.48799999999999999</v>
      </c>
      <c r="AL1378" s="32">
        <f t="shared" si="331"/>
        <v>0.1225</v>
      </c>
      <c r="AM1378" s="32">
        <f t="shared" si="331"/>
        <v>0.32750000000000001</v>
      </c>
      <c r="AN1378" s="32">
        <f t="shared" si="331"/>
        <v>6.2E-2</v>
      </c>
      <c r="AO1378" s="176">
        <f t="shared" si="332"/>
        <v>0.44750000000000001</v>
      </c>
      <c r="AP1378" s="32">
        <f t="shared" si="333"/>
        <v>0.55249999999999999</v>
      </c>
      <c r="AQ1378" s="38">
        <v>0.75693600000000005</v>
      </c>
      <c r="AR1378" s="39">
        <f t="shared" si="334"/>
        <v>0.24306399999999995</v>
      </c>
      <c r="AS1378" t="s">
        <v>98</v>
      </c>
      <c r="AT1378" s="39" t="s">
        <v>98</v>
      </c>
      <c r="AU1378">
        <v>0</v>
      </c>
      <c r="AV1378" s="17">
        <v>1</v>
      </c>
      <c r="AW1378" s="38">
        <f t="shared" si="335"/>
        <v>0.38650000000000007</v>
      </c>
      <c r="AX1378" s="39">
        <f t="shared" si="336"/>
        <v>0.61349999999999993</v>
      </c>
      <c r="AY1378" s="17" t="s">
        <v>12</v>
      </c>
      <c r="AZ1378">
        <v>0</v>
      </c>
      <c r="BA1378">
        <v>0</v>
      </c>
      <c r="BB1378">
        <v>0</v>
      </c>
      <c r="BC1378">
        <v>0</v>
      </c>
      <c r="BD1378">
        <v>0</v>
      </c>
      <c r="BE1378">
        <v>1</v>
      </c>
      <c r="BF1378" s="17">
        <v>0</v>
      </c>
      <c r="BG1378">
        <v>0</v>
      </c>
      <c r="BH1378">
        <v>1</v>
      </c>
      <c r="BI1378" s="17">
        <v>0</v>
      </c>
      <c r="BJ1378">
        <v>397</v>
      </c>
      <c r="BK1378">
        <v>327</v>
      </c>
      <c r="BL1378" s="92">
        <f t="shared" si="337"/>
        <v>34.407499999999999</v>
      </c>
      <c r="BM1378">
        <v>0</v>
      </c>
      <c r="BN1378">
        <v>0</v>
      </c>
      <c r="BO1378">
        <v>0</v>
      </c>
      <c r="BP1378">
        <v>0</v>
      </c>
      <c r="BQ1378">
        <v>0</v>
      </c>
      <c r="BR1378">
        <v>1</v>
      </c>
      <c r="BS1378">
        <v>0</v>
      </c>
      <c r="BT1378" s="17">
        <v>0</v>
      </c>
      <c r="BU1378">
        <v>0</v>
      </c>
      <c r="BV1378">
        <v>0</v>
      </c>
      <c r="BW1378">
        <v>1</v>
      </c>
      <c r="BX1378" s="17">
        <v>0</v>
      </c>
      <c r="BY1378">
        <v>0</v>
      </c>
      <c r="BZ1378">
        <v>0</v>
      </c>
      <c r="CA1378">
        <v>0</v>
      </c>
      <c r="CB1378">
        <v>0</v>
      </c>
      <c r="CC1378" s="17">
        <v>0</v>
      </c>
      <c r="CD1378">
        <v>0</v>
      </c>
      <c r="CE1378">
        <v>0</v>
      </c>
      <c r="CF1378">
        <v>1</v>
      </c>
      <c r="CG1378">
        <v>1</v>
      </c>
      <c r="CH1378">
        <v>0</v>
      </c>
      <c r="CI1378">
        <v>0</v>
      </c>
      <c r="CJ1378">
        <v>0</v>
      </c>
      <c r="CK1378">
        <v>0</v>
      </c>
      <c r="CL1378">
        <v>0</v>
      </c>
      <c r="CM1378">
        <v>1</v>
      </c>
      <c r="CN1378" s="17">
        <v>0</v>
      </c>
      <c r="CO1378">
        <v>0.29799999999999999</v>
      </c>
      <c r="CP1378">
        <v>386</v>
      </c>
      <c r="CQ1378">
        <v>1</v>
      </c>
      <c r="CR1378">
        <v>0</v>
      </c>
      <c r="CS1378">
        <v>11</v>
      </c>
      <c r="CY1378" s="33" t="s">
        <v>85</v>
      </c>
    </row>
    <row r="1379" spans="1:103" x14ac:dyDescent="0.25">
      <c r="A1379">
        <v>1378</v>
      </c>
      <c r="B1379">
        <v>88</v>
      </c>
      <c r="C1379" s="24" t="s">
        <v>4186</v>
      </c>
      <c r="D1379" s="12">
        <v>6.9113307397686619</v>
      </c>
      <c r="E1379" s="13">
        <v>0.10795580661931679</v>
      </c>
      <c r="F1379" s="7">
        <v>64.02</v>
      </c>
      <c r="G1379" s="7">
        <f t="shared" si="319"/>
        <v>6.8033749331493452</v>
      </c>
      <c r="H1379" s="15">
        <f t="shared" si="320"/>
        <v>7.0192865463879786</v>
      </c>
      <c r="I1379" s="11">
        <f t="shared" si="310"/>
        <v>0.10780855696854749</v>
      </c>
      <c r="J1379" s="32">
        <f t="shared" si="311"/>
        <v>1.6839824581153938E-3</v>
      </c>
      <c r="K1379" s="32">
        <f t="shared" si="312"/>
        <v>593.83041383883324</v>
      </c>
      <c r="L1379" s="8">
        <v>1</v>
      </c>
      <c r="M1379" s="9">
        <v>0</v>
      </c>
      <c r="N1379" s="8">
        <v>1</v>
      </c>
      <c r="O1379" s="9">
        <v>0</v>
      </c>
      <c r="P1379" s="9">
        <v>0</v>
      </c>
      <c r="Q1379" s="9">
        <v>0</v>
      </c>
      <c r="R1379" s="9">
        <v>0</v>
      </c>
      <c r="S1379" s="8">
        <v>348546</v>
      </c>
      <c r="T1379" s="9">
        <v>9</v>
      </c>
      <c r="U1379" s="9">
        <f t="shared" si="321"/>
        <v>348536</v>
      </c>
      <c r="V1379" s="9">
        <f t="shared" si="322"/>
        <v>30</v>
      </c>
      <c r="W1379" s="7">
        <f t="shared" si="329"/>
        <v>4.8174999999999999</v>
      </c>
      <c r="X1379" s="7">
        <f t="shared" si="330"/>
        <v>23.59</v>
      </c>
      <c r="Y1379" s="9">
        <v>0</v>
      </c>
      <c r="Z1379" s="9">
        <v>1</v>
      </c>
      <c r="AA1379" s="9">
        <v>0</v>
      </c>
      <c r="AB1379" s="9">
        <v>1</v>
      </c>
      <c r="AC1379" s="9">
        <v>0</v>
      </c>
      <c r="AD1379" s="29">
        <v>0</v>
      </c>
      <c r="AE1379" s="9">
        <v>1</v>
      </c>
      <c r="AF1379" s="9">
        <v>0</v>
      </c>
      <c r="AG1379" s="29">
        <v>0</v>
      </c>
      <c r="AH1379" s="9">
        <v>0</v>
      </c>
      <c r="AI1379" s="29">
        <v>1</v>
      </c>
      <c r="AJ1379" s="20">
        <v>1994</v>
      </c>
      <c r="AK1379" s="32">
        <f t="shared" si="331"/>
        <v>0.48799999999999999</v>
      </c>
      <c r="AL1379" s="32">
        <f t="shared" si="331"/>
        <v>0.1225</v>
      </c>
      <c r="AM1379" s="32">
        <f t="shared" si="331"/>
        <v>0.32750000000000001</v>
      </c>
      <c r="AN1379" s="32">
        <f t="shared" si="331"/>
        <v>6.2E-2</v>
      </c>
      <c r="AO1379" s="176">
        <f t="shared" si="332"/>
        <v>0.44750000000000001</v>
      </c>
      <c r="AP1379" s="32">
        <f t="shared" si="333"/>
        <v>0.55249999999999999</v>
      </c>
      <c r="AQ1379" s="38">
        <v>0.75693600000000005</v>
      </c>
      <c r="AR1379" s="39">
        <f t="shared" si="334"/>
        <v>0.24306399999999995</v>
      </c>
      <c r="AS1379" t="s">
        <v>98</v>
      </c>
      <c r="AT1379" s="39" t="s">
        <v>98</v>
      </c>
      <c r="AU1379">
        <v>0</v>
      </c>
      <c r="AV1379" s="17">
        <v>1</v>
      </c>
      <c r="AW1379" s="38">
        <f t="shared" si="335"/>
        <v>0.38650000000000007</v>
      </c>
      <c r="AX1379" s="39">
        <f t="shared" si="336"/>
        <v>0.61349999999999993</v>
      </c>
      <c r="AY1379" s="17" t="s">
        <v>12</v>
      </c>
      <c r="AZ1379">
        <v>0</v>
      </c>
      <c r="BA1379">
        <v>0</v>
      </c>
      <c r="BB1379">
        <v>0</v>
      </c>
      <c r="BC1379">
        <v>0</v>
      </c>
      <c r="BD1379">
        <v>0</v>
      </c>
      <c r="BE1379">
        <v>1</v>
      </c>
      <c r="BF1379" s="17">
        <v>0</v>
      </c>
      <c r="BG1379">
        <v>0</v>
      </c>
      <c r="BH1379">
        <v>1</v>
      </c>
      <c r="BI1379" s="17">
        <v>0</v>
      </c>
      <c r="BJ1379">
        <v>397</v>
      </c>
      <c r="BK1379">
        <v>327</v>
      </c>
      <c r="BL1379" s="92">
        <f t="shared" si="337"/>
        <v>34.407499999999999</v>
      </c>
      <c r="BM1379">
        <v>0</v>
      </c>
      <c r="BN1379">
        <v>0</v>
      </c>
      <c r="BO1379">
        <v>0</v>
      </c>
      <c r="BP1379">
        <v>0</v>
      </c>
      <c r="BQ1379">
        <v>0</v>
      </c>
      <c r="BR1379">
        <v>1</v>
      </c>
      <c r="BS1379">
        <v>0</v>
      </c>
      <c r="BT1379" s="17">
        <v>0</v>
      </c>
      <c r="BU1379">
        <v>0</v>
      </c>
      <c r="BV1379">
        <v>0</v>
      </c>
      <c r="BW1379">
        <v>1</v>
      </c>
      <c r="BX1379" s="17">
        <v>0</v>
      </c>
      <c r="BY1379">
        <v>0</v>
      </c>
      <c r="BZ1379">
        <v>0</v>
      </c>
      <c r="CA1379">
        <v>0</v>
      </c>
      <c r="CB1379">
        <v>0</v>
      </c>
      <c r="CC1379" s="17">
        <v>0</v>
      </c>
      <c r="CD1379">
        <v>0</v>
      </c>
      <c r="CE1379">
        <v>0</v>
      </c>
      <c r="CF1379">
        <v>1</v>
      </c>
      <c r="CG1379">
        <v>1</v>
      </c>
      <c r="CH1379">
        <v>0</v>
      </c>
      <c r="CI1379">
        <v>0</v>
      </c>
      <c r="CJ1379">
        <v>0</v>
      </c>
      <c r="CK1379">
        <v>0</v>
      </c>
      <c r="CL1379">
        <v>0</v>
      </c>
      <c r="CM1379">
        <v>1</v>
      </c>
      <c r="CN1379" s="17">
        <v>0</v>
      </c>
      <c r="CO1379">
        <v>0.29799999999999999</v>
      </c>
      <c r="CP1379">
        <v>386</v>
      </c>
      <c r="CQ1379">
        <v>1</v>
      </c>
      <c r="CR1379">
        <v>0</v>
      </c>
      <c r="CS1379">
        <v>11</v>
      </c>
      <c r="CY1379" s="33" t="s">
        <v>85</v>
      </c>
    </row>
    <row r="1380" spans="1:103" x14ac:dyDescent="0.25">
      <c r="A1380">
        <v>1379</v>
      </c>
      <c r="B1380">
        <v>88</v>
      </c>
      <c r="C1380" s="24" t="s">
        <v>4186</v>
      </c>
      <c r="D1380" s="12">
        <v>16.31852818876278</v>
      </c>
      <c r="E1380" s="13">
        <v>0.17168362113374841</v>
      </c>
      <c r="F1380" s="7">
        <v>95.05</v>
      </c>
      <c r="G1380" s="7">
        <f t="shared" si="319"/>
        <v>16.146844567629032</v>
      </c>
      <c r="H1380" s="15">
        <f t="shared" si="320"/>
        <v>16.490211809896529</v>
      </c>
      <c r="I1380" s="11">
        <f t="shared" si="310"/>
        <v>0.15895393323910684</v>
      </c>
      <c r="J1380" s="32">
        <f t="shared" si="311"/>
        <v>1.6723191292909712E-3</v>
      </c>
      <c r="K1380" s="32">
        <f t="shared" si="312"/>
        <v>597.97199140093517</v>
      </c>
      <c r="L1380" s="8">
        <v>1</v>
      </c>
      <c r="M1380" s="9">
        <v>0</v>
      </c>
      <c r="N1380" s="8">
        <v>1</v>
      </c>
      <c r="O1380" s="9">
        <v>0</v>
      </c>
      <c r="P1380" s="9">
        <v>0</v>
      </c>
      <c r="Q1380" s="9">
        <v>0</v>
      </c>
      <c r="R1380" s="9">
        <v>0</v>
      </c>
      <c r="S1380" s="8">
        <v>348546</v>
      </c>
      <c r="T1380" s="9">
        <v>9</v>
      </c>
      <c r="U1380" s="9">
        <f t="shared" si="321"/>
        <v>348536</v>
      </c>
      <c r="V1380" s="9">
        <f t="shared" si="322"/>
        <v>30</v>
      </c>
      <c r="W1380" s="7">
        <f t="shared" si="329"/>
        <v>4.8174999999999999</v>
      </c>
      <c r="X1380" s="7">
        <f t="shared" si="330"/>
        <v>23.59</v>
      </c>
      <c r="Y1380" s="9">
        <v>0</v>
      </c>
      <c r="Z1380" s="9">
        <v>1</v>
      </c>
      <c r="AA1380" s="9">
        <v>0</v>
      </c>
      <c r="AB1380" s="9">
        <v>1</v>
      </c>
      <c r="AC1380" s="9">
        <v>0</v>
      </c>
      <c r="AD1380" s="29">
        <v>0</v>
      </c>
      <c r="AE1380" s="9">
        <v>1</v>
      </c>
      <c r="AF1380" s="9">
        <v>0</v>
      </c>
      <c r="AG1380" s="29">
        <v>0</v>
      </c>
      <c r="AH1380" s="9">
        <v>0</v>
      </c>
      <c r="AI1380" s="29">
        <v>1</v>
      </c>
      <c r="AJ1380" s="20">
        <v>1994</v>
      </c>
      <c r="AK1380" s="32">
        <f t="shared" si="331"/>
        <v>0.48799999999999999</v>
      </c>
      <c r="AL1380" s="32">
        <f t="shared" si="331"/>
        <v>0.1225</v>
      </c>
      <c r="AM1380" s="32">
        <f t="shared" si="331"/>
        <v>0.32750000000000001</v>
      </c>
      <c r="AN1380" s="32">
        <f t="shared" si="331"/>
        <v>6.2E-2</v>
      </c>
      <c r="AO1380" s="176">
        <f t="shared" si="332"/>
        <v>0.44750000000000001</v>
      </c>
      <c r="AP1380" s="32">
        <f t="shared" si="333"/>
        <v>0.55249999999999999</v>
      </c>
      <c r="AQ1380" s="38">
        <v>0.75693600000000005</v>
      </c>
      <c r="AR1380" s="39">
        <f t="shared" si="334"/>
        <v>0.24306399999999995</v>
      </c>
      <c r="AS1380" t="s">
        <v>98</v>
      </c>
      <c r="AT1380" s="39" t="s">
        <v>98</v>
      </c>
      <c r="AU1380">
        <v>0</v>
      </c>
      <c r="AV1380" s="17">
        <v>1</v>
      </c>
      <c r="AW1380" s="38">
        <f t="shared" si="335"/>
        <v>0.38650000000000007</v>
      </c>
      <c r="AX1380" s="39">
        <f t="shared" si="336"/>
        <v>0.61349999999999993</v>
      </c>
      <c r="AY1380" s="17" t="s">
        <v>12</v>
      </c>
      <c r="AZ1380">
        <v>0</v>
      </c>
      <c r="BA1380">
        <v>0</v>
      </c>
      <c r="BB1380">
        <v>0</v>
      </c>
      <c r="BC1380">
        <v>0</v>
      </c>
      <c r="BD1380">
        <v>0</v>
      </c>
      <c r="BE1380">
        <v>1</v>
      </c>
      <c r="BF1380" s="17">
        <v>0</v>
      </c>
      <c r="BG1380">
        <v>0</v>
      </c>
      <c r="BH1380">
        <v>1</v>
      </c>
      <c r="BI1380" s="17">
        <v>0</v>
      </c>
      <c r="BJ1380">
        <v>397</v>
      </c>
      <c r="BK1380">
        <v>327</v>
      </c>
      <c r="BL1380" s="92">
        <f t="shared" si="337"/>
        <v>34.407499999999999</v>
      </c>
      <c r="BM1380">
        <v>0</v>
      </c>
      <c r="BN1380">
        <v>0</v>
      </c>
      <c r="BO1380">
        <v>0</v>
      </c>
      <c r="BP1380">
        <v>0</v>
      </c>
      <c r="BQ1380">
        <v>0</v>
      </c>
      <c r="BR1380">
        <v>1</v>
      </c>
      <c r="BS1380">
        <v>0</v>
      </c>
      <c r="BT1380" s="17">
        <v>0</v>
      </c>
      <c r="BU1380">
        <v>0</v>
      </c>
      <c r="BV1380">
        <v>0</v>
      </c>
      <c r="BW1380">
        <v>1</v>
      </c>
      <c r="BX1380" s="17">
        <v>0</v>
      </c>
      <c r="BY1380">
        <v>0</v>
      </c>
      <c r="BZ1380">
        <v>0</v>
      </c>
      <c r="CA1380">
        <v>0</v>
      </c>
      <c r="CB1380">
        <v>0</v>
      </c>
      <c r="CC1380" s="17">
        <v>0</v>
      </c>
      <c r="CD1380">
        <v>0</v>
      </c>
      <c r="CE1380">
        <v>0</v>
      </c>
      <c r="CF1380">
        <v>1</v>
      </c>
      <c r="CG1380">
        <v>1</v>
      </c>
      <c r="CH1380">
        <v>0</v>
      </c>
      <c r="CI1380">
        <v>0</v>
      </c>
      <c r="CJ1380">
        <v>0</v>
      </c>
      <c r="CK1380">
        <v>0</v>
      </c>
      <c r="CL1380">
        <v>0</v>
      </c>
      <c r="CM1380">
        <v>1</v>
      </c>
      <c r="CN1380" s="17">
        <v>0</v>
      </c>
      <c r="CO1380">
        <v>0.29799999999999999</v>
      </c>
      <c r="CP1380">
        <v>386</v>
      </c>
      <c r="CQ1380">
        <v>1</v>
      </c>
      <c r="CR1380">
        <v>0</v>
      </c>
      <c r="CS1380">
        <v>11</v>
      </c>
      <c r="CY1380" s="33" t="s">
        <v>85</v>
      </c>
    </row>
    <row r="1381" spans="1:103" x14ac:dyDescent="0.25">
      <c r="A1381">
        <v>1380</v>
      </c>
      <c r="B1381">
        <v>88</v>
      </c>
      <c r="C1381" s="24" t="s">
        <v>4186</v>
      </c>
      <c r="D1381" s="12">
        <v>9.2245393673051623</v>
      </c>
      <c r="E1381" s="13">
        <v>0.10232434129012941</v>
      </c>
      <c r="F1381" s="7">
        <v>90.15</v>
      </c>
      <c r="G1381" s="7">
        <f t="shared" si="319"/>
        <v>9.1222150260150325</v>
      </c>
      <c r="H1381" s="15">
        <f t="shared" si="320"/>
        <v>9.3268637085952921</v>
      </c>
      <c r="I1381" s="11">
        <f t="shared" si="310"/>
        <v>0.15095124115594152</v>
      </c>
      <c r="J1381" s="32">
        <f t="shared" si="311"/>
        <v>1.6744452707259181E-3</v>
      </c>
      <c r="K1381" s="32">
        <f t="shared" si="312"/>
        <v>597.21271126793681</v>
      </c>
      <c r="L1381" s="8">
        <v>1</v>
      </c>
      <c r="M1381" s="9">
        <v>0</v>
      </c>
      <c r="N1381" s="8">
        <v>1</v>
      </c>
      <c r="O1381" s="9">
        <v>0</v>
      </c>
      <c r="P1381" s="9">
        <v>0</v>
      </c>
      <c r="Q1381" s="9">
        <v>0</v>
      </c>
      <c r="R1381" s="9">
        <v>0</v>
      </c>
      <c r="S1381" s="8">
        <v>348546</v>
      </c>
      <c r="T1381" s="9">
        <v>9</v>
      </c>
      <c r="U1381" s="9">
        <f t="shared" si="321"/>
        <v>348536</v>
      </c>
      <c r="V1381" s="9">
        <f t="shared" si="322"/>
        <v>30</v>
      </c>
      <c r="W1381" s="7">
        <f t="shared" si="329"/>
        <v>4.8174999999999999</v>
      </c>
      <c r="X1381" s="7">
        <f t="shared" si="330"/>
        <v>23.59</v>
      </c>
      <c r="Y1381" s="9">
        <v>0</v>
      </c>
      <c r="Z1381" s="9">
        <v>1</v>
      </c>
      <c r="AA1381" s="9">
        <v>0</v>
      </c>
      <c r="AB1381" s="9">
        <v>1</v>
      </c>
      <c r="AC1381" s="9">
        <v>0</v>
      </c>
      <c r="AD1381" s="29">
        <v>0</v>
      </c>
      <c r="AE1381" s="9">
        <v>1</v>
      </c>
      <c r="AF1381" s="9">
        <v>0</v>
      </c>
      <c r="AG1381" s="29">
        <v>0</v>
      </c>
      <c r="AH1381" s="9">
        <v>0</v>
      </c>
      <c r="AI1381" s="29">
        <v>1</v>
      </c>
      <c r="AJ1381" s="20">
        <v>1994</v>
      </c>
      <c r="AK1381" s="32">
        <f t="shared" si="331"/>
        <v>0.48799999999999999</v>
      </c>
      <c r="AL1381" s="32">
        <f t="shared" si="331"/>
        <v>0.1225</v>
      </c>
      <c r="AM1381" s="32">
        <f t="shared" si="331"/>
        <v>0.32750000000000001</v>
      </c>
      <c r="AN1381" s="32">
        <f t="shared" si="331"/>
        <v>6.2E-2</v>
      </c>
      <c r="AO1381" s="176">
        <f t="shared" si="332"/>
        <v>0.44750000000000001</v>
      </c>
      <c r="AP1381" s="32">
        <f t="shared" si="333"/>
        <v>0.55249999999999999</v>
      </c>
      <c r="AQ1381" s="38">
        <v>0.75693600000000005</v>
      </c>
      <c r="AR1381" s="39">
        <f t="shared" si="334"/>
        <v>0.24306399999999995</v>
      </c>
      <c r="AS1381" t="s">
        <v>98</v>
      </c>
      <c r="AT1381" s="39" t="s">
        <v>98</v>
      </c>
      <c r="AU1381">
        <v>0</v>
      </c>
      <c r="AV1381" s="17">
        <v>1</v>
      </c>
      <c r="AW1381" s="38">
        <f t="shared" si="335"/>
        <v>0.38650000000000007</v>
      </c>
      <c r="AX1381" s="39">
        <f t="shared" si="336"/>
        <v>0.61349999999999993</v>
      </c>
      <c r="AY1381" s="17" t="s">
        <v>12</v>
      </c>
      <c r="AZ1381">
        <v>0</v>
      </c>
      <c r="BA1381">
        <v>0</v>
      </c>
      <c r="BB1381">
        <v>0</v>
      </c>
      <c r="BC1381">
        <v>0</v>
      </c>
      <c r="BD1381">
        <v>0</v>
      </c>
      <c r="BE1381">
        <v>1</v>
      </c>
      <c r="BF1381" s="17">
        <v>0</v>
      </c>
      <c r="BG1381">
        <v>0</v>
      </c>
      <c r="BH1381">
        <v>1</v>
      </c>
      <c r="BI1381" s="17">
        <v>0</v>
      </c>
      <c r="BJ1381">
        <v>397</v>
      </c>
      <c r="BK1381">
        <v>327</v>
      </c>
      <c r="BL1381" s="92">
        <f t="shared" si="337"/>
        <v>34.407499999999999</v>
      </c>
      <c r="BM1381">
        <v>0</v>
      </c>
      <c r="BN1381">
        <v>0</v>
      </c>
      <c r="BO1381">
        <v>0</v>
      </c>
      <c r="BP1381">
        <v>0</v>
      </c>
      <c r="BQ1381">
        <v>0</v>
      </c>
      <c r="BR1381">
        <v>1</v>
      </c>
      <c r="BS1381">
        <v>0</v>
      </c>
      <c r="BT1381" s="17">
        <v>0</v>
      </c>
      <c r="BU1381">
        <v>0</v>
      </c>
      <c r="BV1381">
        <v>0</v>
      </c>
      <c r="BW1381">
        <v>1</v>
      </c>
      <c r="BX1381" s="17">
        <v>0</v>
      </c>
      <c r="BY1381">
        <v>0</v>
      </c>
      <c r="BZ1381">
        <v>0</v>
      </c>
      <c r="CA1381">
        <v>0</v>
      </c>
      <c r="CB1381">
        <v>0</v>
      </c>
      <c r="CC1381" s="17">
        <v>0</v>
      </c>
      <c r="CD1381">
        <v>0</v>
      </c>
      <c r="CE1381">
        <v>0</v>
      </c>
      <c r="CF1381">
        <v>1</v>
      </c>
      <c r="CG1381">
        <v>1</v>
      </c>
      <c r="CH1381">
        <v>0</v>
      </c>
      <c r="CI1381">
        <v>0</v>
      </c>
      <c r="CJ1381">
        <v>0</v>
      </c>
      <c r="CK1381">
        <v>0</v>
      </c>
      <c r="CL1381">
        <v>0</v>
      </c>
      <c r="CM1381">
        <v>1</v>
      </c>
      <c r="CN1381" s="17">
        <v>0</v>
      </c>
      <c r="CO1381">
        <v>0.29799999999999999</v>
      </c>
      <c r="CP1381">
        <v>386</v>
      </c>
      <c r="CQ1381">
        <v>1</v>
      </c>
      <c r="CR1381">
        <v>0</v>
      </c>
      <c r="CS1381">
        <v>11</v>
      </c>
      <c r="CY1381" s="33" t="s">
        <v>85</v>
      </c>
    </row>
    <row r="1382" spans="1:103" x14ac:dyDescent="0.25">
      <c r="A1382">
        <v>1381</v>
      </c>
      <c r="B1382">
        <v>88</v>
      </c>
      <c r="C1382" s="24" t="s">
        <v>4186</v>
      </c>
      <c r="D1382" s="12">
        <v>11.360513839726179</v>
      </c>
      <c r="E1382" s="13">
        <v>8.5882324158800899E-2</v>
      </c>
      <c r="F1382" s="7">
        <v>132.28</v>
      </c>
      <c r="G1382" s="7">
        <f t="shared" si="319"/>
        <v>11.274631515567378</v>
      </c>
      <c r="H1382" s="15">
        <f t="shared" si="320"/>
        <v>11.44639616388498</v>
      </c>
      <c r="I1382" s="11">
        <f t="shared" si="310"/>
        <v>0.21864194055659289</v>
      </c>
      <c r="J1382" s="32">
        <f t="shared" si="311"/>
        <v>1.6528722449092295E-3</v>
      </c>
      <c r="K1382" s="32">
        <f t="shared" si="312"/>
        <v>605.00743664850927</v>
      </c>
      <c r="L1382" s="8">
        <v>1</v>
      </c>
      <c r="M1382" s="9">
        <v>0</v>
      </c>
      <c r="N1382" s="8">
        <v>1</v>
      </c>
      <c r="O1382" s="9">
        <v>0</v>
      </c>
      <c r="P1382" s="9">
        <v>0</v>
      </c>
      <c r="Q1382" s="9">
        <v>0</v>
      </c>
      <c r="R1382" s="9">
        <v>0</v>
      </c>
      <c r="S1382" s="8">
        <v>348546</v>
      </c>
      <c r="T1382" s="9">
        <v>9</v>
      </c>
      <c r="U1382" s="9">
        <f t="shared" si="321"/>
        <v>348536</v>
      </c>
      <c r="V1382" s="9">
        <f t="shared" si="322"/>
        <v>30</v>
      </c>
      <c r="W1382" s="7">
        <f t="shared" si="329"/>
        <v>4.8174999999999999</v>
      </c>
      <c r="X1382" s="7">
        <f t="shared" si="330"/>
        <v>23.59</v>
      </c>
      <c r="Y1382" s="9">
        <v>0</v>
      </c>
      <c r="Z1382" s="9">
        <v>1</v>
      </c>
      <c r="AA1382" s="9">
        <v>0</v>
      </c>
      <c r="AB1382" s="9">
        <v>1</v>
      </c>
      <c r="AC1382" s="9">
        <v>0</v>
      </c>
      <c r="AD1382" s="29">
        <v>0</v>
      </c>
      <c r="AE1382" s="9">
        <v>1</v>
      </c>
      <c r="AF1382" s="9">
        <v>0</v>
      </c>
      <c r="AG1382" s="29">
        <v>0</v>
      </c>
      <c r="AH1382" s="9">
        <v>0</v>
      </c>
      <c r="AI1382" s="29">
        <v>1</v>
      </c>
      <c r="AJ1382" s="20">
        <v>1994</v>
      </c>
      <c r="AK1382" s="32">
        <f t="shared" si="331"/>
        <v>0.48799999999999999</v>
      </c>
      <c r="AL1382" s="32">
        <f t="shared" si="331"/>
        <v>0.1225</v>
      </c>
      <c r="AM1382" s="32">
        <f t="shared" si="331"/>
        <v>0.32750000000000001</v>
      </c>
      <c r="AN1382" s="32">
        <f t="shared" si="331"/>
        <v>6.2E-2</v>
      </c>
      <c r="AO1382" s="176">
        <f t="shared" si="332"/>
        <v>0.44750000000000001</v>
      </c>
      <c r="AP1382" s="32">
        <f t="shared" si="333"/>
        <v>0.55249999999999999</v>
      </c>
      <c r="AQ1382" s="38">
        <v>0.75693600000000005</v>
      </c>
      <c r="AR1382" s="39">
        <f t="shared" si="334"/>
        <v>0.24306399999999995</v>
      </c>
      <c r="AS1382" t="s">
        <v>98</v>
      </c>
      <c r="AT1382" s="39" t="s">
        <v>98</v>
      </c>
      <c r="AU1382">
        <v>0</v>
      </c>
      <c r="AV1382" s="17">
        <v>1</v>
      </c>
      <c r="AW1382" s="38">
        <f t="shared" si="335"/>
        <v>0.38650000000000007</v>
      </c>
      <c r="AX1382" s="39">
        <f t="shared" si="336"/>
        <v>0.61349999999999993</v>
      </c>
      <c r="AY1382" s="17" t="s">
        <v>12</v>
      </c>
      <c r="AZ1382">
        <v>0</v>
      </c>
      <c r="BA1382">
        <v>0</v>
      </c>
      <c r="BB1382">
        <v>0</v>
      </c>
      <c r="BC1382">
        <v>0</v>
      </c>
      <c r="BD1382">
        <v>0</v>
      </c>
      <c r="BE1382">
        <v>1</v>
      </c>
      <c r="BF1382" s="17">
        <v>0</v>
      </c>
      <c r="BG1382">
        <v>0</v>
      </c>
      <c r="BH1382">
        <v>1</v>
      </c>
      <c r="BI1382" s="17">
        <v>0</v>
      </c>
      <c r="BJ1382">
        <v>397</v>
      </c>
      <c r="BK1382">
        <v>327</v>
      </c>
      <c r="BL1382" s="92">
        <f t="shared" si="337"/>
        <v>34.407499999999999</v>
      </c>
      <c r="BM1382">
        <v>0</v>
      </c>
      <c r="BN1382">
        <v>0</v>
      </c>
      <c r="BO1382">
        <v>0</v>
      </c>
      <c r="BP1382">
        <v>0</v>
      </c>
      <c r="BQ1382">
        <v>0</v>
      </c>
      <c r="BR1382">
        <v>1</v>
      </c>
      <c r="BS1382">
        <v>0</v>
      </c>
      <c r="BT1382" s="17">
        <v>0</v>
      </c>
      <c r="BU1382">
        <v>0</v>
      </c>
      <c r="BV1382">
        <v>0</v>
      </c>
      <c r="BW1382">
        <v>1</v>
      </c>
      <c r="BX1382" s="17">
        <v>0</v>
      </c>
      <c r="BY1382">
        <v>0</v>
      </c>
      <c r="BZ1382">
        <v>0</v>
      </c>
      <c r="CA1382">
        <v>0</v>
      </c>
      <c r="CB1382">
        <v>0</v>
      </c>
      <c r="CC1382" s="17">
        <v>0</v>
      </c>
      <c r="CD1382">
        <v>0</v>
      </c>
      <c r="CE1382">
        <v>0</v>
      </c>
      <c r="CF1382">
        <v>1</v>
      </c>
      <c r="CG1382">
        <v>1</v>
      </c>
      <c r="CH1382">
        <v>0</v>
      </c>
      <c r="CI1382">
        <v>0</v>
      </c>
      <c r="CJ1382">
        <v>0</v>
      </c>
      <c r="CK1382">
        <v>0</v>
      </c>
      <c r="CL1382">
        <v>0</v>
      </c>
      <c r="CM1382">
        <v>1</v>
      </c>
      <c r="CN1382" s="17">
        <v>0</v>
      </c>
      <c r="CO1382">
        <v>0.29799999999999999</v>
      </c>
      <c r="CP1382">
        <v>386</v>
      </c>
      <c r="CQ1382">
        <v>1</v>
      </c>
      <c r="CR1382">
        <v>0</v>
      </c>
      <c r="CS1382">
        <v>11</v>
      </c>
      <c r="CY1382" s="33" t="s">
        <v>85</v>
      </c>
    </row>
    <row r="1383" spans="1:103" x14ac:dyDescent="0.25">
      <c r="A1383">
        <v>1382</v>
      </c>
      <c r="B1383">
        <v>88</v>
      </c>
      <c r="C1383" s="24" t="s">
        <v>4186</v>
      </c>
      <c r="D1383" s="12">
        <v>5.5973319208808334</v>
      </c>
      <c r="E1383" s="13">
        <v>0.18376007619438059</v>
      </c>
      <c r="F1383" s="7">
        <v>30.46</v>
      </c>
      <c r="G1383" s="7">
        <f t="shared" si="319"/>
        <v>5.4135718446864525</v>
      </c>
      <c r="H1383" s="15">
        <f t="shared" si="320"/>
        <v>5.7810919970752144</v>
      </c>
      <c r="I1383" s="11">
        <f t="shared" si="310"/>
        <v>0.12000609952392466</v>
      </c>
      <c r="J1383" s="32">
        <f t="shared" si="311"/>
        <v>3.9397931557427664E-3</v>
      </c>
      <c r="K1383" s="32">
        <f t="shared" si="312"/>
        <v>253.82043180169714</v>
      </c>
      <c r="L1383" s="8">
        <v>1</v>
      </c>
      <c r="M1383" s="9">
        <v>0</v>
      </c>
      <c r="N1383" s="8">
        <v>1</v>
      </c>
      <c r="O1383" s="9">
        <v>0</v>
      </c>
      <c r="P1383" s="9">
        <v>0</v>
      </c>
      <c r="Q1383" s="9">
        <v>0</v>
      </c>
      <c r="R1383" s="9">
        <v>0</v>
      </c>
      <c r="S1383" s="8">
        <v>63507</v>
      </c>
      <c r="T1383" s="9">
        <v>9</v>
      </c>
      <c r="U1383" s="9">
        <f t="shared" si="321"/>
        <v>63497</v>
      </c>
      <c r="V1383" s="9">
        <f t="shared" si="322"/>
        <v>30</v>
      </c>
      <c r="W1383" s="7">
        <f t="shared" si="32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6">
        <f t="shared" si="332"/>
        <v>0.46299999999999997</v>
      </c>
      <c r="AP1383" s="17">
        <v>0.53700000000000003</v>
      </c>
      <c r="AQ1383">
        <v>1</v>
      </c>
      <c r="AR1383" s="39">
        <f t="shared" si="334"/>
        <v>0</v>
      </c>
      <c r="AS1383" t="s">
        <v>98</v>
      </c>
      <c r="AT1383" s="39" t="s">
        <v>98</v>
      </c>
      <c r="AU1383">
        <v>0</v>
      </c>
      <c r="AV1383" s="17">
        <v>1</v>
      </c>
      <c r="AW1383" s="38">
        <f t="shared" si="33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2">
        <f t="shared" si="337"/>
        <v>35.527999999999999</v>
      </c>
      <c r="BM1383">
        <v>1</v>
      </c>
      <c r="BN1383">
        <v>0</v>
      </c>
      <c r="BO1383">
        <v>0</v>
      </c>
      <c r="BP1383">
        <v>0</v>
      </c>
      <c r="BQ1383">
        <v>0</v>
      </c>
      <c r="BR1383">
        <v>0</v>
      </c>
      <c r="BS1383">
        <v>0</v>
      </c>
      <c r="BT1383" s="17">
        <v>0</v>
      </c>
      <c r="BU1383">
        <v>0</v>
      </c>
      <c r="BV1383">
        <v>0</v>
      </c>
      <c r="BW1383">
        <v>1</v>
      </c>
      <c r="BX1383" s="17">
        <v>0</v>
      </c>
      <c r="BY1383">
        <v>0</v>
      </c>
      <c r="BZ1383">
        <v>0</v>
      </c>
      <c r="CA1383">
        <v>0</v>
      </c>
      <c r="CB1383">
        <v>0</v>
      </c>
      <c r="CC1383" s="17">
        <v>0</v>
      </c>
      <c r="CD1383">
        <v>0</v>
      </c>
      <c r="CE1383">
        <v>0</v>
      </c>
      <c r="CF1383">
        <v>1</v>
      </c>
      <c r="CG1383">
        <v>1</v>
      </c>
      <c r="CH1383">
        <v>0</v>
      </c>
      <c r="CI1383">
        <v>0</v>
      </c>
      <c r="CJ1383">
        <v>0</v>
      </c>
      <c r="CK1383">
        <v>0</v>
      </c>
      <c r="CL1383">
        <v>0</v>
      </c>
      <c r="CM1383">
        <v>1</v>
      </c>
      <c r="CN1383" s="17">
        <v>0</v>
      </c>
      <c r="CO1383">
        <v>0.29799999999999999</v>
      </c>
      <c r="CP1383">
        <v>386</v>
      </c>
      <c r="CQ1383">
        <v>1</v>
      </c>
      <c r="CR1383">
        <v>0</v>
      </c>
      <c r="CS1383">
        <v>11</v>
      </c>
      <c r="CY1383" s="33" t="s">
        <v>85</v>
      </c>
    </row>
    <row r="1384" spans="1:103" x14ac:dyDescent="0.25">
      <c r="A1384">
        <v>1383</v>
      </c>
      <c r="B1384">
        <v>88</v>
      </c>
      <c r="C1384" s="24" t="s">
        <v>4186</v>
      </c>
      <c r="D1384" s="12">
        <v>6.0588257792287603</v>
      </c>
      <c r="E1384" s="13">
        <v>0.1220061574552711</v>
      </c>
      <c r="F1384" s="7">
        <v>49.66</v>
      </c>
      <c r="G1384" s="7">
        <f t="shared" si="319"/>
        <v>5.9368196217734894</v>
      </c>
      <c r="H1384" s="15">
        <f t="shared" si="320"/>
        <v>6.1808319366840312</v>
      </c>
      <c r="I1384" s="11">
        <f t="shared" si="310"/>
        <v>0.19335532413686024</v>
      </c>
      <c r="J1384" s="32">
        <f t="shared" si="311"/>
        <v>3.8935828460906216E-3</v>
      </c>
      <c r="K1384" s="32">
        <f t="shared" si="312"/>
        <v>256.83285537485273</v>
      </c>
      <c r="L1384" s="8">
        <v>1</v>
      </c>
      <c r="M1384" s="9">
        <v>0</v>
      </c>
      <c r="N1384" s="8">
        <v>1</v>
      </c>
      <c r="O1384" s="9">
        <v>0</v>
      </c>
      <c r="P1384" s="9">
        <v>0</v>
      </c>
      <c r="Q1384" s="9">
        <v>0</v>
      </c>
      <c r="R1384" s="9">
        <v>0</v>
      </c>
      <c r="S1384" s="8">
        <v>63507</v>
      </c>
      <c r="T1384" s="9">
        <v>9</v>
      </c>
      <c r="U1384" s="9">
        <f t="shared" si="321"/>
        <v>63497</v>
      </c>
      <c r="V1384" s="9">
        <f t="shared" si="322"/>
        <v>30</v>
      </c>
      <c r="W1384" s="7">
        <f t="shared" si="32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6">
        <f t="shared" si="332"/>
        <v>0.46299999999999997</v>
      </c>
      <c r="AP1384" s="17">
        <v>0.53700000000000003</v>
      </c>
      <c r="AQ1384">
        <v>1</v>
      </c>
      <c r="AR1384" s="39">
        <f t="shared" si="334"/>
        <v>0</v>
      </c>
      <c r="AS1384" t="s">
        <v>98</v>
      </c>
      <c r="AT1384" s="39" t="s">
        <v>98</v>
      </c>
      <c r="AU1384">
        <v>0</v>
      </c>
      <c r="AV1384" s="17">
        <v>1</v>
      </c>
      <c r="AW1384" s="38">
        <f t="shared" si="33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2">
        <f t="shared" si="337"/>
        <v>35.527999999999999</v>
      </c>
      <c r="BM1384">
        <v>1</v>
      </c>
      <c r="BN1384">
        <v>0</v>
      </c>
      <c r="BO1384">
        <v>0</v>
      </c>
      <c r="BP1384">
        <v>0</v>
      </c>
      <c r="BQ1384">
        <v>0</v>
      </c>
      <c r="BR1384">
        <v>0</v>
      </c>
      <c r="BS1384">
        <v>0</v>
      </c>
      <c r="BT1384" s="17">
        <v>0</v>
      </c>
      <c r="BU1384">
        <v>0</v>
      </c>
      <c r="BV1384">
        <v>0</v>
      </c>
      <c r="BW1384">
        <v>1</v>
      </c>
      <c r="BX1384" s="17">
        <v>0</v>
      </c>
      <c r="BY1384">
        <v>0</v>
      </c>
      <c r="BZ1384">
        <v>0</v>
      </c>
      <c r="CA1384">
        <v>0</v>
      </c>
      <c r="CB1384">
        <v>0</v>
      </c>
      <c r="CC1384" s="17">
        <v>0</v>
      </c>
      <c r="CD1384">
        <v>0</v>
      </c>
      <c r="CE1384">
        <v>0</v>
      </c>
      <c r="CF1384">
        <v>1</v>
      </c>
      <c r="CG1384">
        <v>1</v>
      </c>
      <c r="CH1384">
        <v>0</v>
      </c>
      <c r="CI1384">
        <v>0</v>
      </c>
      <c r="CJ1384">
        <v>0</v>
      </c>
      <c r="CK1384">
        <v>0</v>
      </c>
      <c r="CL1384">
        <v>0</v>
      </c>
      <c r="CM1384">
        <v>1</v>
      </c>
      <c r="CN1384" s="17">
        <v>0</v>
      </c>
      <c r="CO1384">
        <v>0.29799999999999999</v>
      </c>
      <c r="CP1384">
        <v>386</v>
      </c>
      <c r="CQ1384">
        <v>1</v>
      </c>
      <c r="CR1384">
        <v>0</v>
      </c>
      <c r="CS1384">
        <v>11</v>
      </c>
      <c r="CY1384" s="33" t="s">
        <v>85</v>
      </c>
    </row>
    <row r="1385" spans="1:103" x14ac:dyDescent="0.25">
      <c r="A1385">
        <v>1384</v>
      </c>
      <c r="B1385">
        <v>88</v>
      </c>
      <c r="C1385" s="24" t="s">
        <v>4186</v>
      </c>
      <c r="D1385" s="12">
        <v>14.629839047256789</v>
      </c>
      <c r="E1385" s="13">
        <v>0.1956907309691919</v>
      </c>
      <c r="F1385" s="7">
        <v>74.760000000000005</v>
      </c>
      <c r="G1385" s="7">
        <f t="shared" si="319"/>
        <v>14.434148316287597</v>
      </c>
      <c r="H1385" s="15">
        <f t="shared" si="320"/>
        <v>14.825529778225981</v>
      </c>
      <c r="I1385" s="11">
        <f t="shared" si="310"/>
        <v>0.28442913958515442</v>
      </c>
      <c r="J1385" s="32">
        <f t="shared" si="311"/>
        <v>3.8045631298174744E-3</v>
      </c>
      <c r="K1385" s="32">
        <f t="shared" si="312"/>
        <v>262.84226752940629</v>
      </c>
      <c r="L1385" s="8">
        <v>1</v>
      </c>
      <c r="M1385" s="9">
        <v>0</v>
      </c>
      <c r="N1385" s="8">
        <v>1</v>
      </c>
      <c r="O1385" s="9">
        <v>0</v>
      </c>
      <c r="P1385" s="9">
        <v>0</v>
      </c>
      <c r="Q1385" s="9">
        <v>0</v>
      </c>
      <c r="R1385" s="9">
        <v>0</v>
      </c>
      <c r="S1385" s="8">
        <v>63507</v>
      </c>
      <c r="T1385" s="9">
        <v>9</v>
      </c>
      <c r="U1385" s="9">
        <f t="shared" si="321"/>
        <v>63497</v>
      </c>
      <c r="V1385" s="9">
        <f t="shared" si="322"/>
        <v>30</v>
      </c>
      <c r="W1385" s="7">
        <f t="shared" si="32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6">
        <f t="shared" si="332"/>
        <v>0.46299999999999997</v>
      </c>
      <c r="AP1385" s="17">
        <v>0.53700000000000003</v>
      </c>
      <c r="AQ1385">
        <v>1</v>
      </c>
      <c r="AR1385" s="39">
        <f t="shared" si="334"/>
        <v>0</v>
      </c>
      <c r="AS1385" t="s">
        <v>98</v>
      </c>
      <c r="AT1385" s="39" t="s">
        <v>98</v>
      </c>
      <c r="AU1385">
        <v>0</v>
      </c>
      <c r="AV1385" s="17">
        <v>1</v>
      </c>
      <c r="AW1385" s="38">
        <f t="shared" si="33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2">
        <f t="shared" si="337"/>
        <v>35.527999999999999</v>
      </c>
      <c r="BM1385">
        <v>1</v>
      </c>
      <c r="BN1385">
        <v>0</v>
      </c>
      <c r="BO1385">
        <v>0</v>
      </c>
      <c r="BP1385">
        <v>0</v>
      </c>
      <c r="BQ1385">
        <v>0</v>
      </c>
      <c r="BR1385">
        <v>0</v>
      </c>
      <c r="BS1385">
        <v>0</v>
      </c>
      <c r="BT1385" s="17">
        <v>0</v>
      </c>
      <c r="BU1385">
        <v>0</v>
      </c>
      <c r="BV1385">
        <v>0</v>
      </c>
      <c r="BW1385">
        <v>1</v>
      </c>
      <c r="BX1385" s="17">
        <v>0</v>
      </c>
      <c r="BY1385">
        <v>0</v>
      </c>
      <c r="BZ1385">
        <v>0</v>
      </c>
      <c r="CA1385">
        <v>0</v>
      </c>
      <c r="CB1385">
        <v>0</v>
      </c>
      <c r="CC1385" s="17">
        <v>0</v>
      </c>
      <c r="CD1385">
        <v>0</v>
      </c>
      <c r="CE1385">
        <v>0</v>
      </c>
      <c r="CF1385">
        <v>1</v>
      </c>
      <c r="CG1385">
        <v>1</v>
      </c>
      <c r="CH1385">
        <v>0</v>
      </c>
      <c r="CI1385">
        <v>0</v>
      </c>
      <c r="CJ1385">
        <v>0</v>
      </c>
      <c r="CK1385">
        <v>0</v>
      </c>
      <c r="CL1385">
        <v>0</v>
      </c>
      <c r="CM1385">
        <v>1</v>
      </c>
      <c r="CN1385" s="17">
        <v>0</v>
      </c>
      <c r="CO1385">
        <v>0.29799999999999999</v>
      </c>
      <c r="CP1385">
        <v>386</v>
      </c>
      <c r="CQ1385">
        <v>1</v>
      </c>
      <c r="CR1385">
        <v>0</v>
      </c>
      <c r="CS1385">
        <v>11</v>
      </c>
      <c r="CY1385" s="33" t="s">
        <v>85</v>
      </c>
    </row>
    <row r="1386" spans="1:103" x14ac:dyDescent="0.25">
      <c r="A1386">
        <v>1385</v>
      </c>
      <c r="B1386">
        <v>88</v>
      </c>
      <c r="C1386" s="24" t="s">
        <v>4186</v>
      </c>
      <c r="D1386" s="12">
        <v>8.5817664251231598</v>
      </c>
      <c r="E1386" s="13">
        <v>0.11887749584600581</v>
      </c>
      <c r="F1386" s="7">
        <v>72.19</v>
      </c>
      <c r="G1386" s="7">
        <f t="shared" si="319"/>
        <v>8.4628889292771543</v>
      </c>
      <c r="H1386" s="15">
        <f t="shared" si="320"/>
        <v>8.7006439209691653</v>
      </c>
      <c r="I1386" s="11">
        <f t="shared" si="310"/>
        <v>0.27540520028416937</v>
      </c>
      <c r="J1386" s="32">
        <f t="shared" si="311"/>
        <v>3.8150048522533507E-3</v>
      </c>
      <c r="K1386" s="32">
        <f t="shared" si="312"/>
        <v>262.12286451204517</v>
      </c>
      <c r="L1386" s="8">
        <v>1</v>
      </c>
      <c r="M1386" s="9">
        <v>0</v>
      </c>
      <c r="N1386" s="8">
        <v>1</v>
      </c>
      <c r="O1386" s="9">
        <v>0</v>
      </c>
      <c r="P1386" s="9">
        <v>0</v>
      </c>
      <c r="Q1386" s="9">
        <v>0</v>
      </c>
      <c r="R1386" s="9">
        <v>0</v>
      </c>
      <c r="S1386" s="8">
        <v>63507</v>
      </c>
      <c r="T1386" s="9">
        <v>9</v>
      </c>
      <c r="U1386" s="9">
        <f t="shared" si="321"/>
        <v>63497</v>
      </c>
      <c r="V1386" s="9">
        <f t="shared" si="322"/>
        <v>30</v>
      </c>
      <c r="W1386" s="7">
        <f t="shared" si="32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6">
        <f t="shared" si="332"/>
        <v>0.46299999999999997</v>
      </c>
      <c r="AP1386" s="17">
        <v>0.53700000000000003</v>
      </c>
      <c r="AQ1386">
        <v>1</v>
      </c>
      <c r="AR1386" s="39">
        <f t="shared" si="334"/>
        <v>0</v>
      </c>
      <c r="AS1386" t="s">
        <v>98</v>
      </c>
      <c r="AT1386" s="39" t="s">
        <v>98</v>
      </c>
      <c r="AU1386">
        <v>0</v>
      </c>
      <c r="AV1386" s="17">
        <v>1</v>
      </c>
      <c r="AW1386" s="38">
        <f t="shared" si="33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2">
        <f t="shared" si="337"/>
        <v>35.527999999999999</v>
      </c>
      <c r="BM1386">
        <v>1</v>
      </c>
      <c r="BN1386">
        <v>0</v>
      </c>
      <c r="BO1386">
        <v>0</v>
      </c>
      <c r="BP1386">
        <v>0</v>
      </c>
      <c r="BQ1386">
        <v>0</v>
      </c>
      <c r="BR1386">
        <v>0</v>
      </c>
      <c r="BS1386">
        <v>0</v>
      </c>
      <c r="BT1386" s="17">
        <v>0</v>
      </c>
      <c r="BU1386">
        <v>0</v>
      </c>
      <c r="BV1386">
        <v>0</v>
      </c>
      <c r="BW1386">
        <v>1</v>
      </c>
      <c r="BX1386" s="17">
        <v>0</v>
      </c>
      <c r="BY1386">
        <v>0</v>
      </c>
      <c r="BZ1386">
        <v>0</v>
      </c>
      <c r="CA1386">
        <v>0</v>
      </c>
      <c r="CB1386">
        <v>0</v>
      </c>
      <c r="CC1386" s="17">
        <v>0</v>
      </c>
      <c r="CD1386">
        <v>0</v>
      </c>
      <c r="CE1386">
        <v>0</v>
      </c>
      <c r="CF1386">
        <v>1</v>
      </c>
      <c r="CG1386">
        <v>1</v>
      </c>
      <c r="CH1386">
        <v>0</v>
      </c>
      <c r="CI1386">
        <v>0</v>
      </c>
      <c r="CJ1386">
        <v>0</v>
      </c>
      <c r="CK1386">
        <v>0</v>
      </c>
      <c r="CL1386">
        <v>0</v>
      </c>
      <c r="CM1386">
        <v>1</v>
      </c>
      <c r="CN1386" s="17">
        <v>0</v>
      </c>
      <c r="CO1386">
        <v>0.29799999999999999</v>
      </c>
      <c r="CP1386">
        <v>386</v>
      </c>
      <c r="CQ1386">
        <v>1</v>
      </c>
      <c r="CR1386">
        <v>0</v>
      </c>
      <c r="CS1386">
        <v>11</v>
      </c>
      <c r="CY1386" s="33" t="s">
        <v>85</v>
      </c>
    </row>
    <row r="1387" spans="1:103" x14ac:dyDescent="0.25">
      <c r="A1387">
        <v>1386</v>
      </c>
      <c r="B1387">
        <v>88</v>
      </c>
      <c r="C1387" s="24" t="s">
        <v>4186</v>
      </c>
      <c r="D1387" s="12">
        <v>11.145063698013869</v>
      </c>
      <c r="E1387" s="13">
        <v>9.4186290019554364E-2</v>
      </c>
      <c r="F1387" s="7">
        <v>118.33</v>
      </c>
      <c r="G1387" s="7">
        <f t="shared" si="319"/>
        <v>11.050877407994316</v>
      </c>
      <c r="H1387" s="15">
        <f t="shared" si="320"/>
        <v>11.239249988033423</v>
      </c>
      <c r="I1387" s="11">
        <f t="shared" si="310"/>
        <v>0.42505668052631673</v>
      </c>
      <c r="J1387" s="32">
        <f t="shared" si="311"/>
        <v>3.5921294728836033E-3</v>
      </c>
      <c r="K1387" s="32">
        <f t="shared" si="312"/>
        <v>278.38640214636922</v>
      </c>
      <c r="L1387" s="8">
        <v>1</v>
      </c>
      <c r="M1387" s="9">
        <v>0</v>
      </c>
      <c r="N1387" s="8">
        <v>1</v>
      </c>
      <c r="O1387" s="9">
        <v>0</v>
      </c>
      <c r="P1387" s="9">
        <v>0</v>
      </c>
      <c r="Q1387" s="9">
        <v>0</v>
      </c>
      <c r="R1387" s="9">
        <v>0</v>
      </c>
      <c r="S1387" s="8">
        <v>63507</v>
      </c>
      <c r="T1387" s="9">
        <v>9</v>
      </c>
      <c r="U1387" s="9">
        <f t="shared" si="321"/>
        <v>63497</v>
      </c>
      <c r="V1387" s="9">
        <f t="shared" si="322"/>
        <v>30</v>
      </c>
      <c r="W1387" s="7">
        <f t="shared" si="32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6">
        <f t="shared" si="332"/>
        <v>0.46299999999999997</v>
      </c>
      <c r="AP1387" s="17">
        <v>0.53700000000000003</v>
      </c>
      <c r="AQ1387">
        <v>1</v>
      </c>
      <c r="AR1387" s="39">
        <f t="shared" si="334"/>
        <v>0</v>
      </c>
      <c r="AS1387" t="s">
        <v>98</v>
      </c>
      <c r="AT1387" s="39" t="s">
        <v>98</v>
      </c>
      <c r="AU1387">
        <v>0</v>
      </c>
      <c r="AV1387" s="17">
        <v>1</v>
      </c>
      <c r="AW1387" s="38">
        <f t="shared" si="33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2">
        <f t="shared" si="337"/>
        <v>35.527999999999999</v>
      </c>
      <c r="BM1387">
        <v>1</v>
      </c>
      <c r="BN1387">
        <v>0</v>
      </c>
      <c r="BO1387">
        <v>0</v>
      </c>
      <c r="BP1387">
        <v>0</v>
      </c>
      <c r="BQ1387">
        <v>0</v>
      </c>
      <c r="BR1387">
        <v>0</v>
      </c>
      <c r="BS1387">
        <v>0</v>
      </c>
      <c r="BT1387" s="17">
        <v>0</v>
      </c>
      <c r="BU1387">
        <v>0</v>
      </c>
      <c r="BV1387">
        <v>0</v>
      </c>
      <c r="BW1387">
        <v>1</v>
      </c>
      <c r="BX1387" s="17">
        <v>0</v>
      </c>
      <c r="BY1387">
        <v>0</v>
      </c>
      <c r="BZ1387">
        <v>0</v>
      </c>
      <c r="CA1387">
        <v>0</v>
      </c>
      <c r="CB1387">
        <v>0</v>
      </c>
      <c r="CC1387" s="17">
        <v>0</v>
      </c>
      <c r="CD1387">
        <v>0</v>
      </c>
      <c r="CE1387">
        <v>0</v>
      </c>
      <c r="CF1387">
        <v>1</v>
      </c>
      <c r="CG1387">
        <v>1</v>
      </c>
      <c r="CH1387">
        <v>0</v>
      </c>
      <c r="CI1387">
        <v>0</v>
      </c>
      <c r="CJ1387">
        <v>0</v>
      </c>
      <c r="CK1387">
        <v>0</v>
      </c>
      <c r="CL1387">
        <v>0</v>
      </c>
      <c r="CM1387">
        <v>1</v>
      </c>
      <c r="CN1387" s="17">
        <v>0</v>
      </c>
      <c r="CO1387">
        <v>0.29799999999999999</v>
      </c>
      <c r="CP1387">
        <v>386</v>
      </c>
      <c r="CQ1387">
        <v>1</v>
      </c>
      <c r="CR1387">
        <v>0</v>
      </c>
      <c r="CS1387">
        <v>11</v>
      </c>
      <c r="CY1387" s="33" t="s">
        <v>85</v>
      </c>
    </row>
    <row r="1388" spans="1:103" x14ac:dyDescent="0.25">
      <c r="A1388">
        <v>1387</v>
      </c>
      <c r="B1388">
        <v>88</v>
      </c>
      <c r="C1388" s="24" t="s">
        <v>4186</v>
      </c>
      <c r="D1388" s="12">
        <v>5.4198021604014546</v>
      </c>
      <c r="E1388" s="13">
        <v>0.189106844396422</v>
      </c>
      <c r="F1388" s="7">
        <v>28.66</v>
      </c>
      <c r="G1388" s="7">
        <f t="shared" si="319"/>
        <v>5.2306953160050327</v>
      </c>
      <c r="H1388" s="15">
        <f t="shared" si="320"/>
        <v>5.6089090047978765</v>
      </c>
      <c r="I1388" s="11">
        <f t="shared" si="310"/>
        <v>6.7607240668271007E-2</v>
      </c>
      <c r="J1388" s="32">
        <f t="shared" si="311"/>
        <v>2.358940707197174E-3</v>
      </c>
      <c r="K1388" s="32">
        <f t="shared" si="312"/>
        <v>423.91909086522628</v>
      </c>
      <c r="L1388" s="8">
        <v>1</v>
      </c>
      <c r="M1388" s="9">
        <v>0</v>
      </c>
      <c r="N1388" s="8">
        <v>1</v>
      </c>
      <c r="O1388" s="9">
        <v>0</v>
      </c>
      <c r="P1388" s="9">
        <v>0</v>
      </c>
      <c r="Q1388" s="9">
        <v>0</v>
      </c>
      <c r="R1388" s="9">
        <v>0</v>
      </c>
      <c r="S1388" s="8">
        <v>178896</v>
      </c>
      <c r="T1388" s="9">
        <v>9</v>
      </c>
      <c r="U1388" s="9">
        <f t="shared" si="321"/>
        <v>178886</v>
      </c>
      <c r="V1388" s="9">
        <f t="shared" si="322"/>
        <v>30</v>
      </c>
      <c r="W1388" s="7">
        <f t="shared" si="32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38">1-AL1388-AK1388-AN1388</f>
        <v>0.40399999999999997</v>
      </c>
      <c r="AN1388" s="42">
        <v>8.3000000000000004E-2</v>
      </c>
      <c r="AO1388" s="176">
        <f t="shared" si="332"/>
        <v>0.46299999999999997</v>
      </c>
      <c r="AP1388" s="17">
        <v>0.53700000000000003</v>
      </c>
      <c r="AQ1388">
        <v>1</v>
      </c>
      <c r="AR1388" s="39">
        <f t="shared" si="334"/>
        <v>0</v>
      </c>
      <c r="AS1388" t="s">
        <v>98</v>
      </c>
      <c r="AT1388" s="39" t="s">
        <v>98</v>
      </c>
      <c r="AU1388">
        <v>0</v>
      </c>
      <c r="AV1388" s="17">
        <v>1</v>
      </c>
      <c r="AW1388" s="38">
        <f t="shared" si="33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2">
        <f t="shared" si="337"/>
        <v>34.287999999999997</v>
      </c>
      <c r="BM1388">
        <v>0</v>
      </c>
      <c r="BN1388">
        <v>0</v>
      </c>
      <c r="BO1388">
        <v>0</v>
      </c>
      <c r="BP1388">
        <v>0</v>
      </c>
      <c r="BQ1388">
        <v>0</v>
      </c>
      <c r="BR1388">
        <v>1</v>
      </c>
      <c r="BS1388">
        <v>0</v>
      </c>
      <c r="BT1388" s="17">
        <v>0</v>
      </c>
      <c r="BU1388">
        <v>0</v>
      </c>
      <c r="BV1388">
        <v>0</v>
      </c>
      <c r="BW1388">
        <v>1</v>
      </c>
      <c r="BX1388" s="17">
        <v>0</v>
      </c>
      <c r="BY1388">
        <v>0</v>
      </c>
      <c r="BZ1388">
        <v>0</v>
      </c>
      <c r="CA1388">
        <v>0</v>
      </c>
      <c r="CB1388">
        <v>0</v>
      </c>
      <c r="CC1388" s="17">
        <v>0</v>
      </c>
      <c r="CD1388">
        <v>0</v>
      </c>
      <c r="CE1388">
        <v>0</v>
      </c>
      <c r="CF1388">
        <v>1</v>
      </c>
      <c r="CG1388">
        <v>1</v>
      </c>
      <c r="CH1388">
        <v>0</v>
      </c>
      <c r="CI1388">
        <v>0</v>
      </c>
      <c r="CJ1388">
        <v>0</v>
      </c>
      <c r="CK1388">
        <v>0</v>
      </c>
      <c r="CL1388">
        <v>0</v>
      </c>
      <c r="CM1388">
        <v>1</v>
      </c>
      <c r="CN1388" s="17">
        <v>0</v>
      </c>
      <c r="CO1388">
        <v>0.29799999999999999</v>
      </c>
      <c r="CP1388">
        <v>386</v>
      </c>
      <c r="CQ1388">
        <v>1</v>
      </c>
      <c r="CR1388">
        <v>0</v>
      </c>
      <c r="CS1388">
        <v>11</v>
      </c>
      <c r="CY1388" s="33" t="s">
        <v>85</v>
      </c>
    </row>
    <row r="1389" spans="1:103" x14ac:dyDescent="0.25">
      <c r="A1389">
        <v>1388</v>
      </c>
      <c r="B1389">
        <v>88</v>
      </c>
      <c r="C1389" s="24" t="s">
        <v>4186</v>
      </c>
      <c r="D1389" s="12">
        <v>5.9401584624788173</v>
      </c>
      <c r="E1389" s="13">
        <v>0.12871415953366891</v>
      </c>
      <c r="F1389" s="7">
        <v>46.15</v>
      </c>
      <c r="G1389" s="7">
        <f t="shared" si="319"/>
        <v>5.8114443029451488</v>
      </c>
      <c r="H1389" s="15">
        <f t="shared" si="320"/>
        <v>6.0688726220124858</v>
      </c>
      <c r="I1389" s="11">
        <f t="shared" si="310"/>
        <v>0.10847094815144337</v>
      </c>
      <c r="J1389" s="32">
        <f t="shared" si="311"/>
        <v>2.3503997432598781E-3</v>
      </c>
      <c r="K1389" s="32">
        <f t="shared" si="312"/>
        <v>425.45954272997568</v>
      </c>
      <c r="L1389" s="8">
        <v>1</v>
      </c>
      <c r="M1389" s="9">
        <v>0</v>
      </c>
      <c r="N1389" s="8">
        <v>1</v>
      </c>
      <c r="O1389" s="9">
        <v>0</v>
      </c>
      <c r="P1389" s="9">
        <v>0</v>
      </c>
      <c r="Q1389" s="9">
        <v>0</v>
      </c>
      <c r="R1389" s="9">
        <v>0</v>
      </c>
      <c r="S1389" s="8">
        <v>178896</v>
      </c>
      <c r="T1389" s="9">
        <v>9</v>
      </c>
      <c r="U1389" s="9">
        <f t="shared" si="321"/>
        <v>178886</v>
      </c>
      <c r="V1389" s="9">
        <f t="shared" si="322"/>
        <v>30</v>
      </c>
      <c r="W1389" s="7">
        <f t="shared" si="32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38"/>
        <v>0.40399999999999997</v>
      </c>
      <c r="AN1389" s="42">
        <v>8.3000000000000004E-2</v>
      </c>
      <c r="AO1389" s="176">
        <f t="shared" si="332"/>
        <v>0.46299999999999997</v>
      </c>
      <c r="AP1389" s="17">
        <v>0.53700000000000003</v>
      </c>
      <c r="AQ1389">
        <v>1</v>
      </c>
      <c r="AR1389" s="39">
        <f t="shared" si="334"/>
        <v>0</v>
      </c>
      <c r="AS1389" t="s">
        <v>98</v>
      </c>
      <c r="AT1389" s="39" t="s">
        <v>98</v>
      </c>
      <c r="AU1389">
        <v>0</v>
      </c>
      <c r="AV1389" s="17">
        <v>1</v>
      </c>
      <c r="AW1389" s="38">
        <f t="shared" si="33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2">
        <f t="shared" si="337"/>
        <v>34.287999999999997</v>
      </c>
      <c r="BM1389">
        <v>0</v>
      </c>
      <c r="BN1389">
        <v>0</v>
      </c>
      <c r="BO1389">
        <v>0</v>
      </c>
      <c r="BP1389">
        <v>0</v>
      </c>
      <c r="BQ1389">
        <v>0</v>
      </c>
      <c r="BR1389">
        <v>1</v>
      </c>
      <c r="BS1389">
        <v>0</v>
      </c>
      <c r="BT1389" s="17">
        <v>0</v>
      </c>
      <c r="BU1389">
        <v>0</v>
      </c>
      <c r="BV1389">
        <v>0</v>
      </c>
      <c r="BW1389">
        <v>1</v>
      </c>
      <c r="BX1389" s="17">
        <v>0</v>
      </c>
      <c r="BY1389">
        <v>0</v>
      </c>
      <c r="BZ1389">
        <v>0</v>
      </c>
      <c r="CA1389">
        <v>0</v>
      </c>
      <c r="CB1389">
        <v>0</v>
      </c>
      <c r="CC1389" s="17">
        <v>0</v>
      </c>
      <c r="CD1389">
        <v>0</v>
      </c>
      <c r="CE1389">
        <v>0</v>
      </c>
      <c r="CF1389">
        <v>1</v>
      </c>
      <c r="CG1389">
        <v>1</v>
      </c>
      <c r="CH1389">
        <v>0</v>
      </c>
      <c r="CI1389">
        <v>0</v>
      </c>
      <c r="CJ1389">
        <v>0</v>
      </c>
      <c r="CK1389">
        <v>0</v>
      </c>
      <c r="CL1389">
        <v>0</v>
      </c>
      <c r="CM1389">
        <v>1</v>
      </c>
      <c r="CN1389" s="17">
        <v>0</v>
      </c>
      <c r="CO1389">
        <v>0.29799999999999999</v>
      </c>
      <c r="CP1389">
        <v>386</v>
      </c>
      <c r="CQ1389">
        <v>1</v>
      </c>
      <c r="CR1389">
        <v>0</v>
      </c>
      <c r="CS1389">
        <v>11</v>
      </c>
      <c r="CY1389" s="33" t="s">
        <v>85</v>
      </c>
    </row>
    <row r="1390" spans="1:103" x14ac:dyDescent="0.25">
      <c r="A1390">
        <v>1389</v>
      </c>
      <c r="B1390">
        <v>88</v>
      </c>
      <c r="C1390" s="24" t="s">
        <v>4186</v>
      </c>
      <c r="D1390" s="12">
        <v>14.760620423558191</v>
      </c>
      <c r="E1390" s="13">
        <v>0.2070503636352671</v>
      </c>
      <c r="F1390" s="7">
        <v>71.290000000000006</v>
      </c>
      <c r="G1390" s="7">
        <f t="shared" si="319"/>
        <v>14.553570059922924</v>
      </c>
      <c r="H1390" s="15">
        <f t="shared" si="320"/>
        <v>14.967670787193457</v>
      </c>
      <c r="I1390" s="11">
        <f t="shared" si="310"/>
        <v>0.16621000382778076</v>
      </c>
      <c r="J1390" s="32">
        <f t="shared" si="311"/>
        <v>2.3314630919873858E-3</v>
      </c>
      <c r="K1390" s="32">
        <f t="shared" si="312"/>
        <v>428.91521784613798</v>
      </c>
      <c r="L1390" s="8">
        <v>1</v>
      </c>
      <c r="M1390" s="9">
        <v>0</v>
      </c>
      <c r="N1390" s="8">
        <v>1</v>
      </c>
      <c r="O1390" s="9">
        <v>0</v>
      </c>
      <c r="P1390" s="9">
        <v>0</v>
      </c>
      <c r="Q1390" s="9">
        <v>0</v>
      </c>
      <c r="R1390" s="9">
        <v>0</v>
      </c>
      <c r="S1390" s="8">
        <v>178896</v>
      </c>
      <c r="T1390" s="9">
        <v>9</v>
      </c>
      <c r="U1390" s="9">
        <f t="shared" si="321"/>
        <v>178886</v>
      </c>
      <c r="V1390" s="9">
        <f t="shared" si="322"/>
        <v>30</v>
      </c>
      <c r="W1390" s="7">
        <f t="shared" si="32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38"/>
        <v>0.40399999999999997</v>
      </c>
      <c r="AN1390" s="42">
        <v>8.3000000000000004E-2</v>
      </c>
      <c r="AO1390" s="176">
        <f t="shared" si="332"/>
        <v>0.46299999999999997</v>
      </c>
      <c r="AP1390" s="17">
        <v>0.53700000000000003</v>
      </c>
      <c r="AQ1390">
        <v>1</v>
      </c>
      <c r="AR1390" s="39">
        <f t="shared" si="334"/>
        <v>0</v>
      </c>
      <c r="AS1390" t="s">
        <v>98</v>
      </c>
      <c r="AT1390" s="39" t="s">
        <v>98</v>
      </c>
      <c r="AU1390">
        <v>0</v>
      </c>
      <c r="AV1390" s="17">
        <v>1</v>
      </c>
      <c r="AW1390" s="38">
        <f t="shared" si="33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2">
        <f t="shared" si="337"/>
        <v>34.287999999999997</v>
      </c>
      <c r="BM1390">
        <v>0</v>
      </c>
      <c r="BN1390">
        <v>0</v>
      </c>
      <c r="BO1390">
        <v>0</v>
      </c>
      <c r="BP1390">
        <v>0</v>
      </c>
      <c r="BQ1390">
        <v>0</v>
      </c>
      <c r="BR1390">
        <v>1</v>
      </c>
      <c r="BS1390">
        <v>0</v>
      </c>
      <c r="BT1390" s="17">
        <v>0</v>
      </c>
      <c r="BU1390">
        <v>0</v>
      </c>
      <c r="BV1390">
        <v>0</v>
      </c>
      <c r="BW1390">
        <v>1</v>
      </c>
      <c r="BX1390" s="17">
        <v>0</v>
      </c>
      <c r="BY1390">
        <v>0</v>
      </c>
      <c r="BZ1390">
        <v>0</v>
      </c>
      <c r="CA1390">
        <v>0</v>
      </c>
      <c r="CB1390">
        <v>0</v>
      </c>
      <c r="CC1390" s="17">
        <v>0</v>
      </c>
      <c r="CD1390">
        <v>0</v>
      </c>
      <c r="CE1390">
        <v>0</v>
      </c>
      <c r="CF1390">
        <v>1</v>
      </c>
      <c r="CG1390">
        <v>1</v>
      </c>
      <c r="CH1390">
        <v>0</v>
      </c>
      <c r="CI1390">
        <v>0</v>
      </c>
      <c r="CJ1390">
        <v>0</v>
      </c>
      <c r="CK1390">
        <v>0</v>
      </c>
      <c r="CL1390">
        <v>0</v>
      </c>
      <c r="CM1390">
        <v>1</v>
      </c>
      <c r="CN1390" s="17">
        <v>0</v>
      </c>
      <c r="CO1390">
        <v>0.29799999999999999</v>
      </c>
      <c r="CP1390">
        <v>386</v>
      </c>
      <c r="CQ1390">
        <v>1</v>
      </c>
      <c r="CR1390">
        <v>0</v>
      </c>
      <c r="CS1390">
        <v>11</v>
      </c>
      <c r="CY1390" s="33" t="s">
        <v>85</v>
      </c>
    </row>
    <row r="1391" spans="1:103" x14ac:dyDescent="0.25">
      <c r="A1391">
        <v>1390</v>
      </c>
      <c r="B1391">
        <v>88</v>
      </c>
      <c r="C1391" s="24" t="s">
        <v>4186</v>
      </c>
      <c r="D1391" s="12">
        <v>8.6278049120021461</v>
      </c>
      <c r="E1391" s="13">
        <v>0.1229732741163362</v>
      </c>
      <c r="F1391" s="7">
        <v>70.16</v>
      </c>
      <c r="G1391" s="7">
        <f t="shared" si="319"/>
        <v>8.5048316378858093</v>
      </c>
      <c r="H1391" s="15">
        <f t="shared" si="320"/>
        <v>8.7507781861184828</v>
      </c>
      <c r="I1391" s="11">
        <f t="shared" si="310"/>
        <v>0.16364655710312315</v>
      </c>
      <c r="J1391" s="32">
        <f t="shared" si="311"/>
        <v>2.3324765835678898E-3</v>
      </c>
      <c r="K1391" s="32">
        <f t="shared" si="312"/>
        <v>428.72884857448076</v>
      </c>
      <c r="L1391" s="8">
        <v>1</v>
      </c>
      <c r="M1391" s="9">
        <v>0</v>
      </c>
      <c r="N1391" s="8">
        <v>1</v>
      </c>
      <c r="O1391" s="9">
        <v>0</v>
      </c>
      <c r="P1391" s="9">
        <v>0</v>
      </c>
      <c r="Q1391" s="9">
        <v>0</v>
      </c>
      <c r="R1391" s="9">
        <v>0</v>
      </c>
      <c r="S1391" s="8">
        <v>178896</v>
      </c>
      <c r="T1391" s="9">
        <v>9</v>
      </c>
      <c r="U1391" s="9">
        <f t="shared" si="321"/>
        <v>178886</v>
      </c>
      <c r="V1391" s="9">
        <f t="shared" si="322"/>
        <v>30</v>
      </c>
      <c r="W1391" s="7">
        <f t="shared" si="32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38"/>
        <v>0.40399999999999997</v>
      </c>
      <c r="AN1391" s="42">
        <v>8.3000000000000004E-2</v>
      </c>
      <c r="AO1391" s="176">
        <f t="shared" si="332"/>
        <v>0.46299999999999997</v>
      </c>
      <c r="AP1391" s="17">
        <v>0.53700000000000003</v>
      </c>
      <c r="AQ1391">
        <v>1</v>
      </c>
      <c r="AR1391" s="39">
        <f t="shared" si="334"/>
        <v>0</v>
      </c>
      <c r="AS1391" t="s">
        <v>98</v>
      </c>
      <c r="AT1391" s="39" t="s">
        <v>98</v>
      </c>
      <c r="AU1391">
        <v>0</v>
      </c>
      <c r="AV1391" s="17">
        <v>1</v>
      </c>
      <c r="AW1391" s="38">
        <f t="shared" si="33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2">
        <f t="shared" si="337"/>
        <v>34.287999999999997</v>
      </c>
      <c r="BM1391">
        <v>0</v>
      </c>
      <c r="BN1391">
        <v>0</v>
      </c>
      <c r="BO1391">
        <v>0</v>
      </c>
      <c r="BP1391">
        <v>0</v>
      </c>
      <c r="BQ1391">
        <v>0</v>
      </c>
      <c r="BR1391">
        <v>1</v>
      </c>
      <c r="BS1391">
        <v>0</v>
      </c>
      <c r="BT1391" s="17">
        <v>0</v>
      </c>
      <c r="BU1391">
        <v>0</v>
      </c>
      <c r="BV1391">
        <v>0</v>
      </c>
      <c r="BW1391">
        <v>1</v>
      </c>
      <c r="BX1391" s="17">
        <v>0</v>
      </c>
      <c r="BY1391">
        <v>0</v>
      </c>
      <c r="BZ1391">
        <v>0</v>
      </c>
      <c r="CA1391">
        <v>0</v>
      </c>
      <c r="CB1391">
        <v>0</v>
      </c>
      <c r="CC1391" s="17">
        <v>0</v>
      </c>
      <c r="CD1391">
        <v>0</v>
      </c>
      <c r="CE1391">
        <v>0</v>
      </c>
      <c r="CF1391">
        <v>1</v>
      </c>
      <c r="CG1391">
        <v>1</v>
      </c>
      <c r="CH1391">
        <v>0</v>
      </c>
      <c r="CI1391">
        <v>0</v>
      </c>
      <c r="CJ1391">
        <v>0</v>
      </c>
      <c r="CK1391">
        <v>0</v>
      </c>
      <c r="CL1391">
        <v>0</v>
      </c>
      <c r="CM1391">
        <v>1</v>
      </c>
      <c r="CN1391" s="17">
        <v>0</v>
      </c>
      <c r="CO1391">
        <v>0.29799999999999999</v>
      </c>
      <c r="CP1391">
        <v>386</v>
      </c>
      <c r="CQ1391">
        <v>1</v>
      </c>
      <c r="CR1391">
        <v>0</v>
      </c>
      <c r="CS1391">
        <v>11</v>
      </c>
      <c r="CY1391" s="33" t="s">
        <v>85</v>
      </c>
    </row>
    <row r="1392" spans="1:103" x14ac:dyDescent="0.25">
      <c r="A1392">
        <v>1391</v>
      </c>
      <c r="B1392">
        <v>88</v>
      </c>
      <c r="C1392" s="24" t="s">
        <v>4186</v>
      </c>
      <c r="D1392" s="12">
        <v>11.60190299209167</v>
      </c>
      <c r="E1392" s="13">
        <v>9.8354552323598465E-2</v>
      </c>
      <c r="F1392" s="7">
        <v>117.96</v>
      </c>
      <c r="G1392" s="7">
        <f t="shared" si="319"/>
        <v>11.503548439768071</v>
      </c>
      <c r="H1392" s="15">
        <f t="shared" si="320"/>
        <v>11.700257544415269</v>
      </c>
      <c r="I1392" s="11">
        <f t="shared" ref="I1392:I1455" si="339">IFERROR(F1392/SQRT(F1392^2+U1392), "X")</f>
        <v>0.2686461472496528</v>
      </c>
      <c r="J1392" s="32">
        <f t="shared" ref="J1392:J1455" si="340">IFERROR(SQRT((1-I1392^2)/U1392), "X")</f>
        <v>2.2774342764467007E-3</v>
      </c>
      <c r="K1392" s="32">
        <f t="shared" ref="K1392:K1455" si="341">IFERROR(1/J1392, "X")</f>
        <v>439.09060750601344</v>
      </c>
      <c r="L1392" s="8">
        <v>1</v>
      </c>
      <c r="M1392" s="9">
        <v>0</v>
      </c>
      <c r="N1392" s="8">
        <v>1</v>
      </c>
      <c r="O1392" s="9">
        <v>0</v>
      </c>
      <c r="P1392" s="9">
        <v>0</v>
      </c>
      <c r="Q1392" s="9">
        <v>0</v>
      </c>
      <c r="R1392" s="9">
        <v>0</v>
      </c>
      <c r="S1392" s="8">
        <v>178896</v>
      </c>
      <c r="T1392" s="9">
        <v>9</v>
      </c>
      <c r="U1392" s="9">
        <f t="shared" si="321"/>
        <v>178886</v>
      </c>
      <c r="V1392" s="9">
        <f t="shared" si="322"/>
        <v>30</v>
      </c>
      <c r="W1392" s="7">
        <f t="shared" si="32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38"/>
        <v>0.40399999999999997</v>
      </c>
      <c r="AN1392" s="42">
        <v>8.3000000000000004E-2</v>
      </c>
      <c r="AO1392" s="176">
        <f t="shared" si="332"/>
        <v>0.46299999999999997</v>
      </c>
      <c r="AP1392" s="17">
        <v>0.53700000000000003</v>
      </c>
      <c r="AQ1392">
        <v>1</v>
      </c>
      <c r="AR1392" s="39">
        <f t="shared" si="334"/>
        <v>0</v>
      </c>
      <c r="AS1392" t="s">
        <v>98</v>
      </c>
      <c r="AT1392" s="39" t="s">
        <v>98</v>
      </c>
      <c r="AU1392">
        <v>0</v>
      </c>
      <c r="AV1392" s="17">
        <v>1</v>
      </c>
      <c r="AW1392" s="38">
        <f t="shared" si="33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2">
        <f t="shared" si="337"/>
        <v>34.287999999999997</v>
      </c>
      <c r="BM1392">
        <v>0</v>
      </c>
      <c r="BN1392">
        <v>0</v>
      </c>
      <c r="BO1392">
        <v>0</v>
      </c>
      <c r="BP1392">
        <v>0</v>
      </c>
      <c r="BQ1392">
        <v>0</v>
      </c>
      <c r="BR1392">
        <v>1</v>
      </c>
      <c r="BS1392">
        <v>0</v>
      </c>
      <c r="BT1392" s="17">
        <v>0</v>
      </c>
      <c r="BU1392">
        <v>0</v>
      </c>
      <c r="BV1392">
        <v>0</v>
      </c>
      <c r="BW1392">
        <v>1</v>
      </c>
      <c r="BX1392" s="17">
        <v>0</v>
      </c>
      <c r="BY1392">
        <v>0</v>
      </c>
      <c r="BZ1392">
        <v>0</v>
      </c>
      <c r="CA1392">
        <v>0</v>
      </c>
      <c r="CB1392">
        <v>0</v>
      </c>
      <c r="CC1392" s="17">
        <v>0</v>
      </c>
      <c r="CD1392">
        <v>0</v>
      </c>
      <c r="CE1392">
        <v>0</v>
      </c>
      <c r="CF1392">
        <v>1</v>
      </c>
      <c r="CG1392">
        <v>1</v>
      </c>
      <c r="CH1392">
        <v>0</v>
      </c>
      <c r="CI1392">
        <v>0</v>
      </c>
      <c r="CJ1392">
        <v>0</v>
      </c>
      <c r="CK1392">
        <v>0</v>
      </c>
      <c r="CL1392">
        <v>0</v>
      </c>
      <c r="CM1392">
        <v>1</v>
      </c>
      <c r="CN1392" s="17">
        <v>0</v>
      </c>
      <c r="CO1392">
        <v>0.29799999999999999</v>
      </c>
      <c r="CP1392">
        <v>386</v>
      </c>
      <c r="CQ1392">
        <v>1</v>
      </c>
      <c r="CR1392">
        <v>0</v>
      </c>
      <c r="CS1392">
        <v>11</v>
      </c>
      <c r="CY1392" s="33" t="s">
        <v>85</v>
      </c>
    </row>
    <row r="1393" spans="1:103" x14ac:dyDescent="0.25">
      <c r="A1393">
        <v>1392</v>
      </c>
      <c r="B1393">
        <v>88</v>
      </c>
      <c r="C1393" s="24" t="s">
        <v>4186</v>
      </c>
      <c r="D1393" s="12">
        <v>3.5750737198698701</v>
      </c>
      <c r="E1393" s="13">
        <v>0.42459307836934318</v>
      </c>
      <c r="F1393" s="7">
        <v>8.42</v>
      </c>
      <c r="G1393" s="7">
        <f t="shared" si="319"/>
        <v>3.1504806415005269</v>
      </c>
      <c r="H1393" s="15">
        <f t="shared" si="320"/>
        <v>3.9996667982392133</v>
      </c>
      <c r="I1393" s="11">
        <f t="shared" si="339"/>
        <v>5.8874070767618268E-2</v>
      </c>
      <c r="J1393" s="32">
        <f t="shared" si="340"/>
        <v>6.9921699248952814E-3</v>
      </c>
      <c r="K1393" s="32">
        <f t="shared" si="341"/>
        <v>143.01711925500388</v>
      </c>
      <c r="L1393" s="8">
        <v>1</v>
      </c>
      <c r="M1393" s="9">
        <v>0</v>
      </c>
      <c r="N1393" s="8">
        <v>1</v>
      </c>
      <c r="O1393" s="9">
        <v>0</v>
      </c>
      <c r="P1393" s="9">
        <v>0</v>
      </c>
      <c r="Q1393" s="9">
        <v>0</v>
      </c>
      <c r="R1393" s="9">
        <v>0</v>
      </c>
      <c r="S1393" s="8">
        <v>20393</v>
      </c>
      <c r="T1393" s="9">
        <v>9</v>
      </c>
      <c r="U1393" s="9">
        <f t="shared" si="321"/>
        <v>20383</v>
      </c>
      <c r="V1393" s="9">
        <f t="shared" si="322"/>
        <v>30</v>
      </c>
      <c r="W1393" s="7">
        <f t="shared" si="32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38"/>
        <v>0.14799999999999999</v>
      </c>
      <c r="AN1393" s="42">
        <v>8.8999999999999996E-2</v>
      </c>
      <c r="AO1393" s="176">
        <f t="shared" si="332"/>
        <v>0.43200000000000005</v>
      </c>
      <c r="AP1393" s="17">
        <v>0.56799999999999995</v>
      </c>
      <c r="AQ1393">
        <v>0</v>
      </c>
      <c r="AR1393" s="39">
        <f t="shared" si="334"/>
        <v>1</v>
      </c>
      <c r="AS1393" t="s">
        <v>98</v>
      </c>
      <c r="AT1393" s="39" t="s">
        <v>98</v>
      </c>
      <c r="AU1393">
        <v>0</v>
      </c>
      <c r="AV1393" s="17">
        <v>1</v>
      </c>
      <c r="AW1393" s="38">
        <f t="shared" si="33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2">
        <f t="shared" si="337"/>
        <v>35.025999999999996</v>
      </c>
      <c r="BM1393">
        <v>1</v>
      </c>
      <c r="BN1393">
        <v>0</v>
      </c>
      <c r="BO1393">
        <v>0</v>
      </c>
      <c r="BP1393">
        <v>0</v>
      </c>
      <c r="BQ1393">
        <v>0</v>
      </c>
      <c r="BR1393">
        <v>0</v>
      </c>
      <c r="BS1393">
        <v>0</v>
      </c>
      <c r="BT1393" s="17">
        <v>0</v>
      </c>
      <c r="BU1393">
        <v>0</v>
      </c>
      <c r="BV1393">
        <v>0</v>
      </c>
      <c r="BW1393">
        <v>1</v>
      </c>
      <c r="BX1393" s="17">
        <v>0</v>
      </c>
      <c r="BY1393">
        <v>0</v>
      </c>
      <c r="BZ1393">
        <v>0</v>
      </c>
      <c r="CA1393">
        <v>0</v>
      </c>
      <c r="CB1393">
        <v>0</v>
      </c>
      <c r="CC1393" s="17">
        <v>0</v>
      </c>
      <c r="CD1393">
        <v>0</v>
      </c>
      <c r="CE1393">
        <v>0</v>
      </c>
      <c r="CF1393">
        <v>1</v>
      </c>
      <c r="CG1393">
        <v>1</v>
      </c>
      <c r="CH1393">
        <v>0</v>
      </c>
      <c r="CI1393">
        <v>0</v>
      </c>
      <c r="CJ1393">
        <v>0</v>
      </c>
      <c r="CK1393">
        <v>0</v>
      </c>
      <c r="CL1393">
        <v>0</v>
      </c>
      <c r="CM1393">
        <v>1</v>
      </c>
      <c r="CN1393" s="17">
        <v>0</v>
      </c>
      <c r="CO1393">
        <v>0.29799999999999999</v>
      </c>
      <c r="CP1393">
        <v>386</v>
      </c>
      <c r="CQ1393">
        <v>1</v>
      </c>
      <c r="CR1393">
        <v>0</v>
      </c>
      <c r="CS1393">
        <v>11</v>
      </c>
      <c r="CY1393" s="33" t="s">
        <v>85</v>
      </c>
    </row>
    <row r="1394" spans="1:103" x14ac:dyDescent="0.25">
      <c r="A1394">
        <v>1393</v>
      </c>
      <c r="B1394">
        <v>88</v>
      </c>
      <c r="C1394" s="24" t="s">
        <v>4186</v>
      </c>
      <c r="D1394" s="12">
        <v>9.4184181363530008</v>
      </c>
      <c r="E1394" s="13">
        <v>0.48077683187100573</v>
      </c>
      <c r="F1394" s="7">
        <v>19.59</v>
      </c>
      <c r="G1394" s="7">
        <f t="shared" si="319"/>
        <v>8.9376413044819945</v>
      </c>
      <c r="H1394" s="15">
        <f t="shared" si="320"/>
        <v>9.8991949682240072</v>
      </c>
      <c r="I1394" s="11">
        <f t="shared" si="339"/>
        <v>0.13594084945871499</v>
      </c>
      <c r="J1394" s="32">
        <f t="shared" si="340"/>
        <v>6.9392980836505865E-3</v>
      </c>
      <c r="K1394" s="32">
        <f t="shared" si="341"/>
        <v>144.10679407994616</v>
      </c>
      <c r="L1394" s="8">
        <v>1</v>
      </c>
      <c r="M1394" s="9">
        <v>0</v>
      </c>
      <c r="N1394" s="8">
        <v>1</v>
      </c>
      <c r="O1394" s="9">
        <v>0</v>
      </c>
      <c r="P1394" s="9">
        <v>0</v>
      </c>
      <c r="Q1394" s="9">
        <v>0</v>
      </c>
      <c r="R1394" s="9">
        <v>0</v>
      </c>
      <c r="S1394" s="8">
        <v>20393</v>
      </c>
      <c r="T1394" s="9">
        <v>9</v>
      </c>
      <c r="U1394" s="9">
        <f t="shared" si="321"/>
        <v>20383</v>
      </c>
      <c r="V1394" s="9">
        <f t="shared" si="322"/>
        <v>30</v>
      </c>
      <c r="W1394" s="7">
        <f t="shared" si="32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38"/>
        <v>0.14799999999999999</v>
      </c>
      <c r="AN1394" s="42">
        <v>8.8999999999999996E-2</v>
      </c>
      <c r="AO1394" s="176">
        <f t="shared" si="332"/>
        <v>0.43200000000000005</v>
      </c>
      <c r="AP1394" s="17">
        <v>0.56799999999999995</v>
      </c>
      <c r="AQ1394">
        <v>0</v>
      </c>
      <c r="AR1394" s="39">
        <f t="shared" si="334"/>
        <v>1</v>
      </c>
      <c r="AS1394" t="s">
        <v>98</v>
      </c>
      <c r="AT1394" s="39" t="s">
        <v>98</v>
      </c>
      <c r="AU1394">
        <v>0</v>
      </c>
      <c r="AV1394" s="17">
        <v>1</v>
      </c>
      <c r="AW1394" s="38">
        <f t="shared" si="33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2">
        <f t="shared" si="337"/>
        <v>35.025999999999996</v>
      </c>
      <c r="BM1394">
        <v>1</v>
      </c>
      <c r="BN1394">
        <v>0</v>
      </c>
      <c r="BO1394">
        <v>0</v>
      </c>
      <c r="BP1394">
        <v>0</v>
      </c>
      <c r="BQ1394">
        <v>0</v>
      </c>
      <c r="BR1394">
        <v>0</v>
      </c>
      <c r="BS1394">
        <v>0</v>
      </c>
      <c r="BT1394" s="17">
        <v>0</v>
      </c>
      <c r="BU1394">
        <v>0</v>
      </c>
      <c r="BV1394">
        <v>0</v>
      </c>
      <c r="BW1394">
        <v>1</v>
      </c>
      <c r="BX1394" s="17">
        <v>0</v>
      </c>
      <c r="BY1394">
        <v>0</v>
      </c>
      <c r="BZ1394">
        <v>0</v>
      </c>
      <c r="CA1394">
        <v>0</v>
      </c>
      <c r="CB1394">
        <v>0</v>
      </c>
      <c r="CC1394" s="17">
        <v>0</v>
      </c>
      <c r="CD1394">
        <v>0</v>
      </c>
      <c r="CE1394">
        <v>0</v>
      </c>
      <c r="CF1394">
        <v>1</v>
      </c>
      <c r="CG1394">
        <v>1</v>
      </c>
      <c r="CH1394">
        <v>0</v>
      </c>
      <c r="CI1394">
        <v>0</v>
      </c>
      <c r="CJ1394">
        <v>0</v>
      </c>
      <c r="CK1394">
        <v>0</v>
      </c>
      <c r="CL1394">
        <v>0</v>
      </c>
      <c r="CM1394">
        <v>1</v>
      </c>
      <c r="CN1394" s="17">
        <v>0</v>
      </c>
      <c r="CO1394">
        <v>0.29799999999999999</v>
      </c>
      <c r="CP1394">
        <v>386</v>
      </c>
      <c r="CQ1394">
        <v>1</v>
      </c>
      <c r="CR1394">
        <v>0</v>
      </c>
      <c r="CS1394">
        <v>11</v>
      </c>
      <c r="CY1394" s="33" t="s">
        <v>85</v>
      </c>
    </row>
    <row r="1395" spans="1:103" x14ac:dyDescent="0.25">
      <c r="A1395">
        <v>1394</v>
      </c>
      <c r="B1395">
        <v>88</v>
      </c>
      <c r="C1395" s="24" t="s">
        <v>4186</v>
      </c>
      <c r="D1395" s="12">
        <v>29.383151917086959</v>
      </c>
      <c r="E1395" s="13">
        <v>0.60859883838208284</v>
      </c>
      <c r="F1395" s="7">
        <v>48.28</v>
      </c>
      <c r="G1395" s="7">
        <f t="shared" si="319"/>
        <v>28.774553078704876</v>
      </c>
      <c r="H1395" s="15">
        <f t="shared" si="320"/>
        <v>29.991750755469042</v>
      </c>
      <c r="I1395" s="11">
        <f t="shared" si="339"/>
        <v>0.32034713804953796</v>
      </c>
      <c r="J1395" s="32">
        <f t="shared" si="340"/>
        <v>6.6351934144477627E-3</v>
      </c>
      <c r="K1395" s="32">
        <f t="shared" si="341"/>
        <v>150.71150719172041</v>
      </c>
      <c r="L1395" s="8">
        <v>1</v>
      </c>
      <c r="M1395" s="9">
        <v>0</v>
      </c>
      <c r="N1395" s="8">
        <v>1</v>
      </c>
      <c r="O1395" s="9">
        <v>0</v>
      </c>
      <c r="P1395" s="9">
        <v>0</v>
      </c>
      <c r="Q1395" s="9">
        <v>0</v>
      </c>
      <c r="R1395" s="9">
        <v>0</v>
      </c>
      <c r="S1395" s="8">
        <v>20393</v>
      </c>
      <c r="T1395" s="9">
        <v>9</v>
      </c>
      <c r="U1395" s="9">
        <f t="shared" si="321"/>
        <v>20383</v>
      </c>
      <c r="V1395" s="9">
        <f t="shared" si="322"/>
        <v>30</v>
      </c>
      <c r="W1395" s="7">
        <f t="shared" si="32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38"/>
        <v>0.14799999999999999</v>
      </c>
      <c r="AN1395" s="42">
        <v>8.8999999999999996E-2</v>
      </c>
      <c r="AO1395" s="176">
        <f t="shared" si="332"/>
        <v>0.43200000000000005</v>
      </c>
      <c r="AP1395" s="17">
        <v>0.56799999999999995</v>
      </c>
      <c r="AQ1395">
        <v>0</v>
      </c>
      <c r="AR1395" s="39">
        <f t="shared" si="334"/>
        <v>1</v>
      </c>
      <c r="AS1395" t="s">
        <v>98</v>
      </c>
      <c r="AT1395" s="39" t="s">
        <v>98</v>
      </c>
      <c r="AU1395">
        <v>0</v>
      </c>
      <c r="AV1395" s="17">
        <v>1</v>
      </c>
      <c r="AW1395" s="38">
        <f t="shared" si="33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2">
        <f t="shared" si="337"/>
        <v>35.025999999999996</v>
      </c>
      <c r="BM1395">
        <v>1</v>
      </c>
      <c r="BN1395">
        <v>0</v>
      </c>
      <c r="BO1395">
        <v>0</v>
      </c>
      <c r="BP1395">
        <v>0</v>
      </c>
      <c r="BQ1395">
        <v>0</v>
      </c>
      <c r="BR1395">
        <v>0</v>
      </c>
      <c r="BS1395">
        <v>0</v>
      </c>
      <c r="BT1395" s="17">
        <v>0</v>
      </c>
      <c r="BU1395">
        <v>0</v>
      </c>
      <c r="BV1395">
        <v>0</v>
      </c>
      <c r="BW1395">
        <v>1</v>
      </c>
      <c r="BX1395" s="17">
        <v>0</v>
      </c>
      <c r="BY1395">
        <v>0</v>
      </c>
      <c r="BZ1395">
        <v>0</v>
      </c>
      <c r="CA1395">
        <v>0</v>
      </c>
      <c r="CB1395">
        <v>0</v>
      </c>
      <c r="CC1395" s="17">
        <v>0</v>
      </c>
      <c r="CD1395">
        <v>0</v>
      </c>
      <c r="CE1395">
        <v>0</v>
      </c>
      <c r="CF1395">
        <v>1</v>
      </c>
      <c r="CG1395">
        <v>1</v>
      </c>
      <c r="CH1395">
        <v>0</v>
      </c>
      <c r="CI1395">
        <v>0</v>
      </c>
      <c r="CJ1395">
        <v>0</v>
      </c>
      <c r="CK1395">
        <v>0</v>
      </c>
      <c r="CL1395">
        <v>0</v>
      </c>
      <c r="CM1395">
        <v>1</v>
      </c>
      <c r="CN1395" s="17">
        <v>0</v>
      </c>
      <c r="CO1395">
        <v>0.29799999999999999</v>
      </c>
      <c r="CP1395">
        <v>386</v>
      </c>
      <c r="CQ1395">
        <v>1</v>
      </c>
      <c r="CR1395">
        <v>0</v>
      </c>
      <c r="CS1395">
        <v>11</v>
      </c>
      <c r="CY1395" s="33" t="s">
        <v>85</v>
      </c>
    </row>
    <row r="1396" spans="1:103" x14ac:dyDescent="0.25">
      <c r="A1396">
        <v>1395</v>
      </c>
      <c r="B1396">
        <v>88</v>
      </c>
      <c r="C1396" s="24" t="s">
        <v>4186</v>
      </c>
      <c r="D1396" s="12">
        <v>11.130553854464351</v>
      </c>
      <c r="E1396" s="13">
        <v>0.23596679784745289</v>
      </c>
      <c r="F1396" s="7">
        <v>47.17</v>
      </c>
      <c r="G1396" s="7">
        <f t="shared" si="319"/>
        <v>10.894587056616897</v>
      </c>
      <c r="H1396" s="15">
        <f t="shared" si="320"/>
        <v>11.366520652311804</v>
      </c>
      <c r="I1396" s="11">
        <f t="shared" si="339"/>
        <v>0.31371459108677618</v>
      </c>
      <c r="J1396" s="32">
        <f t="shared" si="340"/>
        <v>6.6507227281487431E-3</v>
      </c>
      <c r="K1396" s="32">
        <f t="shared" si="341"/>
        <v>150.35959862941908</v>
      </c>
      <c r="L1396" s="8">
        <v>1</v>
      </c>
      <c r="M1396" s="9">
        <v>0</v>
      </c>
      <c r="N1396" s="8">
        <v>1</v>
      </c>
      <c r="O1396" s="9">
        <v>0</v>
      </c>
      <c r="P1396" s="9">
        <v>0</v>
      </c>
      <c r="Q1396" s="9">
        <v>0</v>
      </c>
      <c r="R1396" s="9">
        <v>0</v>
      </c>
      <c r="S1396" s="8">
        <v>20393</v>
      </c>
      <c r="T1396" s="9">
        <v>9</v>
      </c>
      <c r="U1396" s="9">
        <f t="shared" si="321"/>
        <v>20383</v>
      </c>
      <c r="V1396" s="9">
        <f t="shared" si="322"/>
        <v>30</v>
      </c>
      <c r="W1396" s="7">
        <f t="shared" si="32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38"/>
        <v>0.14799999999999999</v>
      </c>
      <c r="AN1396" s="42">
        <v>8.8999999999999996E-2</v>
      </c>
      <c r="AO1396" s="176">
        <f t="shared" si="332"/>
        <v>0.43200000000000005</v>
      </c>
      <c r="AP1396" s="17">
        <v>0.56799999999999995</v>
      </c>
      <c r="AQ1396">
        <v>0</v>
      </c>
      <c r="AR1396" s="39">
        <f t="shared" si="334"/>
        <v>1</v>
      </c>
      <c r="AS1396" t="s">
        <v>98</v>
      </c>
      <c r="AT1396" s="39" t="s">
        <v>98</v>
      </c>
      <c r="AU1396">
        <v>0</v>
      </c>
      <c r="AV1396" s="17">
        <v>1</v>
      </c>
      <c r="AW1396" s="38">
        <f t="shared" si="33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2">
        <f t="shared" si="337"/>
        <v>35.025999999999996</v>
      </c>
      <c r="BM1396">
        <v>1</v>
      </c>
      <c r="BN1396">
        <v>0</v>
      </c>
      <c r="BO1396">
        <v>0</v>
      </c>
      <c r="BP1396">
        <v>0</v>
      </c>
      <c r="BQ1396">
        <v>0</v>
      </c>
      <c r="BR1396">
        <v>0</v>
      </c>
      <c r="BS1396">
        <v>0</v>
      </c>
      <c r="BT1396" s="17">
        <v>0</v>
      </c>
      <c r="BU1396">
        <v>0</v>
      </c>
      <c r="BV1396">
        <v>0</v>
      </c>
      <c r="BW1396">
        <v>1</v>
      </c>
      <c r="BX1396" s="17">
        <v>0</v>
      </c>
      <c r="BY1396">
        <v>0</v>
      </c>
      <c r="BZ1396">
        <v>0</v>
      </c>
      <c r="CA1396">
        <v>0</v>
      </c>
      <c r="CB1396">
        <v>0</v>
      </c>
      <c r="CC1396" s="17">
        <v>0</v>
      </c>
      <c r="CD1396">
        <v>0</v>
      </c>
      <c r="CE1396">
        <v>0</v>
      </c>
      <c r="CF1396">
        <v>1</v>
      </c>
      <c r="CG1396">
        <v>1</v>
      </c>
      <c r="CH1396">
        <v>0</v>
      </c>
      <c r="CI1396">
        <v>0</v>
      </c>
      <c r="CJ1396">
        <v>0</v>
      </c>
      <c r="CK1396">
        <v>0</v>
      </c>
      <c r="CL1396">
        <v>0</v>
      </c>
      <c r="CM1396">
        <v>1</v>
      </c>
      <c r="CN1396" s="17">
        <v>0</v>
      </c>
      <c r="CO1396">
        <v>0.29799999999999999</v>
      </c>
      <c r="CP1396">
        <v>386</v>
      </c>
      <c r="CQ1396">
        <v>1</v>
      </c>
      <c r="CR1396">
        <v>0</v>
      </c>
      <c r="CS1396">
        <v>11</v>
      </c>
      <c r="CY1396" s="33" t="s">
        <v>85</v>
      </c>
    </row>
    <row r="1397" spans="1:103" x14ac:dyDescent="0.25">
      <c r="A1397">
        <v>1396</v>
      </c>
      <c r="B1397">
        <v>88</v>
      </c>
      <c r="C1397" s="24" t="s">
        <v>4186</v>
      </c>
      <c r="D1397" s="12">
        <v>8.3784164759273629</v>
      </c>
      <c r="E1397" s="13">
        <v>0.11326776363292369</v>
      </c>
      <c r="F1397" s="7">
        <v>73.97</v>
      </c>
      <c r="G1397" s="7">
        <f t="shared" si="319"/>
        <v>8.2651487122944385</v>
      </c>
      <c r="H1397" s="15">
        <f t="shared" si="320"/>
        <v>8.4916842395602874</v>
      </c>
      <c r="I1397" s="11">
        <f t="shared" si="339"/>
        <v>0.46003093343801105</v>
      </c>
      <c r="J1397" s="32">
        <f t="shared" si="340"/>
        <v>6.2191555149115991E-3</v>
      </c>
      <c r="K1397" s="32">
        <f t="shared" si="341"/>
        <v>160.79353500685284</v>
      </c>
      <c r="L1397" s="8">
        <v>1</v>
      </c>
      <c r="M1397" s="9">
        <v>0</v>
      </c>
      <c r="N1397" s="8">
        <v>1</v>
      </c>
      <c r="O1397" s="9">
        <v>0</v>
      </c>
      <c r="P1397" s="9">
        <v>0</v>
      </c>
      <c r="Q1397" s="9">
        <v>0</v>
      </c>
      <c r="R1397" s="9">
        <v>0</v>
      </c>
      <c r="S1397" s="8">
        <v>20393</v>
      </c>
      <c r="T1397" s="9">
        <v>9</v>
      </c>
      <c r="U1397" s="9">
        <f t="shared" si="321"/>
        <v>20383</v>
      </c>
      <c r="V1397" s="9">
        <f t="shared" si="322"/>
        <v>30</v>
      </c>
      <c r="W1397" s="7">
        <f t="shared" si="32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38"/>
        <v>0.14799999999999999</v>
      </c>
      <c r="AN1397" s="42">
        <v>8.8999999999999996E-2</v>
      </c>
      <c r="AO1397" s="176">
        <f t="shared" si="332"/>
        <v>0.43200000000000005</v>
      </c>
      <c r="AP1397" s="17">
        <v>0.56799999999999995</v>
      </c>
      <c r="AQ1397">
        <v>0</v>
      </c>
      <c r="AR1397" s="39">
        <f t="shared" si="334"/>
        <v>1</v>
      </c>
      <c r="AS1397" t="s">
        <v>98</v>
      </c>
      <c r="AT1397" s="39" t="s">
        <v>98</v>
      </c>
      <c r="AU1397">
        <v>0</v>
      </c>
      <c r="AV1397" s="17">
        <v>1</v>
      </c>
      <c r="AW1397" s="38">
        <f t="shared" si="33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2">
        <f t="shared" si="337"/>
        <v>35.025999999999996</v>
      </c>
      <c r="BM1397">
        <v>1</v>
      </c>
      <c r="BN1397">
        <v>0</v>
      </c>
      <c r="BO1397">
        <v>0</v>
      </c>
      <c r="BP1397">
        <v>0</v>
      </c>
      <c r="BQ1397">
        <v>0</v>
      </c>
      <c r="BR1397">
        <v>0</v>
      </c>
      <c r="BS1397">
        <v>0</v>
      </c>
      <c r="BT1397" s="17">
        <v>0</v>
      </c>
      <c r="BU1397">
        <v>0</v>
      </c>
      <c r="BV1397">
        <v>0</v>
      </c>
      <c r="BW1397">
        <v>1</v>
      </c>
      <c r="BX1397" s="17">
        <v>0</v>
      </c>
      <c r="BY1397">
        <v>0</v>
      </c>
      <c r="BZ1397">
        <v>0</v>
      </c>
      <c r="CA1397">
        <v>0</v>
      </c>
      <c r="CB1397">
        <v>0</v>
      </c>
      <c r="CC1397" s="17">
        <v>0</v>
      </c>
      <c r="CD1397">
        <v>0</v>
      </c>
      <c r="CE1397">
        <v>0</v>
      </c>
      <c r="CF1397">
        <v>1</v>
      </c>
      <c r="CG1397">
        <v>1</v>
      </c>
      <c r="CH1397">
        <v>0</v>
      </c>
      <c r="CI1397">
        <v>0</v>
      </c>
      <c r="CJ1397">
        <v>0</v>
      </c>
      <c r="CK1397">
        <v>0</v>
      </c>
      <c r="CL1397">
        <v>0</v>
      </c>
      <c r="CM1397">
        <v>1</v>
      </c>
      <c r="CN1397" s="17">
        <v>0</v>
      </c>
      <c r="CO1397">
        <v>0.29799999999999999</v>
      </c>
      <c r="CP1397">
        <v>386</v>
      </c>
      <c r="CQ1397">
        <v>1</v>
      </c>
      <c r="CR1397">
        <v>0</v>
      </c>
      <c r="CS1397">
        <v>11</v>
      </c>
      <c r="CY1397" s="33" t="s">
        <v>85</v>
      </c>
    </row>
    <row r="1398" spans="1:103" x14ac:dyDescent="0.25">
      <c r="A1398">
        <v>1397</v>
      </c>
      <c r="B1398">
        <v>88</v>
      </c>
      <c r="C1398" s="24" t="s">
        <v>4186</v>
      </c>
      <c r="D1398" s="12">
        <v>2.9239385530068329</v>
      </c>
      <c r="E1398" s="13">
        <v>0.46633788724191921</v>
      </c>
      <c r="F1398" s="7">
        <v>6.27</v>
      </c>
      <c r="G1398" s="7">
        <f t="shared" si="319"/>
        <v>2.4576006657649136</v>
      </c>
      <c r="H1398" s="15">
        <f t="shared" si="320"/>
        <v>3.3902764402487522</v>
      </c>
      <c r="I1398" s="11">
        <f t="shared" si="339"/>
        <v>1.5221347201176929E-2</v>
      </c>
      <c r="J1398" s="32">
        <f t="shared" si="340"/>
        <v>2.4276470815274209E-3</v>
      </c>
      <c r="K1398" s="32">
        <f t="shared" si="341"/>
        <v>411.92148875726309</v>
      </c>
      <c r="L1398" s="8">
        <v>1</v>
      </c>
      <c r="M1398" s="9">
        <v>0</v>
      </c>
      <c r="N1398" s="8">
        <v>1</v>
      </c>
      <c r="O1398" s="9">
        <v>0</v>
      </c>
      <c r="P1398" s="9">
        <v>0</v>
      </c>
      <c r="Q1398" s="9">
        <v>0</v>
      </c>
      <c r="R1398" s="9">
        <v>0</v>
      </c>
      <c r="S1398" s="8">
        <v>169650</v>
      </c>
      <c r="T1398" s="9">
        <v>9</v>
      </c>
      <c r="U1398" s="9">
        <f t="shared" si="321"/>
        <v>169640</v>
      </c>
      <c r="V1398" s="9">
        <f t="shared" si="322"/>
        <v>30</v>
      </c>
      <c r="W1398" s="7">
        <f t="shared" si="32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38"/>
        <v>0.25100000000000006</v>
      </c>
      <c r="AN1398" s="42">
        <v>4.1000000000000002E-2</v>
      </c>
      <c r="AO1398" s="176">
        <f t="shared" si="332"/>
        <v>0.43200000000000005</v>
      </c>
      <c r="AP1398" s="17">
        <v>0.56799999999999995</v>
      </c>
      <c r="AQ1398">
        <v>0</v>
      </c>
      <c r="AR1398" s="39">
        <f t="shared" si="334"/>
        <v>1</v>
      </c>
      <c r="AS1398" t="s">
        <v>98</v>
      </c>
      <c r="AT1398" s="39" t="s">
        <v>98</v>
      </c>
      <c r="AU1398">
        <v>0</v>
      </c>
      <c r="AV1398" s="17">
        <v>1</v>
      </c>
      <c r="AW1398" s="38">
        <f t="shared" si="335"/>
        <v>0.379</v>
      </c>
      <c r="AX1398" s="17">
        <v>0.621</v>
      </c>
      <c r="AY1398" s="17" t="s">
        <v>12</v>
      </c>
      <c r="AZ1398">
        <v>0</v>
      </c>
      <c r="BA1398">
        <v>0</v>
      </c>
      <c r="BB1398">
        <v>0</v>
      </c>
      <c r="BC1398">
        <v>0</v>
      </c>
      <c r="BD1398">
        <v>0</v>
      </c>
      <c r="BE1398">
        <v>1</v>
      </c>
      <c r="BF1398" s="17">
        <v>0</v>
      </c>
      <c r="BG1398">
        <v>0</v>
      </c>
      <c r="BH1398">
        <v>1</v>
      </c>
      <c r="BI1398" s="17">
        <v>0</v>
      </c>
      <c r="BJ1398">
        <v>397</v>
      </c>
      <c r="BK1398">
        <v>327</v>
      </c>
      <c r="BL1398" s="92">
        <f t="shared" si="337"/>
        <v>34.527000000000001</v>
      </c>
      <c r="BM1398">
        <v>0</v>
      </c>
      <c r="BN1398">
        <v>0</v>
      </c>
      <c r="BO1398">
        <v>0</v>
      </c>
      <c r="BP1398">
        <v>0</v>
      </c>
      <c r="BQ1398">
        <v>0</v>
      </c>
      <c r="BR1398">
        <v>1</v>
      </c>
      <c r="BS1398">
        <v>0</v>
      </c>
      <c r="BT1398" s="17">
        <v>0</v>
      </c>
      <c r="BU1398">
        <v>0</v>
      </c>
      <c r="BV1398">
        <v>0</v>
      </c>
      <c r="BW1398">
        <v>1</v>
      </c>
      <c r="BX1398" s="17">
        <v>0</v>
      </c>
      <c r="BY1398">
        <v>0</v>
      </c>
      <c r="BZ1398">
        <v>0</v>
      </c>
      <c r="CA1398">
        <v>0</v>
      </c>
      <c r="CB1398">
        <v>0</v>
      </c>
      <c r="CC1398" s="17">
        <v>0</v>
      </c>
      <c r="CD1398">
        <v>0</v>
      </c>
      <c r="CE1398">
        <v>0</v>
      </c>
      <c r="CF1398">
        <v>1</v>
      </c>
      <c r="CG1398">
        <v>1</v>
      </c>
      <c r="CH1398">
        <v>0</v>
      </c>
      <c r="CI1398">
        <v>0</v>
      </c>
      <c r="CJ1398">
        <v>0</v>
      </c>
      <c r="CK1398">
        <v>0</v>
      </c>
      <c r="CL1398">
        <v>0</v>
      </c>
      <c r="CM1398">
        <v>1</v>
      </c>
      <c r="CN1398" s="17">
        <v>0</v>
      </c>
      <c r="CO1398">
        <v>0.29799999999999999</v>
      </c>
      <c r="CP1398">
        <v>386</v>
      </c>
      <c r="CQ1398">
        <v>1</v>
      </c>
      <c r="CR1398">
        <v>0</v>
      </c>
      <c r="CS1398">
        <v>11</v>
      </c>
      <c r="CY1398" s="33" t="s">
        <v>85</v>
      </c>
    </row>
    <row r="1399" spans="1:103" x14ac:dyDescent="0.25">
      <c r="A1399">
        <v>1398</v>
      </c>
      <c r="B1399">
        <v>88</v>
      </c>
      <c r="C1399" s="24" t="s">
        <v>4186</v>
      </c>
      <c r="D1399" s="12">
        <v>9.2790314655415429</v>
      </c>
      <c r="E1399" s="13">
        <v>0.56544981508479841</v>
      </c>
      <c r="F1399" s="7">
        <v>16.41</v>
      </c>
      <c r="G1399" s="7">
        <f t="shared" si="319"/>
        <v>8.713581650456744</v>
      </c>
      <c r="H1399" s="15">
        <f t="shared" si="320"/>
        <v>9.8444812806263418</v>
      </c>
      <c r="I1399" s="11">
        <f t="shared" si="339"/>
        <v>3.9810718973858537E-2</v>
      </c>
      <c r="J1399" s="32">
        <f t="shared" si="340"/>
        <v>2.4260035937756575E-3</v>
      </c>
      <c r="K1399" s="32">
        <f t="shared" si="341"/>
        <v>412.20054354646356</v>
      </c>
      <c r="L1399" s="8">
        <v>1</v>
      </c>
      <c r="M1399" s="9">
        <v>0</v>
      </c>
      <c r="N1399" s="8">
        <v>1</v>
      </c>
      <c r="O1399" s="9">
        <v>0</v>
      </c>
      <c r="P1399" s="9">
        <v>0</v>
      </c>
      <c r="Q1399" s="9">
        <v>0</v>
      </c>
      <c r="R1399" s="9">
        <v>0</v>
      </c>
      <c r="S1399" s="8">
        <v>169650</v>
      </c>
      <c r="T1399" s="9">
        <v>9</v>
      </c>
      <c r="U1399" s="9">
        <f t="shared" si="321"/>
        <v>169640</v>
      </c>
      <c r="V1399" s="9">
        <f t="shared" si="322"/>
        <v>30</v>
      </c>
      <c r="W1399" s="7">
        <f t="shared" si="32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38"/>
        <v>0.25100000000000006</v>
      </c>
      <c r="AN1399" s="42">
        <v>4.1000000000000002E-2</v>
      </c>
      <c r="AO1399" s="176">
        <f t="shared" si="332"/>
        <v>0.43200000000000005</v>
      </c>
      <c r="AP1399" s="17">
        <v>0.56799999999999995</v>
      </c>
      <c r="AQ1399">
        <v>0</v>
      </c>
      <c r="AR1399" s="39">
        <f t="shared" si="334"/>
        <v>1</v>
      </c>
      <c r="AS1399" t="s">
        <v>98</v>
      </c>
      <c r="AT1399" s="39" t="s">
        <v>98</v>
      </c>
      <c r="AU1399">
        <v>0</v>
      </c>
      <c r="AV1399" s="17">
        <v>1</v>
      </c>
      <c r="AW1399" s="38">
        <f t="shared" si="335"/>
        <v>0.379</v>
      </c>
      <c r="AX1399" s="17">
        <v>0.621</v>
      </c>
      <c r="AY1399" s="17" t="s">
        <v>12</v>
      </c>
      <c r="AZ1399">
        <v>0</v>
      </c>
      <c r="BA1399">
        <v>0</v>
      </c>
      <c r="BB1399">
        <v>0</v>
      </c>
      <c r="BC1399">
        <v>0</v>
      </c>
      <c r="BD1399">
        <v>0</v>
      </c>
      <c r="BE1399">
        <v>1</v>
      </c>
      <c r="BF1399" s="17">
        <v>0</v>
      </c>
      <c r="BG1399">
        <v>0</v>
      </c>
      <c r="BH1399">
        <v>1</v>
      </c>
      <c r="BI1399" s="17">
        <v>0</v>
      </c>
      <c r="BJ1399">
        <v>397</v>
      </c>
      <c r="BK1399">
        <v>327</v>
      </c>
      <c r="BL1399" s="92">
        <f t="shared" si="337"/>
        <v>34.527000000000001</v>
      </c>
      <c r="BM1399">
        <v>0</v>
      </c>
      <c r="BN1399">
        <v>0</v>
      </c>
      <c r="BO1399">
        <v>0</v>
      </c>
      <c r="BP1399">
        <v>0</v>
      </c>
      <c r="BQ1399">
        <v>0</v>
      </c>
      <c r="BR1399">
        <v>1</v>
      </c>
      <c r="BS1399">
        <v>0</v>
      </c>
      <c r="BT1399" s="17">
        <v>0</v>
      </c>
      <c r="BU1399">
        <v>0</v>
      </c>
      <c r="BV1399">
        <v>0</v>
      </c>
      <c r="BW1399">
        <v>1</v>
      </c>
      <c r="BX1399" s="17">
        <v>0</v>
      </c>
      <c r="BY1399">
        <v>0</v>
      </c>
      <c r="BZ1399">
        <v>0</v>
      </c>
      <c r="CA1399">
        <v>0</v>
      </c>
      <c r="CB1399">
        <v>0</v>
      </c>
      <c r="CC1399" s="17">
        <v>0</v>
      </c>
      <c r="CD1399">
        <v>0</v>
      </c>
      <c r="CE1399">
        <v>0</v>
      </c>
      <c r="CF1399">
        <v>1</v>
      </c>
      <c r="CG1399">
        <v>1</v>
      </c>
      <c r="CH1399">
        <v>0</v>
      </c>
      <c r="CI1399">
        <v>0</v>
      </c>
      <c r="CJ1399">
        <v>0</v>
      </c>
      <c r="CK1399">
        <v>0</v>
      </c>
      <c r="CL1399">
        <v>0</v>
      </c>
      <c r="CM1399">
        <v>1</v>
      </c>
      <c r="CN1399" s="17">
        <v>0</v>
      </c>
      <c r="CO1399">
        <v>0.29799999999999999</v>
      </c>
      <c r="CP1399">
        <v>386</v>
      </c>
      <c r="CQ1399">
        <v>1</v>
      </c>
      <c r="CR1399">
        <v>0</v>
      </c>
      <c r="CS1399">
        <v>11</v>
      </c>
      <c r="CY1399" s="33" t="s">
        <v>85</v>
      </c>
    </row>
    <row r="1400" spans="1:103" x14ac:dyDescent="0.25">
      <c r="A1400">
        <v>1399</v>
      </c>
      <c r="B1400">
        <v>88</v>
      </c>
      <c r="C1400" s="24" t="s">
        <v>4186</v>
      </c>
      <c r="D1400" s="12">
        <v>30.268952555856529</v>
      </c>
      <c r="E1400" s="13">
        <v>0.65277016510365615</v>
      </c>
      <c r="F1400" s="7">
        <v>46.37</v>
      </c>
      <c r="G1400" s="7">
        <f t="shared" si="319"/>
        <v>29.616182390752872</v>
      </c>
      <c r="H1400" s="15">
        <f t="shared" si="320"/>
        <v>30.921722720960187</v>
      </c>
      <c r="I1400" s="11">
        <f t="shared" si="339"/>
        <v>0.11187625816537328</v>
      </c>
      <c r="J1400" s="32">
        <f t="shared" si="340"/>
        <v>2.412686179973545E-3</v>
      </c>
      <c r="K1400" s="32">
        <f t="shared" si="341"/>
        <v>414.47578566184058</v>
      </c>
      <c r="L1400" s="8">
        <v>1</v>
      </c>
      <c r="M1400" s="9">
        <v>0</v>
      </c>
      <c r="N1400" s="8">
        <v>1</v>
      </c>
      <c r="O1400" s="9">
        <v>0</v>
      </c>
      <c r="P1400" s="9">
        <v>0</v>
      </c>
      <c r="Q1400" s="9">
        <v>0</v>
      </c>
      <c r="R1400" s="9">
        <v>0</v>
      </c>
      <c r="S1400" s="8">
        <v>169650</v>
      </c>
      <c r="T1400" s="9">
        <v>9</v>
      </c>
      <c r="U1400" s="9">
        <f t="shared" si="321"/>
        <v>169640</v>
      </c>
      <c r="V1400" s="9">
        <f t="shared" si="322"/>
        <v>30</v>
      </c>
      <c r="W1400" s="7">
        <f t="shared" si="32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38"/>
        <v>0.25100000000000006</v>
      </c>
      <c r="AN1400" s="42">
        <v>4.1000000000000002E-2</v>
      </c>
      <c r="AO1400" s="176">
        <f t="shared" si="332"/>
        <v>0.43200000000000005</v>
      </c>
      <c r="AP1400" s="17">
        <v>0.56799999999999995</v>
      </c>
      <c r="AQ1400">
        <v>0</v>
      </c>
      <c r="AR1400" s="39">
        <f t="shared" si="334"/>
        <v>1</v>
      </c>
      <c r="AS1400" t="s">
        <v>98</v>
      </c>
      <c r="AT1400" s="39" t="s">
        <v>98</v>
      </c>
      <c r="AU1400">
        <v>0</v>
      </c>
      <c r="AV1400" s="17">
        <v>1</v>
      </c>
      <c r="AW1400" s="38">
        <f t="shared" si="335"/>
        <v>0.379</v>
      </c>
      <c r="AX1400" s="17">
        <v>0.621</v>
      </c>
      <c r="AY1400" s="17" t="s">
        <v>12</v>
      </c>
      <c r="AZ1400">
        <v>0</v>
      </c>
      <c r="BA1400">
        <v>0</v>
      </c>
      <c r="BB1400">
        <v>0</v>
      </c>
      <c r="BC1400">
        <v>0</v>
      </c>
      <c r="BD1400">
        <v>0</v>
      </c>
      <c r="BE1400">
        <v>1</v>
      </c>
      <c r="BF1400" s="17">
        <v>0</v>
      </c>
      <c r="BG1400">
        <v>0</v>
      </c>
      <c r="BH1400">
        <v>1</v>
      </c>
      <c r="BI1400" s="17">
        <v>0</v>
      </c>
      <c r="BJ1400">
        <v>397</v>
      </c>
      <c r="BK1400">
        <v>327</v>
      </c>
      <c r="BL1400" s="92">
        <f t="shared" si="337"/>
        <v>34.527000000000001</v>
      </c>
      <c r="BM1400">
        <v>0</v>
      </c>
      <c r="BN1400">
        <v>0</v>
      </c>
      <c r="BO1400">
        <v>0</v>
      </c>
      <c r="BP1400">
        <v>0</v>
      </c>
      <c r="BQ1400">
        <v>0</v>
      </c>
      <c r="BR1400">
        <v>1</v>
      </c>
      <c r="BS1400">
        <v>0</v>
      </c>
      <c r="BT1400" s="17">
        <v>0</v>
      </c>
      <c r="BU1400">
        <v>0</v>
      </c>
      <c r="BV1400">
        <v>0</v>
      </c>
      <c r="BW1400">
        <v>1</v>
      </c>
      <c r="BX1400" s="17">
        <v>0</v>
      </c>
      <c r="BY1400">
        <v>0</v>
      </c>
      <c r="BZ1400">
        <v>0</v>
      </c>
      <c r="CA1400">
        <v>0</v>
      </c>
      <c r="CB1400">
        <v>0</v>
      </c>
      <c r="CC1400" s="17">
        <v>0</v>
      </c>
      <c r="CD1400">
        <v>0</v>
      </c>
      <c r="CE1400">
        <v>0</v>
      </c>
      <c r="CF1400">
        <v>1</v>
      </c>
      <c r="CG1400">
        <v>1</v>
      </c>
      <c r="CH1400">
        <v>0</v>
      </c>
      <c r="CI1400">
        <v>0</v>
      </c>
      <c r="CJ1400">
        <v>0</v>
      </c>
      <c r="CK1400">
        <v>0</v>
      </c>
      <c r="CL1400">
        <v>0</v>
      </c>
      <c r="CM1400">
        <v>1</v>
      </c>
      <c r="CN1400" s="17">
        <v>0</v>
      </c>
      <c r="CO1400">
        <v>0.29799999999999999</v>
      </c>
      <c r="CP1400">
        <v>386</v>
      </c>
      <c r="CQ1400">
        <v>1</v>
      </c>
      <c r="CR1400">
        <v>0</v>
      </c>
      <c r="CS1400">
        <v>11</v>
      </c>
      <c r="CY1400" s="33" t="s">
        <v>85</v>
      </c>
    </row>
    <row r="1401" spans="1:103" x14ac:dyDescent="0.25">
      <c r="A1401">
        <v>1400</v>
      </c>
      <c r="B1401">
        <v>88</v>
      </c>
      <c r="C1401" s="24" t="s">
        <v>4186</v>
      </c>
      <c r="D1401" s="12">
        <v>12.33877335986895</v>
      </c>
      <c r="E1401" s="13">
        <v>0.26202534210806849</v>
      </c>
      <c r="F1401" s="7">
        <v>47.09</v>
      </c>
      <c r="G1401" s="7">
        <f t="shared" si="319"/>
        <v>12.076748017760881</v>
      </c>
      <c r="H1401" s="15">
        <f t="shared" si="320"/>
        <v>12.60079870197702</v>
      </c>
      <c r="I1401" s="11">
        <f t="shared" si="339"/>
        <v>0.11359114724037869</v>
      </c>
      <c r="J1401" s="32">
        <f t="shared" si="340"/>
        <v>2.4122137872240111E-3</v>
      </c>
      <c r="K1401" s="32">
        <f t="shared" si="341"/>
        <v>414.55695398823065</v>
      </c>
      <c r="L1401" s="8">
        <v>1</v>
      </c>
      <c r="M1401" s="9">
        <v>0</v>
      </c>
      <c r="N1401" s="8">
        <v>1</v>
      </c>
      <c r="O1401" s="9">
        <v>0</v>
      </c>
      <c r="P1401" s="9">
        <v>0</v>
      </c>
      <c r="Q1401" s="9">
        <v>0</v>
      </c>
      <c r="R1401" s="9">
        <v>0</v>
      </c>
      <c r="S1401" s="8">
        <v>169650</v>
      </c>
      <c r="T1401" s="9">
        <v>9</v>
      </c>
      <c r="U1401" s="9">
        <f t="shared" si="321"/>
        <v>169640</v>
      </c>
      <c r="V1401" s="9">
        <f t="shared" si="322"/>
        <v>30</v>
      </c>
      <c r="W1401" s="7">
        <f t="shared" si="32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38"/>
        <v>0.25100000000000006</v>
      </c>
      <c r="AN1401" s="42">
        <v>4.1000000000000002E-2</v>
      </c>
      <c r="AO1401" s="41">
        <f t="shared" si="332"/>
        <v>0.43200000000000005</v>
      </c>
      <c r="AP1401" s="17">
        <v>0.56799999999999995</v>
      </c>
      <c r="AQ1401">
        <v>0</v>
      </c>
      <c r="AR1401" s="39">
        <f t="shared" si="334"/>
        <v>1</v>
      </c>
      <c r="AS1401" t="s">
        <v>98</v>
      </c>
      <c r="AT1401" s="39" t="s">
        <v>98</v>
      </c>
      <c r="AU1401">
        <v>0</v>
      </c>
      <c r="AV1401" s="17">
        <v>1</v>
      </c>
      <c r="AW1401">
        <f t="shared" si="335"/>
        <v>0.379</v>
      </c>
      <c r="AX1401" s="17">
        <v>0.621</v>
      </c>
      <c r="AY1401" s="17" t="s">
        <v>12</v>
      </c>
      <c r="AZ1401">
        <v>0</v>
      </c>
      <c r="BA1401">
        <v>0</v>
      </c>
      <c r="BB1401">
        <v>0</v>
      </c>
      <c r="BC1401">
        <v>0</v>
      </c>
      <c r="BD1401">
        <v>0</v>
      </c>
      <c r="BE1401">
        <v>1</v>
      </c>
      <c r="BF1401" s="17">
        <v>0</v>
      </c>
      <c r="BG1401">
        <v>0</v>
      </c>
      <c r="BH1401">
        <v>1</v>
      </c>
      <c r="BI1401" s="17">
        <v>0</v>
      </c>
      <c r="BJ1401">
        <v>397</v>
      </c>
      <c r="BK1401">
        <v>327</v>
      </c>
      <c r="BL1401" s="24">
        <f t="shared" si="337"/>
        <v>34.527000000000001</v>
      </c>
      <c r="BM1401">
        <v>0</v>
      </c>
      <c r="BN1401">
        <v>0</v>
      </c>
      <c r="BO1401">
        <v>0</v>
      </c>
      <c r="BP1401">
        <v>0</v>
      </c>
      <c r="BQ1401">
        <v>0</v>
      </c>
      <c r="BR1401">
        <v>1</v>
      </c>
      <c r="BS1401">
        <v>0</v>
      </c>
      <c r="BT1401" s="17">
        <v>0</v>
      </c>
      <c r="BU1401">
        <v>0</v>
      </c>
      <c r="BV1401">
        <v>0</v>
      </c>
      <c r="BW1401">
        <v>1</v>
      </c>
      <c r="BX1401" s="17">
        <v>0</v>
      </c>
      <c r="BY1401">
        <v>0</v>
      </c>
      <c r="BZ1401">
        <v>0</v>
      </c>
      <c r="CA1401">
        <v>0</v>
      </c>
      <c r="CB1401">
        <v>0</v>
      </c>
      <c r="CC1401" s="17">
        <v>0</v>
      </c>
      <c r="CD1401">
        <v>0</v>
      </c>
      <c r="CE1401">
        <v>0</v>
      </c>
      <c r="CF1401">
        <v>1</v>
      </c>
      <c r="CG1401">
        <v>1</v>
      </c>
      <c r="CH1401">
        <v>0</v>
      </c>
      <c r="CI1401">
        <v>0</v>
      </c>
      <c r="CJ1401">
        <v>0</v>
      </c>
      <c r="CK1401">
        <v>0</v>
      </c>
      <c r="CL1401">
        <v>0</v>
      </c>
      <c r="CM1401">
        <v>1</v>
      </c>
      <c r="CN1401" s="17">
        <v>0</v>
      </c>
      <c r="CO1401">
        <v>0.29799999999999999</v>
      </c>
      <c r="CP1401">
        <v>386</v>
      </c>
      <c r="CQ1401">
        <v>1</v>
      </c>
      <c r="CR1401">
        <v>0</v>
      </c>
      <c r="CS1401">
        <v>11</v>
      </c>
      <c r="CY1401" s="33" t="s">
        <v>85</v>
      </c>
    </row>
    <row r="1402" spans="1:103" x14ac:dyDescent="0.25">
      <c r="A1402">
        <v>1401</v>
      </c>
      <c r="B1402">
        <v>88</v>
      </c>
      <c r="C1402" s="24" t="s">
        <v>4186</v>
      </c>
      <c r="D1402" s="12">
        <v>9.4462528915949981</v>
      </c>
      <c r="E1402" s="13">
        <v>0.14109414326504849</v>
      </c>
      <c r="F1402" s="7">
        <v>66.95</v>
      </c>
      <c r="G1402" s="7">
        <f t="shared" si="319"/>
        <v>9.3051587483299496</v>
      </c>
      <c r="H1402" s="15">
        <f t="shared" si="320"/>
        <v>9.5873470348600467</v>
      </c>
      <c r="I1402" s="11">
        <f t="shared" si="339"/>
        <v>0.16044396301459291</v>
      </c>
      <c r="J1402" s="32">
        <f t="shared" si="340"/>
        <v>2.3964744288960849E-3</v>
      </c>
      <c r="K1402" s="32">
        <f t="shared" si="341"/>
        <v>417.27964544175893</v>
      </c>
      <c r="L1402" s="8">
        <v>1</v>
      </c>
      <c r="M1402" s="9">
        <v>0</v>
      </c>
      <c r="N1402" s="8">
        <v>1</v>
      </c>
      <c r="O1402" s="9">
        <v>0</v>
      </c>
      <c r="P1402" s="9">
        <v>0</v>
      </c>
      <c r="Q1402" s="9">
        <v>0</v>
      </c>
      <c r="R1402" s="9">
        <v>0</v>
      </c>
      <c r="S1402" s="8">
        <v>169650</v>
      </c>
      <c r="T1402" s="9">
        <v>9</v>
      </c>
      <c r="U1402" s="9">
        <f t="shared" si="321"/>
        <v>169640</v>
      </c>
      <c r="V1402" s="9">
        <f t="shared" si="322"/>
        <v>30</v>
      </c>
      <c r="W1402" s="7">
        <f t="shared" si="32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38"/>
        <v>0.25100000000000006</v>
      </c>
      <c r="AN1402" s="42">
        <v>4.1000000000000002E-2</v>
      </c>
      <c r="AO1402" s="41">
        <f t="shared" si="332"/>
        <v>0.43200000000000005</v>
      </c>
      <c r="AP1402" s="17">
        <v>0.56799999999999995</v>
      </c>
      <c r="AQ1402">
        <v>0</v>
      </c>
      <c r="AR1402" s="39">
        <f t="shared" si="334"/>
        <v>1</v>
      </c>
      <c r="AS1402" t="s">
        <v>98</v>
      </c>
      <c r="AT1402" s="39" t="s">
        <v>98</v>
      </c>
      <c r="AU1402">
        <v>0</v>
      </c>
      <c r="AV1402" s="17">
        <v>1</v>
      </c>
      <c r="AW1402">
        <f t="shared" si="335"/>
        <v>0.379</v>
      </c>
      <c r="AX1402" s="17">
        <v>0.621</v>
      </c>
      <c r="AY1402" s="17" t="s">
        <v>12</v>
      </c>
      <c r="AZ1402">
        <v>0</v>
      </c>
      <c r="BA1402">
        <v>0</v>
      </c>
      <c r="BB1402">
        <v>0</v>
      </c>
      <c r="BC1402">
        <v>0</v>
      </c>
      <c r="BD1402">
        <v>0</v>
      </c>
      <c r="BE1402">
        <v>1</v>
      </c>
      <c r="BF1402" s="17">
        <v>0</v>
      </c>
      <c r="BG1402">
        <v>0</v>
      </c>
      <c r="BH1402">
        <v>1</v>
      </c>
      <c r="BI1402" s="17">
        <v>0</v>
      </c>
      <c r="BJ1402">
        <v>397</v>
      </c>
      <c r="BK1402">
        <v>327</v>
      </c>
      <c r="BL1402" s="24">
        <f t="shared" si="337"/>
        <v>34.527000000000001</v>
      </c>
      <c r="BM1402">
        <v>0</v>
      </c>
      <c r="BN1402">
        <v>0</v>
      </c>
      <c r="BO1402">
        <v>0</v>
      </c>
      <c r="BP1402">
        <v>0</v>
      </c>
      <c r="BQ1402">
        <v>0</v>
      </c>
      <c r="BR1402">
        <v>1</v>
      </c>
      <c r="BS1402">
        <v>0</v>
      </c>
      <c r="BT1402" s="17">
        <v>0</v>
      </c>
      <c r="BU1402">
        <v>0</v>
      </c>
      <c r="BV1402">
        <v>0</v>
      </c>
      <c r="BW1402">
        <v>1</v>
      </c>
      <c r="BX1402" s="17">
        <v>0</v>
      </c>
      <c r="BY1402">
        <v>0</v>
      </c>
      <c r="BZ1402">
        <v>0</v>
      </c>
      <c r="CA1402">
        <v>0</v>
      </c>
      <c r="CB1402">
        <v>0</v>
      </c>
      <c r="CC1402" s="17">
        <v>0</v>
      </c>
      <c r="CD1402">
        <v>0</v>
      </c>
      <c r="CE1402">
        <v>0</v>
      </c>
      <c r="CF1402">
        <v>1</v>
      </c>
      <c r="CG1402">
        <v>1</v>
      </c>
      <c r="CH1402">
        <v>0</v>
      </c>
      <c r="CI1402">
        <v>0</v>
      </c>
      <c r="CJ1402">
        <v>0</v>
      </c>
      <c r="CK1402">
        <v>0</v>
      </c>
      <c r="CL1402">
        <v>0</v>
      </c>
      <c r="CM1402">
        <v>1</v>
      </c>
      <c r="CN1402" s="17">
        <v>0</v>
      </c>
      <c r="CO1402">
        <v>0.29799999999999999</v>
      </c>
      <c r="CP1402">
        <v>386</v>
      </c>
      <c r="CQ1402">
        <v>1</v>
      </c>
      <c r="CR1402">
        <v>0</v>
      </c>
      <c r="CS1402">
        <v>11</v>
      </c>
      <c r="CY1402" s="33" t="s">
        <v>85</v>
      </c>
    </row>
    <row r="1403" spans="1:103" x14ac:dyDescent="0.25">
      <c r="A1403">
        <v>1402</v>
      </c>
      <c r="B1403">
        <v>89</v>
      </c>
      <c r="C1403" s="24" t="s">
        <v>4197</v>
      </c>
      <c r="D1403" s="12">
        <v>2.5182910509144119</v>
      </c>
      <c r="E1403" s="13">
        <v>0.93818686210536917</v>
      </c>
      <c r="F1403" s="7">
        <v>2.6842105263157889</v>
      </c>
      <c r="G1403" s="7">
        <f t="shared" si="319"/>
        <v>1.5801041888090426</v>
      </c>
      <c r="H1403" s="15">
        <f t="shared" si="320"/>
        <v>3.4564779130197811</v>
      </c>
      <c r="I1403" s="11">
        <f t="shared" si="339"/>
        <v>3.4155112827745832E-2</v>
      </c>
      <c r="J1403" s="32">
        <f t="shared" si="340"/>
        <v>1.2724453798571978E-2</v>
      </c>
      <c r="K1403" s="32">
        <f t="shared" si="341"/>
        <v>78.588834996770288</v>
      </c>
      <c r="L1403" s="8">
        <v>0</v>
      </c>
      <c r="M1403" s="9">
        <v>1</v>
      </c>
      <c r="N1403" s="8">
        <v>0</v>
      </c>
      <c r="O1403" s="9">
        <v>0</v>
      </c>
      <c r="P1403" s="9">
        <v>0</v>
      </c>
      <c r="Q1403" s="9">
        <v>1</v>
      </c>
      <c r="R1403" s="9">
        <v>0</v>
      </c>
      <c r="S1403" s="8">
        <v>6184</v>
      </c>
      <c r="T1403" s="9">
        <v>14</v>
      </c>
      <c r="U1403" s="9">
        <f t="shared" si="321"/>
        <v>6169</v>
      </c>
      <c r="V1403" s="9">
        <f t="shared" si="32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2">0.0035/2</f>
        <v>1.75E-3</v>
      </c>
      <c r="AL1403" s="32">
        <f t="shared" si="342"/>
        <v>1.75E-3</v>
      </c>
      <c r="AM1403" s="32">
        <f t="shared" ref="AM1403:AM1438" si="343">1-AN1403-AL1403-AK1403</f>
        <v>0.6855</v>
      </c>
      <c r="AN1403" s="42">
        <v>0.311</v>
      </c>
      <c r="AO1403" s="41" t="s">
        <v>98</v>
      </c>
      <c r="AP1403" s="17" t="s">
        <v>98</v>
      </c>
      <c r="AQ1403">
        <v>0.54800000000000004</v>
      </c>
      <c r="AR1403" s="39">
        <f t="shared" si="334"/>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22521</v>
      </c>
      <c r="BL1403" s="24">
        <v>25</v>
      </c>
      <c r="BM1403">
        <v>1</v>
      </c>
      <c r="BN1403">
        <v>0</v>
      </c>
      <c r="BO1403">
        <v>0</v>
      </c>
      <c r="BP1403">
        <v>0</v>
      </c>
      <c r="BQ1403">
        <v>0</v>
      </c>
      <c r="BR1403">
        <v>0</v>
      </c>
      <c r="BS1403">
        <v>0</v>
      </c>
      <c r="BT1403" s="17">
        <v>0</v>
      </c>
      <c r="BU1403">
        <v>1</v>
      </c>
      <c r="BV1403">
        <v>0</v>
      </c>
      <c r="BW1403">
        <v>0</v>
      </c>
      <c r="BX1403" s="17">
        <v>0</v>
      </c>
      <c r="BY1403">
        <v>0</v>
      </c>
      <c r="BZ1403">
        <v>0</v>
      </c>
      <c r="CA1403">
        <v>0</v>
      </c>
      <c r="CB1403">
        <v>0</v>
      </c>
      <c r="CC1403" s="17">
        <v>0</v>
      </c>
      <c r="CD1403">
        <v>0</v>
      </c>
      <c r="CE1403">
        <v>0</v>
      </c>
      <c r="CF1403">
        <v>1</v>
      </c>
      <c r="CG1403">
        <v>0</v>
      </c>
      <c r="CH1403">
        <v>1</v>
      </c>
      <c r="CI1403">
        <v>0</v>
      </c>
      <c r="CJ1403">
        <v>1</v>
      </c>
      <c r="CK1403">
        <v>0</v>
      </c>
      <c r="CL1403">
        <v>0</v>
      </c>
      <c r="CM1403">
        <v>0</v>
      </c>
      <c r="CN1403" s="17">
        <v>0</v>
      </c>
      <c r="CO1403">
        <v>1.02</v>
      </c>
      <c r="CP1403">
        <v>494</v>
      </c>
      <c r="CQ1403">
        <v>1</v>
      </c>
      <c r="CR1403">
        <v>0</v>
      </c>
      <c r="CS1403">
        <v>17</v>
      </c>
      <c r="CY1403" s="33" t="s">
        <v>85</v>
      </c>
    </row>
    <row r="1404" spans="1:103" x14ac:dyDescent="0.25">
      <c r="A1404">
        <v>1403</v>
      </c>
      <c r="B1404">
        <v>89</v>
      </c>
      <c r="C1404" s="24" t="s">
        <v>4197</v>
      </c>
      <c r="D1404" s="12">
        <v>2.567051239664675</v>
      </c>
      <c r="E1404" s="13">
        <v>0.69112917990972023</v>
      </c>
      <c r="F1404" s="7">
        <v>3.714285714285714</v>
      </c>
      <c r="G1404" s="7">
        <f t="shared" si="319"/>
        <v>1.8759220597549549</v>
      </c>
      <c r="H1404" s="15">
        <f t="shared" si="320"/>
        <v>3.2581804195743951</v>
      </c>
      <c r="I1404" s="11">
        <f t="shared" si="339"/>
        <v>4.7237059191785072E-2</v>
      </c>
      <c r="J1404" s="32">
        <f t="shared" si="340"/>
        <v>1.2717669782403674E-2</v>
      </c>
      <c r="K1404" s="32">
        <f t="shared" si="341"/>
        <v>78.630756821789191</v>
      </c>
      <c r="L1404" s="8">
        <v>0</v>
      </c>
      <c r="M1404" s="9">
        <v>1</v>
      </c>
      <c r="N1404" s="8">
        <v>0</v>
      </c>
      <c r="O1404" s="9">
        <v>0</v>
      </c>
      <c r="P1404" s="9">
        <v>0</v>
      </c>
      <c r="Q1404" s="9">
        <v>1</v>
      </c>
      <c r="R1404" s="9">
        <v>0</v>
      </c>
      <c r="S1404" s="8">
        <v>6184</v>
      </c>
      <c r="T1404" s="9">
        <v>14</v>
      </c>
      <c r="U1404" s="9">
        <f t="shared" si="321"/>
        <v>6169</v>
      </c>
      <c r="V1404" s="9">
        <f t="shared" si="32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2"/>
        <v>1.75E-3</v>
      </c>
      <c r="AL1404" s="32">
        <f t="shared" si="342"/>
        <v>1.75E-3</v>
      </c>
      <c r="AM1404" s="32">
        <f t="shared" si="343"/>
        <v>0.6855</v>
      </c>
      <c r="AN1404" s="42">
        <v>0.311</v>
      </c>
      <c r="AO1404" s="41" t="s">
        <v>98</v>
      </c>
      <c r="AP1404" s="17" t="s">
        <v>98</v>
      </c>
      <c r="AQ1404">
        <v>0.54800000000000004</v>
      </c>
      <c r="AR1404" s="39">
        <f t="shared" si="334"/>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22521</v>
      </c>
      <c r="BL1404" s="24">
        <v>25</v>
      </c>
      <c r="BM1404">
        <v>1</v>
      </c>
      <c r="BN1404">
        <v>0</v>
      </c>
      <c r="BO1404">
        <v>0</v>
      </c>
      <c r="BP1404">
        <v>0</v>
      </c>
      <c r="BQ1404">
        <v>0</v>
      </c>
      <c r="BR1404">
        <v>0</v>
      </c>
      <c r="BS1404">
        <v>0</v>
      </c>
      <c r="BT1404" s="17">
        <v>0</v>
      </c>
      <c r="BU1404">
        <v>1</v>
      </c>
      <c r="BV1404">
        <v>0</v>
      </c>
      <c r="BW1404">
        <v>0</v>
      </c>
      <c r="BX1404" s="17">
        <v>0</v>
      </c>
      <c r="BY1404">
        <v>0</v>
      </c>
      <c r="BZ1404">
        <v>0</v>
      </c>
      <c r="CA1404">
        <v>0</v>
      </c>
      <c r="CB1404">
        <v>0</v>
      </c>
      <c r="CC1404" s="17">
        <v>0</v>
      </c>
      <c r="CD1404">
        <v>0</v>
      </c>
      <c r="CE1404">
        <v>0</v>
      </c>
      <c r="CF1404">
        <v>1</v>
      </c>
      <c r="CG1404">
        <v>0</v>
      </c>
      <c r="CH1404">
        <v>1</v>
      </c>
      <c r="CI1404">
        <v>0</v>
      </c>
      <c r="CJ1404">
        <v>1</v>
      </c>
      <c r="CK1404">
        <v>0</v>
      </c>
      <c r="CL1404">
        <v>0</v>
      </c>
      <c r="CM1404">
        <v>0</v>
      </c>
      <c r="CN1404" s="17">
        <v>0</v>
      </c>
      <c r="CO1404">
        <v>1.02</v>
      </c>
      <c r="CP1404">
        <v>494</v>
      </c>
      <c r="CQ1404">
        <v>1</v>
      </c>
      <c r="CR1404">
        <v>0</v>
      </c>
      <c r="CS1404">
        <v>17</v>
      </c>
      <c r="CY1404" s="33" t="s">
        <v>85</v>
      </c>
    </row>
    <row r="1405" spans="1:103" x14ac:dyDescent="0.25">
      <c r="A1405">
        <v>1404</v>
      </c>
      <c r="B1405">
        <v>89</v>
      </c>
      <c r="C1405" s="24" t="s">
        <v>4197</v>
      </c>
      <c r="D1405" s="12">
        <v>3.4204697615358488</v>
      </c>
      <c r="E1405" s="13">
        <v>0.40380545795909339</v>
      </c>
      <c r="F1405" s="7">
        <v>8.470588235294116</v>
      </c>
      <c r="G1405" s="7">
        <f t="shared" si="319"/>
        <v>3.0166643035767553</v>
      </c>
      <c r="H1405" s="15">
        <f t="shared" si="320"/>
        <v>3.8242752194949423</v>
      </c>
      <c r="I1405" s="11">
        <f t="shared" si="339"/>
        <v>0.10722477606810527</v>
      </c>
      <c r="J1405" s="32">
        <f t="shared" si="340"/>
        <v>1.2658480508040209E-2</v>
      </c>
      <c r="K1405" s="32">
        <f t="shared" si="341"/>
        <v>78.998423180794589</v>
      </c>
      <c r="L1405" s="8">
        <v>0</v>
      </c>
      <c r="M1405" s="9">
        <v>1</v>
      </c>
      <c r="N1405" s="8">
        <v>0</v>
      </c>
      <c r="O1405" s="9">
        <v>0</v>
      </c>
      <c r="P1405" s="9">
        <v>0</v>
      </c>
      <c r="Q1405" s="9">
        <v>1</v>
      </c>
      <c r="R1405" s="9">
        <v>0</v>
      </c>
      <c r="S1405" s="8">
        <v>6184</v>
      </c>
      <c r="T1405" s="9">
        <v>14</v>
      </c>
      <c r="U1405" s="9">
        <f t="shared" si="321"/>
        <v>6169</v>
      </c>
      <c r="V1405" s="9">
        <f t="shared" si="32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2"/>
        <v>1.75E-3</v>
      </c>
      <c r="AL1405" s="32">
        <f t="shared" si="342"/>
        <v>1.75E-3</v>
      </c>
      <c r="AM1405" s="32">
        <f t="shared" si="343"/>
        <v>0.6855</v>
      </c>
      <c r="AN1405" s="42">
        <v>0.311</v>
      </c>
      <c r="AO1405" s="41" t="s">
        <v>98</v>
      </c>
      <c r="AP1405" s="17" t="s">
        <v>98</v>
      </c>
      <c r="AQ1405">
        <v>0.54800000000000004</v>
      </c>
      <c r="AR1405" s="39">
        <f t="shared" si="334"/>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22521</v>
      </c>
      <c r="BL1405" s="24">
        <v>25</v>
      </c>
      <c r="BM1405">
        <v>1</v>
      </c>
      <c r="BN1405">
        <v>0</v>
      </c>
      <c r="BO1405">
        <v>0</v>
      </c>
      <c r="BP1405">
        <v>0</v>
      </c>
      <c r="BQ1405">
        <v>0</v>
      </c>
      <c r="BR1405">
        <v>0</v>
      </c>
      <c r="BS1405">
        <v>0</v>
      </c>
      <c r="BT1405" s="17">
        <v>0</v>
      </c>
      <c r="BU1405">
        <v>1</v>
      </c>
      <c r="BV1405">
        <v>0</v>
      </c>
      <c r="BW1405">
        <v>0</v>
      </c>
      <c r="BX1405" s="17">
        <v>0</v>
      </c>
      <c r="BY1405">
        <v>0</v>
      </c>
      <c r="BZ1405">
        <v>0</v>
      </c>
      <c r="CA1405">
        <v>0</v>
      </c>
      <c r="CB1405">
        <v>0</v>
      </c>
      <c r="CC1405" s="17">
        <v>0</v>
      </c>
      <c r="CD1405">
        <v>0</v>
      </c>
      <c r="CE1405">
        <v>0</v>
      </c>
      <c r="CF1405">
        <v>1</v>
      </c>
      <c r="CG1405">
        <v>0</v>
      </c>
      <c r="CH1405">
        <v>1</v>
      </c>
      <c r="CI1405">
        <v>0</v>
      </c>
      <c r="CJ1405">
        <v>1</v>
      </c>
      <c r="CK1405">
        <v>0</v>
      </c>
      <c r="CL1405">
        <v>0</v>
      </c>
      <c r="CM1405">
        <v>0</v>
      </c>
      <c r="CN1405" s="17">
        <v>0</v>
      </c>
      <c r="CO1405">
        <v>1.02</v>
      </c>
      <c r="CP1405">
        <v>494</v>
      </c>
      <c r="CQ1405">
        <v>1</v>
      </c>
      <c r="CR1405">
        <v>0</v>
      </c>
      <c r="CS1405">
        <v>17</v>
      </c>
      <c r="CY1405" s="33" t="s">
        <v>85</v>
      </c>
    </row>
    <row r="1406" spans="1:103" x14ac:dyDescent="0.25">
      <c r="A1406">
        <v>1405</v>
      </c>
      <c r="B1406">
        <v>89</v>
      </c>
      <c r="C1406" s="24" t="s">
        <v>4197</v>
      </c>
      <c r="D1406" s="12">
        <v>2.6632299999280522</v>
      </c>
      <c r="E1406" s="13">
        <v>0.29005475246741153</v>
      </c>
      <c r="F1406" s="7">
        <v>9.1818181818181834</v>
      </c>
      <c r="G1406" s="7">
        <f t="shared" si="319"/>
        <v>2.3731752474606407</v>
      </c>
      <c r="H1406" s="15">
        <f t="shared" si="320"/>
        <v>2.9532847523954637</v>
      </c>
      <c r="I1406" s="11">
        <f t="shared" si="339"/>
        <v>0.1161111310477527</v>
      </c>
      <c r="J1406" s="32">
        <f t="shared" si="340"/>
        <v>1.2645766747775044E-2</v>
      </c>
      <c r="K1406" s="32">
        <f t="shared" si="341"/>
        <v>79.077846361189984</v>
      </c>
      <c r="L1406" s="8">
        <v>0</v>
      </c>
      <c r="M1406" s="9">
        <v>1</v>
      </c>
      <c r="N1406" s="8">
        <v>0</v>
      </c>
      <c r="O1406" s="9">
        <v>0</v>
      </c>
      <c r="P1406" s="9">
        <v>0</v>
      </c>
      <c r="Q1406" s="9">
        <v>1</v>
      </c>
      <c r="R1406" s="9">
        <v>0</v>
      </c>
      <c r="S1406" s="8">
        <v>6184</v>
      </c>
      <c r="T1406" s="9">
        <v>14</v>
      </c>
      <c r="U1406" s="9">
        <f t="shared" si="321"/>
        <v>6169</v>
      </c>
      <c r="V1406" s="9">
        <f t="shared" si="32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2"/>
        <v>1.75E-3</v>
      </c>
      <c r="AL1406" s="32">
        <f t="shared" si="342"/>
        <v>1.75E-3</v>
      </c>
      <c r="AM1406" s="32">
        <f t="shared" si="343"/>
        <v>0.6855</v>
      </c>
      <c r="AN1406" s="42">
        <v>0.311</v>
      </c>
      <c r="AO1406" s="41" t="s">
        <v>98</v>
      </c>
      <c r="AP1406" s="17" t="s">
        <v>98</v>
      </c>
      <c r="AQ1406">
        <v>0.54800000000000004</v>
      </c>
      <c r="AR1406" s="39">
        <f t="shared" si="334"/>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22521</v>
      </c>
      <c r="BL1406" s="24">
        <v>25</v>
      </c>
      <c r="BM1406">
        <v>1</v>
      </c>
      <c r="BN1406">
        <v>0</v>
      </c>
      <c r="BO1406">
        <v>0</v>
      </c>
      <c r="BP1406">
        <v>0</v>
      </c>
      <c r="BQ1406">
        <v>0</v>
      </c>
      <c r="BR1406">
        <v>0</v>
      </c>
      <c r="BS1406">
        <v>0</v>
      </c>
      <c r="BT1406" s="17">
        <v>0</v>
      </c>
      <c r="BU1406">
        <v>1</v>
      </c>
      <c r="BV1406">
        <v>0</v>
      </c>
      <c r="BW1406">
        <v>0</v>
      </c>
      <c r="BX1406" s="17">
        <v>0</v>
      </c>
      <c r="BY1406">
        <v>0</v>
      </c>
      <c r="BZ1406">
        <v>0</v>
      </c>
      <c r="CA1406">
        <v>0</v>
      </c>
      <c r="CB1406">
        <v>0</v>
      </c>
      <c r="CC1406" s="17">
        <v>0</v>
      </c>
      <c r="CD1406">
        <v>0</v>
      </c>
      <c r="CE1406">
        <v>0</v>
      </c>
      <c r="CF1406">
        <v>1</v>
      </c>
      <c r="CG1406">
        <v>0</v>
      </c>
      <c r="CH1406">
        <v>1</v>
      </c>
      <c r="CI1406">
        <v>0</v>
      </c>
      <c r="CJ1406">
        <v>1</v>
      </c>
      <c r="CK1406">
        <v>0</v>
      </c>
      <c r="CL1406">
        <v>0</v>
      </c>
      <c r="CM1406">
        <v>0</v>
      </c>
      <c r="CN1406" s="17">
        <v>0</v>
      </c>
      <c r="CO1406">
        <v>1.02</v>
      </c>
      <c r="CP1406">
        <v>494</v>
      </c>
      <c r="CQ1406">
        <v>1</v>
      </c>
      <c r="CR1406">
        <v>0</v>
      </c>
      <c r="CS1406">
        <v>17</v>
      </c>
      <c r="CY1406" s="33" t="s">
        <v>85</v>
      </c>
    </row>
    <row r="1407" spans="1:103" x14ac:dyDescent="0.25">
      <c r="A1407">
        <v>1406</v>
      </c>
      <c r="B1407">
        <v>89</v>
      </c>
      <c r="C1407" s="24" t="s">
        <v>4197</v>
      </c>
      <c r="D1407" s="12">
        <v>2.615788258922414</v>
      </c>
      <c r="E1407" s="13">
        <v>0.93773541357595969</v>
      </c>
      <c r="F1407" s="7">
        <v>2.7894736842105261</v>
      </c>
      <c r="G1407" s="7">
        <f t="shared" si="319"/>
        <v>1.6780528453464543</v>
      </c>
      <c r="H1407" s="15">
        <f t="shared" si="320"/>
        <v>3.5535236724983736</v>
      </c>
      <c r="I1407" s="11">
        <f t="shared" si="339"/>
        <v>3.5498621065217645E-2</v>
      </c>
      <c r="J1407" s="32">
        <f t="shared" si="340"/>
        <v>1.2725920759228968E-2</v>
      </c>
      <c r="K1407" s="32">
        <f t="shared" si="341"/>
        <v>78.579775791452249</v>
      </c>
      <c r="L1407" s="8">
        <v>0</v>
      </c>
      <c r="M1407" s="9">
        <v>1</v>
      </c>
      <c r="N1407" s="8">
        <v>0</v>
      </c>
      <c r="O1407" s="9">
        <v>0</v>
      </c>
      <c r="P1407" s="9">
        <v>0</v>
      </c>
      <c r="Q1407" s="9">
        <v>1</v>
      </c>
      <c r="R1407" s="9">
        <v>0</v>
      </c>
      <c r="S1407" s="8">
        <v>6184</v>
      </c>
      <c r="T1407" s="9">
        <v>16</v>
      </c>
      <c r="U1407" s="9">
        <f t="shared" si="321"/>
        <v>6167</v>
      </c>
      <c r="V1407" s="9">
        <f t="shared" si="32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2"/>
        <v>1.75E-3</v>
      </c>
      <c r="AL1407" s="32">
        <f t="shared" si="342"/>
        <v>1.75E-3</v>
      </c>
      <c r="AM1407" s="32">
        <f t="shared" si="343"/>
        <v>0.6855</v>
      </c>
      <c r="AN1407" s="42">
        <v>0.311</v>
      </c>
      <c r="AO1407" s="41" t="s">
        <v>98</v>
      </c>
      <c r="AP1407" s="17" t="s">
        <v>98</v>
      </c>
      <c r="AQ1407">
        <v>0.54800000000000004</v>
      </c>
      <c r="AR1407" s="39">
        <f t="shared" si="334"/>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22521</v>
      </c>
      <c r="BL1407" s="24">
        <v>25</v>
      </c>
      <c r="BM1407">
        <v>1</v>
      </c>
      <c r="BN1407">
        <v>0</v>
      </c>
      <c r="BO1407">
        <v>0</v>
      </c>
      <c r="BP1407">
        <v>0</v>
      </c>
      <c r="BQ1407">
        <v>0</v>
      </c>
      <c r="BR1407">
        <v>0</v>
      </c>
      <c r="BS1407">
        <v>0</v>
      </c>
      <c r="BT1407" s="17">
        <v>0</v>
      </c>
      <c r="BU1407">
        <v>1</v>
      </c>
      <c r="BV1407">
        <v>0</v>
      </c>
      <c r="BW1407">
        <v>0</v>
      </c>
      <c r="BX1407" s="17">
        <v>0</v>
      </c>
      <c r="BY1407">
        <v>0</v>
      </c>
      <c r="BZ1407">
        <v>0</v>
      </c>
      <c r="CA1407">
        <v>0</v>
      </c>
      <c r="CB1407">
        <v>0</v>
      </c>
      <c r="CC1407" s="17">
        <v>0</v>
      </c>
      <c r="CD1407">
        <v>0</v>
      </c>
      <c r="CE1407">
        <v>0</v>
      </c>
      <c r="CF1407">
        <v>1</v>
      </c>
      <c r="CG1407">
        <v>0</v>
      </c>
      <c r="CH1407">
        <v>1</v>
      </c>
      <c r="CI1407">
        <v>0</v>
      </c>
      <c r="CJ1407">
        <v>1</v>
      </c>
      <c r="CK1407">
        <v>0</v>
      </c>
      <c r="CL1407">
        <v>0</v>
      </c>
      <c r="CM1407">
        <v>0</v>
      </c>
      <c r="CN1407" s="17">
        <v>0</v>
      </c>
      <c r="CO1407">
        <v>1.02</v>
      </c>
      <c r="CP1407">
        <v>494</v>
      </c>
      <c r="CQ1407">
        <v>1</v>
      </c>
      <c r="CR1407">
        <v>0</v>
      </c>
      <c r="CS1407">
        <v>17</v>
      </c>
      <c r="CY1407" s="33" t="s">
        <v>85</v>
      </c>
    </row>
    <row r="1408" spans="1:103" x14ac:dyDescent="0.25">
      <c r="A1408">
        <v>1407</v>
      </c>
      <c r="B1408">
        <v>89</v>
      </c>
      <c r="C1408" s="24" t="s">
        <v>4197</v>
      </c>
      <c r="D1408" s="12">
        <v>2.5182910509144119</v>
      </c>
      <c r="E1408" s="13">
        <v>0.69129558260395629</v>
      </c>
      <c r="F1408" s="7">
        <v>3.6428571428571419</v>
      </c>
      <c r="G1408" s="7">
        <f t="shared" si="319"/>
        <v>1.8269954683104555</v>
      </c>
      <c r="H1408" s="15">
        <f t="shared" si="320"/>
        <v>3.2095866335183683</v>
      </c>
      <c r="I1408" s="11">
        <f t="shared" si="339"/>
        <v>4.6338119127999358E-2</v>
      </c>
      <c r="J1408" s="32">
        <f t="shared" si="340"/>
        <v>1.2720267995921398E-2</v>
      </c>
      <c r="K1408" s="32">
        <f t="shared" si="341"/>
        <v>78.614695879099244</v>
      </c>
      <c r="L1408" s="8">
        <v>0</v>
      </c>
      <c r="M1408" s="9">
        <v>1</v>
      </c>
      <c r="N1408" s="8">
        <v>0</v>
      </c>
      <c r="O1408" s="9">
        <v>0</v>
      </c>
      <c r="P1408" s="9">
        <v>0</v>
      </c>
      <c r="Q1408" s="9">
        <v>1</v>
      </c>
      <c r="R1408" s="9">
        <v>0</v>
      </c>
      <c r="S1408" s="8">
        <v>6184</v>
      </c>
      <c r="T1408" s="9">
        <v>16</v>
      </c>
      <c r="U1408" s="9">
        <f t="shared" si="321"/>
        <v>6167</v>
      </c>
      <c r="V1408" s="9">
        <f t="shared" si="32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2"/>
        <v>1.75E-3</v>
      </c>
      <c r="AL1408" s="32">
        <f t="shared" si="342"/>
        <v>1.75E-3</v>
      </c>
      <c r="AM1408" s="32">
        <f t="shared" si="343"/>
        <v>0.6855</v>
      </c>
      <c r="AN1408" s="42">
        <v>0.311</v>
      </c>
      <c r="AO1408" s="41" t="s">
        <v>98</v>
      </c>
      <c r="AP1408" s="17" t="s">
        <v>98</v>
      </c>
      <c r="AQ1408">
        <v>0.54800000000000004</v>
      </c>
      <c r="AR1408" s="39">
        <f t="shared" si="334"/>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22521</v>
      </c>
      <c r="BL1408" s="24">
        <v>25</v>
      </c>
      <c r="BM1408">
        <v>1</v>
      </c>
      <c r="BN1408">
        <v>0</v>
      </c>
      <c r="BO1408">
        <v>0</v>
      </c>
      <c r="BP1408">
        <v>0</v>
      </c>
      <c r="BQ1408">
        <v>0</v>
      </c>
      <c r="BR1408">
        <v>0</v>
      </c>
      <c r="BS1408">
        <v>0</v>
      </c>
      <c r="BT1408" s="17">
        <v>0</v>
      </c>
      <c r="BU1408">
        <v>1</v>
      </c>
      <c r="BV1408">
        <v>0</v>
      </c>
      <c r="BW1408">
        <v>0</v>
      </c>
      <c r="BX1408" s="17">
        <v>0</v>
      </c>
      <c r="BY1408">
        <v>0</v>
      </c>
      <c r="BZ1408">
        <v>0</v>
      </c>
      <c r="CA1408">
        <v>0</v>
      </c>
      <c r="CB1408">
        <v>0</v>
      </c>
      <c r="CC1408" s="17">
        <v>0</v>
      </c>
      <c r="CD1408">
        <v>0</v>
      </c>
      <c r="CE1408">
        <v>0</v>
      </c>
      <c r="CF1408">
        <v>1</v>
      </c>
      <c r="CG1408">
        <v>0</v>
      </c>
      <c r="CH1408">
        <v>1</v>
      </c>
      <c r="CI1408">
        <v>0</v>
      </c>
      <c r="CJ1408">
        <v>1</v>
      </c>
      <c r="CK1408">
        <v>0</v>
      </c>
      <c r="CL1408">
        <v>0</v>
      </c>
      <c r="CM1408">
        <v>0</v>
      </c>
      <c r="CN1408" s="17">
        <v>0</v>
      </c>
      <c r="CO1408">
        <v>1.02</v>
      </c>
      <c r="CP1408">
        <v>494</v>
      </c>
      <c r="CQ1408">
        <v>1</v>
      </c>
      <c r="CR1408">
        <v>0</v>
      </c>
      <c r="CS1408">
        <v>17</v>
      </c>
      <c r="CY1408" s="33" t="s">
        <v>85</v>
      </c>
    </row>
    <row r="1409" spans="1:103" x14ac:dyDescent="0.25">
      <c r="A1409">
        <v>1408</v>
      </c>
      <c r="B1409">
        <v>89</v>
      </c>
      <c r="C1409" s="24" t="s">
        <v>4197</v>
      </c>
      <c r="D1409" s="12">
        <v>3.3299484758959612</v>
      </c>
      <c r="E1409" s="13">
        <v>0.42813623261519479</v>
      </c>
      <c r="F1409" s="7">
        <v>7.7777777777777786</v>
      </c>
      <c r="G1409" s="7">
        <f t="shared" si="319"/>
        <v>2.9018122432807663</v>
      </c>
      <c r="H1409" s="15">
        <f t="shared" si="320"/>
        <v>3.7580847085111562</v>
      </c>
      <c r="I1409" s="11">
        <f t="shared" si="339"/>
        <v>9.8559587621240299E-2</v>
      </c>
      <c r="J1409" s="32">
        <f t="shared" si="340"/>
        <v>1.2671946979873751E-2</v>
      </c>
      <c r="K1409" s="32">
        <f t="shared" si="341"/>
        <v>78.91447159526885</v>
      </c>
      <c r="L1409" s="8">
        <v>0</v>
      </c>
      <c r="M1409" s="9">
        <v>1</v>
      </c>
      <c r="N1409" s="8">
        <v>0</v>
      </c>
      <c r="O1409" s="9">
        <v>0</v>
      </c>
      <c r="P1409" s="9">
        <v>0</v>
      </c>
      <c r="Q1409" s="9">
        <v>1</v>
      </c>
      <c r="R1409" s="9">
        <v>0</v>
      </c>
      <c r="S1409" s="8">
        <v>6184</v>
      </c>
      <c r="T1409" s="9">
        <v>16</v>
      </c>
      <c r="U1409" s="9">
        <f t="shared" si="321"/>
        <v>6167</v>
      </c>
      <c r="V1409" s="9">
        <f t="shared" si="32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2"/>
        <v>1.75E-3</v>
      </c>
      <c r="AL1409" s="32">
        <f t="shared" si="342"/>
        <v>1.75E-3</v>
      </c>
      <c r="AM1409" s="32">
        <f t="shared" si="343"/>
        <v>0.6855</v>
      </c>
      <c r="AN1409" s="42">
        <v>0.311</v>
      </c>
      <c r="AO1409" s="41" t="s">
        <v>98</v>
      </c>
      <c r="AP1409" s="17" t="s">
        <v>98</v>
      </c>
      <c r="AQ1409">
        <v>0.54800000000000004</v>
      </c>
      <c r="AR1409" s="39">
        <f t="shared" si="334"/>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22521</v>
      </c>
      <c r="BL1409" s="24">
        <v>25</v>
      </c>
      <c r="BM1409">
        <v>1</v>
      </c>
      <c r="BN1409">
        <v>0</v>
      </c>
      <c r="BO1409">
        <v>0</v>
      </c>
      <c r="BP1409">
        <v>0</v>
      </c>
      <c r="BQ1409">
        <v>0</v>
      </c>
      <c r="BR1409">
        <v>0</v>
      </c>
      <c r="BS1409">
        <v>0</v>
      </c>
      <c r="BT1409" s="17">
        <v>0</v>
      </c>
      <c r="BU1409">
        <v>1</v>
      </c>
      <c r="BV1409">
        <v>0</v>
      </c>
      <c r="BW1409">
        <v>0</v>
      </c>
      <c r="BX1409" s="17">
        <v>0</v>
      </c>
      <c r="BY1409">
        <v>0</v>
      </c>
      <c r="BZ1409">
        <v>0</v>
      </c>
      <c r="CA1409">
        <v>0</v>
      </c>
      <c r="CB1409">
        <v>0</v>
      </c>
      <c r="CC1409" s="17">
        <v>0</v>
      </c>
      <c r="CD1409">
        <v>0</v>
      </c>
      <c r="CE1409">
        <v>0</v>
      </c>
      <c r="CF1409">
        <v>1</v>
      </c>
      <c r="CG1409">
        <v>0</v>
      </c>
      <c r="CH1409">
        <v>1</v>
      </c>
      <c r="CI1409">
        <v>0</v>
      </c>
      <c r="CJ1409">
        <v>1</v>
      </c>
      <c r="CK1409">
        <v>0</v>
      </c>
      <c r="CL1409">
        <v>0</v>
      </c>
      <c r="CM1409">
        <v>0</v>
      </c>
      <c r="CN1409" s="17">
        <v>0</v>
      </c>
      <c r="CO1409">
        <v>1.02</v>
      </c>
      <c r="CP1409">
        <v>494</v>
      </c>
      <c r="CQ1409">
        <v>1</v>
      </c>
      <c r="CR1409">
        <v>0</v>
      </c>
      <c r="CS1409">
        <v>17</v>
      </c>
      <c r="CY1409" s="33" t="s">
        <v>85</v>
      </c>
    </row>
    <row r="1410" spans="1:103" x14ac:dyDescent="0.25">
      <c r="A1410">
        <v>1409</v>
      </c>
      <c r="B1410">
        <v>89</v>
      </c>
      <c r="C1410" s="24" t="s">
        <v>4197</v>
      </c>
      <c r="D1410" s="12">
        <v>2.589864035331479</v>
      </c>
      <c r="E1410" s="13">
        <v>0.38319416849292298</v>
      </c>
      <c r="F1410" s="7">
        <v>6.7586206896551726</v>
      </c>
      <c r="G1410" s="7">
        <f t="shared" ref="G1410:G1473" si="344">D1410-E1410</f>
        <v>2.2066698668385563</v>
      </c>
      <c r="H1410" s="15">
        <f t="shared" ref="H1410:H1473" si="345">D1410+E1410</f>
        <v>2.9730582038244018</v>
      </c>
      <c r="I1410" s="11">
        <f t="shared" si="339"/>
        <v>8.5746937448743774E-2</v>
      </c>
      <c r="J1410" s="32">
        <f t="shared" si="340"/>
        <v>1.2687046867416171E-2</v>
      </c>
      <c r="K1410" s="32">
        <f t="shared" si="341"/>
        <v>78.820549056871172</v>
      </c>
      <c r="L1410" s="8">
        <v>0</v>
      </c>
      <c r="M1410" s="9">
        <v>1</v>
      </c>
      <c r="N1410" s="8">
        <v>0</v>
      </c>
      <c r="O1410" s="9">
        <v>0</v>
      </c>
      <c r="P1410" s="9">
        <v>0</v>
      </c>
      <c r="Q1410" s="9">
        <v>1</v>
      </c>
      <c r="R1410" s="9">
        <v>0</v>
      </c>
      <c r="S1410" s="8">
        <v>6184</v>
      </c>
      <c r="T1410" s="9">
        <v>16</v>
      </c>
      <c r="U1410" s="9">
        <f t="shared" ref="U1410:U1473" si="346">S1410-T1410-1</f>
        <v>6167</v>
      </c>
      <c r="V1410" s="9">
        <f t="shared" ref="V1410:V1473" si="34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2"/>
        <v>1.75E-3</v>
      </c>
      <c r="AL1410" s="32">
        <f t="shared" si="342"/>
        <v>1.75E-3</v>
      </c>
      <c r="AM1410" s="32">
        <f t="shared" si="343"/>
        <v>0.6855</v>
      </c>
      <c r="AN1410" s="42">
        <v>0.311</v>
      </c>
      <c r="AO1410" s="41" t="s">
        <v>98</v>
      </c>
      <c r="AP1410" s="17" t="s">
        <v>98</v>
      </c>
      <c r="AQ1410">
        <v>0.54800000000000004</v>
      </c>
      <c r="AR1410" s="39">
        <f t="shared" si="334"/>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22521</v>
      </c>
      <c r="BL1410" s="24">
        <v>25</v>
      </c>
      <c r="BM1410">
        <v>1</v>
      </c>
      <c r="BN1410">
        <v>0</v>
      </c>
      <c r="BO1410">
        <v>0</v>
      </c>
      <c r="BP1410">
        <v>0</v>
      </c>
      <c r="BQ1410">
        <v>0</v>
      </c>
      <c r="BR1410">
        <v>0</v>
      </c>
      <c r="BS1410">
        <v>0</v>
      </c>
      <c r="BT1410" s="17">
        <v>0</v>
      </c>
      <c r="BU1410">
        <v>1</v>
      </c>
      <c r="BV1410">
        <v>0</v>
      </c>
      <c r="BW1410">
        <v>0</v>
      </c>
      <c r="BX1410" s="17">
        <v>0</v>
      </c>
      <c r="BY1410">
        <v>0</v>
      </c>
      <c r="BZ1410">
        <v>0</v>
      </c>
      <c r="CA1410">
        <v>0</v>
      </c>
      <c r="CB1410">
        <v>0</v>
      </c>
      <c r="CC1410" s="17">
        <v>0</v>
      </c>
      <c r="CD1410">
        <v>0</v>
      </c>
      <c r="CE1410">
        <v>0</v>
      </c>
      <c r="CF1410">
        <v>1</v>
      </c>
      <c r="CG1410">
        <v>0</v>
      </c>
      <c r="CH1410">
        <v>1</v>
      </c>
      <c r="CI1410">
        <v>0</v>
      </c>
      <c r="CJ1410">
        <v>1</v>
      </c>
      <c r="CK1410">
        <v>0</v>
      </c>
      <c r="CL1410">
        <v>0</v>
      </c>
      <c r="CM1410">
        <v>0</v>
      </c>
      <c r="CN1410" s="17">
        <v>0</v>
      </c>
      <c r="CO1410">
        <v>1.02</v>
      </c>
      <c r="CP1410">
        <v>494</v>
      </c>
      <c r="CQ1410">
        <v>1</v>
      </c>
      <c r="CR1410">
        <v>0</v>
      </c>
      <c r="CS1410">
        <v>17</v>
      </c>
      <c r="CY1410" s="33" t="s">
        <v>85</v>
      </c>
    </row>
    <row r="1411" spans="1:103" x14ac:dyDescent="0.25">
      <c r="A1411">
        <v>1410</v>
      </c>
      <c r="B1411">
        <v>89</v>
      </c>
      <c r="C1411" s="24" t="s">
        <v>4197</v>
      </c>
      <c r="D1411" s="12">
        <v>2.3718711365578131</v>
      </c>
      <c r="E1411" s="13">
        <v>0.9388656582208007</v>
      </c>
      <c r="F1411" s="7">
        <v>2.526315789473685</v>
      </c>
      <c r="G1411" s="7">
        <f t="shared" si="344"/>
        <v>1.4330054783370123</v>
      </c>
      <c r="H1411" s="15">
        <f t="shared" si="345"/>
        <v>3.3107367947786139</v>
      </c>
      <c r="I1411" s="11">
        <f t="shared" si="339"/>
        <v>3.2158546561407972E-2</v>
      </c>
      <c r="J1411" s="32">
        <f t="shared" si="340"/>
        <v>1.2729424680557318E-2</v>
      </c>
      <c r="K1411" s="32">
        <f t="shared" si="341"/>
        <v>78.558145799580487</v>
      </c>
      <c r="L1411" s="8">
        <v>0</v>
      </c>
      <c r="M1411" s="9">
        <v>1</v>
      </c>
      <c r="N1411" s="8">
        <v>0</v>
      </c>
      <c r="O1411" s="9">
        <v>0</v>
      </c>
      <c r="P1411" s="9">
        <v>0</v>
      </c>
      <c r="Q1411" s="9">
        <v>1</v>
      </c>
      <c r="R1411" s="9">
        <v>0</v>
      </c>
      <c r="S1411" s="8">
        <v>6184</v>
      </c>
      <c r="T1411" s="9">
        <v>18</v>
      </c>
      <c r="U1411" s="9">
        <f t="shared" si="346"/>
        <v>6165</v>
      </c>
      <c r="V1411" s="9">
        <f t="shared" si="34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2"/>
        <v>1.75E-3</v>
      </c>
      <c r="AL1411" s="32">
        <f t="shared" si="342"/>
        <v>1.75E-3</v>
      </c>
      <c r="AM1411" s="32">
        <f t="shared" si="343"/>
        <v>0.6855</v>
      </c>
      <c r="AN1411" s="42">
        <v>0.311</v>
      </c>
      <c r="AO1411" s="41" t="s">
        <v>98</v>
      </c>
      <c r="AP1411" s="17" t="s">
        <v>98</v>
      </c>
      <c r="AQ1411">
        <v>0.54800000000000004</v>
      </c>
      <c r="AR1411" s="39">
        <f t="shared" si="334"/>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22521</v>
      </c>
      <c r="BL1411" s="24">
        <v>25</v>
      </c>
      <c r="BM1411">
        <v>1</v>
      </c>
      <c r="BN1411">
        <v>0</v>
      </c>
      <c r="BO1411">
        <v>0</v>
      </c>
      <c r="BP1411">
        <v>0</v>
      </c>
      <c r="BQ1411">
        <v>0</v>
      </c>
      <c r="BR1411">
        <v>0</v>
      </c>
      <c r="BS1411">
        <v>0</v>
      </c>
      <c r="BT1411" s="17">
        <v>0</v>
      </c>
      <c r="BU1411">
        <v>1</v>
      </c>
      <c r="BV1411">
        <v>0</v>
      </c>
      <c r="BW1411">
        <v>0</v>
      </c>
      <c r="BX1411" s="17">
        <v>0</v>
      </c>
      <c r="BY1411">
        <v>0</v>
      </c>
      <c r="BZ1411">
        <v>0</v>
      </c>
      <c r="CA1411">
        <v>0</v>
      </c>
      <c r="CB1411">
        <v>0</v>
      </c>
      <c r="CC1411" s="17">
        <v>0</v>
      </c>
      <c r="CD1411">
        <v>0</v>
      </c>
      <c r="CE1411">
        <v>0</v>
      </c>
      <c r="CF1411">
        <v>1</v>
      </c>
      <c r="CG1411">
        <v>0</v>
      </c>
      <c r="CH1411">
        <v>1</v>
      </c>
      <c r="CI1411">
        <v>0</v>
      </c>
      <c r="CJ1411">
        <v>1</v>
      </c>
      <c r="CK1411">
        <v>0</v>
      </c>
      <c r="CL1411">
        <v>0</v>
      </c>
      <c r="CM1411">
        <v>0</v>
      </c>
      <c r="CN1411" s="17">
        <v>0</v>
      </c>
      <c r="CO1411">
        <v>1.02</v>
      </c>
      <c r="CP1411">
        <v>494</v>
      </c>
      <c r="CQ1411">
        <v>1</v>
      </c>
      <c r="CR1411">
        <v>0</v>
      </c>
      <c r="CS1411">
        <v>17</v>
      </c>
      <c r="CY1411" s="33" t="s">
        <v>85</v>
      </c>
    </row>
    <row r="1412" spans="1:103" x14ac:dyDescent="0.25">
      <c r="A1412">
        <v>1411</v>
      </c>
      <c r="B1412">
        <v>89</v>
      </c>
      <c r="C1412" s="24" t="s">
        <v>4197</v>
      </c>
      <c r="D1412" s="12">
        <v>2.1763181955584132</v>
      </c>
      <c r="E1412" s="13">
        <v>0.69246488040494969</v>
      </c>
      <c r="F1412" s="7">
        <v>3.1428571428571428</v>
      </c>
      <c r="G1412" s="7">
        <f t="shared" si="344"/>
        <v>1.4838533151534636</v>
      </c>
      <c r="H1412" s="15">
        <f t="shared" si="345"/>
        <v>2.8687830759633628</v>
      </c>
      <c r="I1412" s="11">
        <f t="shared" si="339"/>
        <v>3.9995438796819105E-2</v>
      </c>
      <c r="J1412" s="32">
        <f t="shared" si="340"/>
        <v>1.2725821435351533E-2</v>
      </c>
      <c r="K1412" s="32">
        <f t="shared" si="341"/>
        <v>78.580389099446492</v>
      </c>
      <c r="L1412" s="8">
        <v>0</v>
      </c>
      <c r="M1412" s="9">
        <v>1</v>
      </c>
      <c r="N1412" s="8">
        <v>0</v>
      </c>
      <c r="O1412" s="9">
        <v>0</v>
      </c>
      <c r="P1412" s="9">
        <v>0</v>
      </c>
      <c r="Q1412" s="9">
        <v>1</v>
      </c>
      <c r="R1412" s="9">
        <v>0</v>
      </c>
      <c r="S1412" s="8">
        <v>6184</v>
      </c>
      <c r="T1412" s="9">
        <v>18</v>
      </c>
      <c r="U1412" s="9">
        <f t="shared" si="346"/>
        <v>6165</v>
      </c>
      <c r="V1412" s="9">
        <f t="shared" si="34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2"/>
        <v>1.75E-3</v>
      </c>
      <c r="AL1412" s="32">
        <f t="shared" si="342"/>
        <v>1.75E-3</v>
      </c>
      <c r="AM1412" s="32">
        <f t="shared" si="343"/>
        <v>0.6855</v>
      </c>
      <c r="AN1412" s="42">
        <v>0.311</v>
      </c>
      <c r="AO1412" s="41" t="s">
        <v>98</v>
      </c>
      <c r="AP1412" s="17" t="s">
        <v>98</v>
      </c>
      <c r="AQ1412">
        <v>0.54800000000000004</v>
      </c>
      <c r="AR1412" s="39">
        <f t="shared" si="334"/>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22521</v>
      </c>
      <c r="BL1412" s="24">
        <v>25</v>
      </c>
      <c r="BM1412">
        <v>1</v>
      </c>
      <c r="BN1412">
        <v>0</v>
      </c>
      <c r="BO1412">
        <v>0</v>
      </c>
      <c r="BP1412">
        <v>0</v>
      </c>
      <c r="BQ1412">
        <v>0</v>
      </c>
      <c r="BR1412">
        <v>0</v>
      </c>
      <c r="BS1412">
        <v>0</v>
      </c>
      <c r="BT1412" s="17">
        <v>0</v>
      </c>
      <c r="BU1412">
        <v>1</v>
      </c>
      <c r="BV1412">
        <v>0</v>
      </c>
      <c r="BW1412">
        <v>0</v>
      </c>
      <c r="BX1412" s="17">
        <v>0</v>
      </c>
      <c r="BY1412">
        <v>0</v>
      </c>
      <c r="BZ1412">
        <v>0</v>
      </c>
      <c r="CA1412">
        <v>0</v>
      </c>
      <c r="CB1412">
        <v>0</v>
      </c>
      <c r="CC1412" s="17">
        <v>0</v>
      </c>
      <c r="CD1412">
        <v>0</v>
      </c>
      <c r="CE1412">
        <v>0</v>
      </c>
      <c r="CF1412">
        <v>1</v>
      </c>
      <c r="CG1412">
        <v>0</v>
      </c>
      <c r="CH1412">
        <v>1</v>
      </c>
      <c r="CI1412">
        <v>0</v>
      </c>
      <c r="CJ1412">
        <v>1</v>
      </c>
      <c r="CK1412">
        <v>0</v>
      </c>
      <c r="CL1412">
        <v>0</v>
      </c>
      <c r="CM1412">
        <v>0</v>
      </c>
      <c r="CN1412" s="17">
        <v>0</v>
      </c>
      <c r="CO1412">
        <v>1.02</v>
      </c>
      <c r="CP1412">
        <v>494</v>
      </c>
      <c r="CQ1412">
        <v>1</v>
      </c>
      <c r="CR1412">
        <v>0</v>
      </c>
      <c r="CS1412">
        <v>17</v>
      </c>
      <c r="CY1412" s="33" t="s">
        <v>85</v>
      </c>
    </row>
    <row r="1413" spans="1:103" x14ac:dyDescent="0.25">
      <c r="A1413">
        <v>1412</v>
      </c>
      <c r="B1413">
        <v>89</v>
      </c>
      <c r="C1413" s="24" t="s">
        <v>4197</v>
      </c>
      <c r="D1413" s="12">
        <v>3.056947547855327</v>
      </c>
      <c r="E1413" s="13">
        <v>0.42988324891715518</v>
      </c>
      <c r="F1413" s="7">
        <v>7.1111111111111116</v>
      </c>
      <c r="G1413" s="7">
        <f t="shared" si="344"/>
        <v>2.6270642989381718</v>
      </c>
      <c r="H1413" s="15">
        <f t="shared" si="345"/>
        <v>3.4868307967724821</v>
      </c>
      <c r="I1413" s="11">
        <f t="shared" si="339"/>
        <v>9.0198030964563858E-2</v>
      </c>
      <c r="J1413" s="32">
        <f t="shared" si="340"/>
        <v>1.2684098104391792E-2</v>
      </c>
      <c r="K1413" s="32">
        <f t="shared" si="341"/>
        <v>78.838873033767854</v>
      </c>
      <c r="L1413" s="8">
        <v>0</v>
      </c>
      <c r="M1413" s="9">
        <v>1</v>
      </c>
      <c r="N1413" s="8">
        <v>0</v>
      </c>
      <c r="O1413" s="9">
        <v>0</v>
      </c>
      <c r="P1413" s="9">
        <v>0</v>
      </c>
      <c r="Q1413" s="9">
        <v>1</v>
      </c>
      <c r="R1413" s="9">
        <v>0</v>
      </c>
      <c r="S1413" s="8">
        <v>6184</v>
      </c>
      <c r="T1413" s="9">
        <v>18</v>
      </c>
      <c r="U1413" s="9">
        <f t="shared" si="346"/>
        <v>6165</v>
      </c>
      <c r="V1413" s="9">
        <f t="shared" si="34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2"/>
        <v>1.75E-3</v>
      </c>
      <c r="AL1413" s="32">
        <f t="shared" si="342"/>
        <v>1.75E-3</v>
      </c>
      <c r="AM1413" s="32">
        <f t="shared" si="343"/>
        <v>0.6855</v>
      </c>
      <c r="AN1413" s="42">
        <v>0.311</v>
      </c>
      <c r="AO1413" s="41" t="s">
        <v>98</v>
      </c>
      <c r="AP1413" s="17" t="s">
        <v>98</v>
      </c>
      <c r="AQ1413">
        <v>0.54800000000000004</v>
      </c>
      <c r="AR1413" s="39">
        <f t="shared" si="334"/>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22521</v>
      </c>
      <c r="BL1413" s="92">
        <v>25</v>
      </c>
      <c r="BM1413">
        <v>1</v>
      </c>
      <c r="BN1413">
        <v>0</v>
      </c>
      <c r="BO1413">
        <v>0</v>
      </c>
      <c r="BP1413">
        <v>0</v>
      </c>
      <c r="BQ1413">
        <v>0</v>
      </c>
      <c r="BR1413">
        <v>0</v>
      </c>
      <c r="BS1413">
        <v>0</v>
      </c>
      <c r="BT1413" s="17">
        <v>0</v>
      </c>
      <c r="BU1413">
        <v>1</v>
      </c>
      <c r="BV1413">
        <v>0</v>
      </c>
      <c r="BW1413">
        <v>0</v>
      </c>
      <c r="BX1413" s="17">
        <v>0</v>
      </c>
      <c r="BY1413">
        <v>0</v>
      </c>
      <c r="BZ1413">
        <v>0</v>
      </c>
      <c r="CA1413">
        <v>0</v>
      </c>
      <c r="CB1413">
        <v>0</v>
      </c>
      <c r="CC1413" s="17">
        <v>0</v>
      </c>
      <c r="CD1413">
        <v>0</v>
      </c>
      <c r="CE1413">
        <v>0</v>
      </c>
      <c r="CF1413">
        <v>1</v>
      </c>
      <c r="CG1413">
        <v>0</v>
      </c>
      <c r="CH1413">
        <v>1</v>
      </c>
      <c r="CI1413">
        <v>0</v>
      </c>
      <c r="CJ1413">
        <v>1</v>
      </c>
      <c r="CK1413">
        <v>0</v>
      </c>
      <c r="CL1413">
        <v>0</v>
      </c>
      <c r="CM1413">
        <v>0</v>
      </c>
      <c r="CN1413" s="17">
        <v>0</v>
      </c>
      <c r="CO1413">
        <v>1.02</v>
      </c>
      <c r="CP1413">
        <v>494</v>
      </c>
      <c r="CQ1413">
        <v>1</v>
      </c>
      <c r="CR1413">
        <v>0</v>
      </c>
      <c r="CS1413">
        <v>17</v>
      </c>
      <c r="CY1413" s="33" t="s">
        <v>85</v>
      </c>
    </row>
    <row r="1414" spans="1:103" x14ac:dyDescent="0.25">
      <c r="A1414">
        <v>1413</v>
      </c>
      <c r="B1414">
        <v>89</v>
      </c>
      <c r="C1414" s="24" t="s">
        <v>4197</v>
      </c>
      <c r="D1414" s="12">
        <v>2.3802670112758939</v>
      </c>
      <c r="E1414" s="13">
        <v>0.38562985098883201</v>
      </c>
      <c r="F1414" s="7">
        <v>6.1724137931034484</v>
      </c>
      <c r="G1414" s="7">
        <f t="shared" si="344"/>
        <v>1.9946371602870618</v>
      </c>
      <c r="H1414" s="15">
        <f t="shared" si="345"/>
        <v>2.765896862264726</v>
      </c>
      <c r="I1414" s="11">
        <f t="shared" si="339"/>
        <v>7.8370151737218535E-2</v>
      </c>
      <c r="J1414" s="32">
        <f t="shared" si="340"/>
        <v>1.269684022558289E-2</v>
      </c>
      <c r="K1414" s="32">
        <f t="shared" si="341"/>
        <v>78.759752996268944</v>
      </c>
      <c r="L1414" s="8">
        <v>0</v>
      </c>
      <c r="M1414" s="9">
        <v>1</v>
      </c>
      <c r="N1414" s="8">
        <v>0</v>
      </c>
      <c r="O1414" s="9">
        <v>0</v>
      </c>
      <c r="P1414" s="9">
        <v>0</v>
      </c>
      <c r="Q1414" s="9">
        <v>1</v>
      </c>
      <c r="R1414" s="9">
        <v>0</v>
      </c>
      <c r="S1414" s="8">
        <v>6184</v>
      </c>
      <c r="T1414" s="9">
        <v>18</v>
      </c>
      <c r="U1414" s="9">
        <f t="shared" si="346"/>
        <v>6165</v>
      </c>
      <c r="V1414" s="9">
        <f t="shared" si="34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2"/>
        <v>1.75E-3</v>
      </c>
      <c r="AL1414" s="32">
        <f t="shared" si="342"/>
        <v>1.75E-3</v>
      </c>
      <c r="AM1414" s="32">
        <f t="shared" si="343"/>
        <v>0.6855</v>
      </c>
      <c r="AN1414" s="42">
        <v>0.311</v>
      </c>
      <c r="AO1414" s="41" t="s">
        <v>98</v>
      </c>
      <c r="AP1414" s="17" t="s">
        <v>98</v>
      </c>
      <c r="AQ1414">
        <v>0.54800000000000004</v>
      </c>
      <c r="AR1414" s="39">
        <f t="shared" si="334"/>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22521</v>
      </c>
      <c r="BL1414" s="92">
        <v>25</v>
      </c>
      <c r="BM1414">
        <v>1</v>
      </c>
      <c r="BN1414">
        <v>0</v>
      </c>
      <c r="BO1414">
        <v>0</v>
      </c>
      <c r="BP1414">
        <v>0</v>
      </c>
      <c r="BQ1414">
        <v>0</v>
      </c>
      <c r="BR1414">
        <v>0</v>
      </c>
      <c r="BS1414">
        <v>0</v>
      </c>
      <c r="BT1414" s="17">
        <v>0</v>
      </c>
      <c r="BU1414">
        <v>1</v>
      </c>
      <c r="BV1414">
        <v>0</v>
      </c>
      <c r="BW1414">
        <v>0</v>
      </c>
      <c r="BX1414" s="17">
        <v>0</v>
      </c>
      <c r="BY1414">
        <v>0</v>
      </c>
      <c r="BZ1414">
        <v>0</v>
      </c>
      <c r="CA1414">
        <v>0</v>
      </c>
      <c r="CB1414">
        <v>0</v>
      </c>
      <c r="CC1414" s="17">
        <v>0</v>
      </c>
      <c r="CD1414">
        <v>0</v>
      </c>
      <c r="CE1414">
        <v>0</v>
      </c>
      <c r="CF1414">
        <v>1</v>
      </c>
      <c r="CG1414">
        <v>0</v>
      </c>
      <c r="CH1414">
        <v>1</v>
      </c>
      <c r="CI1414">
        <v>0</v>
      </c>
      <c r="CJ1414">
        <v>1</v>
      </c>
      <c r="CK1414">
        <v>0</v>
      </c>
      <c r="CL1414">
        <v>0</v>
      </c>
      <c r="CM1414">
        <v>0</v>
      </c>
      <c r="CN1414" s="17">
        <v>0</v>
      </c>
      <c r="CO1414">
        <v>1.02</v>
      </c>
      <c r="CP1414">
        <v>494</v>
      </c>
      <c r="CQ1414">
        <v>1</v>
      </c>
      <c r="CR1414">
        <v>0</v>
      </c>
      <c r="CS1414">
        <v>17</v>
      </c>
      <c r="CY1414" s="33" t="s">
        <v>85</v>
      </c>
    </row>
    <row r="1415" spans="1:103" x14ac:dyDescent="0.25">
      <c r="A1415">
        <v>1414</v>
      </c>
      <c r="B1415">
        <v>89</v>
      </c>
      <c r="C1415" s="24" t="s">
        <v>4197</v>
      </c>
      <c r="D1415" s="12">
        <v>1.5381701627520841</v>
      </c>
      <c r="E1415" s="13">
        <v>1.339696593364718</v>
      </c>
      <c r="F1415" s="7">
        <v>1.1481481481481479</v>
      </c>
      <c r="G1415" s="7">
        <f t="shared" si="344"/>
        <v>0.19847356938736604</v>
      </c>
      <c r="H1415" s="15">
        <f t="shared" si="345"/>
        <v>2.8778667561168021</v>
      </c>
      <c r="I1415" s="11">
        <f t="shared" si="339"/>
        <v>1.4231921486535931E-2</v>
      </c>
      <c r="J1415" s="32">
        <f t="shared" si="340"/>
        <v>1.2395544520531298E-2</v>
      </c>
      <c r="K1415" s="32">
        <f t="shared" si="341"/>
        <v>80.67414854939652</v>
      </c>
      <c r="L1415" s="8">
        <v>0</v>
      </c>
      <c r="M1415" s="9">
        <v>1</v>
      </c>
      <c r="N1415" s="8">
        <v>0</v>
      </c>
      <c r="O1415" s="9">
        <v>0</v>
      </c>
      <c r="P1415" s="9">
        <v>0</v>
      </c>
      <c r="Q1415" s="9">
        <v>1</v>
      </c>
      <c r="R1415" s="9">
        <v>0</v>
      </c>
      <c r="S1415" s="8">
        <v>6522</v>
      </c>
      <c r="T1415" s="9">
        <v>14</v>
      </c>
      <c r="U1415" s="9">
        <f t="shared" si="346"/>
        <v>6507</v>
      </c>
      <c r="V1415" s="9">
        <f t="shared" si="34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43"/>
        <v>0.65100000000000002</v>
      </c>
      <c r="AN1415" s="42">
        <v>0.34649999999999997</v>
      </c>
      <c r="AO1415" s="41" t="s">
        <v>98</v>
      </c>
      <c r="AP1415" s="17" t="s">
        <v>98</v>
      </c>
      <c r="AQ1415">
        <v>0.52980000000000005</v>
      </c>
      <c r="AR1415" s="39">
        <f t="shared" si="334"/>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17226</v>
      </c>
      <c r="BL1415" s="92">
        <v>32</v>
      </c>
      <c r="BM1415">
        <v>1</v>
      </c>
      <c r="BN1415">
        <v>0</v>
      </c>
      <c r="BO1415">
        <v>0</v>
      </c>
      <c r="BP1415">
        <v>0</v>
      </c>
      <c r="BQ1415">
        <v>0</v>
      </c>
      <c r="BR1415">
        <v>0</v>
      </c>
      <c r="BS1415">
        <v>0</v>
      </c>
      <c r="BT1415" s="17">
        <v>0</v>
      </c>
      <c r="BU1415">
        <v>1</v>
      </c>
      <c r="BV1415">
        <v>0</v>
      </c>
      <c r="BW1415">
        <v>0</v>
      </c>
      <c r="BX1415" s="17">
        <v>0</v>
      </c>
      <c r="BY1415">
        <v>0</v>
      </c>
      <c r="BZ1415">
        <v>0</v>
      </c>
      <c r="CA1415">
        <v>0</v>
      </c>
      <c r="CB1415">
        <v>0</v>
      </c>
      <c r="CC1415" s="17">
        <v>0</v>
      </c>
      <c r="CD1415">
        <v>0</v>
      </c>
      <c r="CE1415">
        <v>0</v>
      </c>
      <c r="CF1415">
        <v>1</v>
      </c>
      <c r="CG1415">
        <v>0</v>
      </c>
      <c r="CH1415">
        <v>1</v>
      </c>
      <c r="CI1415">
        <v>0</v>
      </c>
      <c r="CJ1415">
        <v>1</v>
      </c>
      <c r="CK1415">
        <v>0</v>
      </c>
      <c r="CL1415">
        <v>0</v>
      </c>
      <c r="CM1415">
        <v>0</v>
      </c>
      <c r="CN1415" s="17">
        <v>0</v>
      </c>
      <c r="CO1415">
        <v>1.02</v>
      </c>
      <c r="CP1415">
        <v>494</v>
      </c>
      <c r="CQ1415">
        <v>1</v>
      </c>
      <c r="CR1415">
        <v>0</v>
      </c>
      <c r="CS1415">
        <v>17</v>
      </c>
      <c r="CY1415" s="33" t="s">
        <v>85</v>
      </c>
    </row>
    <row r="1416" spans="1:103" x14ac:dyDescent="0.25">
      <c r="A1416">
        <v>1415</v>
      </c>
      <c r="B1416">
        <v>89</v>
      </c>
      <c r="C1416" s="24" t="s">
        <v>4197</v>
      </c>
      <c r="D1416" s="12">
        <v>4.5944549199430584</v>
      </c>
      <c r="E1416" s="13">
        <v>1.1241751399860671</v>
      </c>
      <c r="F1416" s="7">
        <v>4.0869565217391308</v>
      </c>
      <c r="G1416" s="7">
        <f t="shared" si="344"/>
        <v>3.4702797799569911</v>
      </c>
      <c r="H1416" s="15">
        <f t="shared" si="345"/>
        <v>5.7186300599291258</v>
      </c>
      <c r="I1416" s="11">
        <f t="shared" si="339"/>
        <v>5.0600279991548494E-2</v>
      </c>
      <c r="J1416" s="32">
        <f t="shared" si="340"/>
        <v>1.2380919572400163E-2</v>
      </c>
      <c r="K1416" s="32">
        <f t="shared" si="341"/>
        <v>80.769444801921139</v>
      </c>
      <c r="L1416" s="8">
        <v>0</v>
      </c>
      <c r="M1416" s="9">
        <v>1</v>
      </c>
      <c r="N1416" s="8">
        <v>0</v>
      </c>
      <c r="O1416" s="9">
        <v>0</v>
      </c>
      <c r="P1416" s="9">
        <v>0</v>
      </c>
      <c r="Q1416" s="9">
        <v>1</v>
      </c>
      <c r="R1416" s="9">
        <v>0</v>
      </c>
      <c r="S1416" s="8">
        <v>6522</v>
      </c>
      <c r="T1416" s="9">
        <v>14</v>
      </c>
      <c r="U1416" s="9">
        <f t="shared" si="346"/>
        <v>6507</v>
      </c>
      <c r="V1416" s="9">
        <f t="shared" si="34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43"/>
        <v>0.65100000000000002</v>
      </c>
      <c r="AN1416" s="42">
        <v>0.34649999999999997</v>
      </c>
      <c r="AO1416" s="41" t="s">
        <v>98</v>
      </c>
      <c r="AP1416" s="17" t="s">
        <v>98</v>
      </c>
      <c r="AQ1416">
        <v>0.52980000000000005</v>
      </c>
      <c r="AR1416" s="39">
        <f t="shared" si="334"/>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17226</v>
      </c>
      <c r="BL1416" s="92">
        <v>32</v>
      </c>
      <c r="BM1416">
        <v>1</v>
      </c>
      <c r="BN1416">
        <v>0</v>
      </c>
      <c r="BO1416">
        <v>0</v>
      </c>
      <c r="BP1416">
        <v>0</v>
      </c>
      <c r="BQ1416">
        <v>0</v>
      </c>
      <c r="BR1416">
        <v>0</v>
      </c>
      <c r="BS1416">
        <v>0</v>
      </c>
      <c r="BT1416" s="17">
        <v>0</v>
      </c>
      <c r="BU1416">
        <v>1</v>
      </c>
      <c r="BV1416">
        <v>0</v>
      </c>
      <c r="BW1416">
        <v>0</v>
      </c>
      <c r="BX1416" s="17">
        <v>0</v>
      </c>
      <c r="BY1416">
        <v>0</v>
      </c>
      <c r="BZ1416">
        <v>0</v>
      </c>
      <c r="CA1416">
        <v>0</v>
      </c>
      <c r="CB1416">
        <v>0</v>
      </c>
      <c r="CC1416" s="17">
        <v>0</v>
      </c>
      <c r="CD1416">
        <v>0</v>
      </c>
      <c r="CE1416">
        <v>0</v>
      </c>
      <c r="CF1416">
        <v>1</v>
      </c>
      <c r="CG1416">
        <v>0</v>
      </c>
      <c r="CH1416">
        <v>1</v>
      </c>
      <c r="CI1416">
        <v>0</v>
      </c>
      <c r="CJ1416">
        <v>1</v>
      </c>
      <c r="CK1416">
        <v>0</v>
      </c>
      <c r="CL1416">
        <v>0</v>
      </c>
      <c r="CM1416">
        <v>0</v>
      </c>
      <c r="CN1416" s="17">
        <v>0</v>
      </c>
      <c r="CO1416">
        <v>1.02</v>
      </c>
      <c r="CP1416">
        <v>494</v>
      </c>
      <c r="CQ1416">
        <v>1</v>
      </c>
      <c r="CR1416">
        <v>0</v>
      </c>
      <c r="CS1416">
        <v>17</v>
      </c>
      <c r="CY1416" s="33" t="s">
        <v>85</v>
      </c>
    </row>
    <row r="1417" spans="1:103" x14ac:dyDescent="0.25">
      <c r="A1417">
        <v>1416</v>
      </c>
      <c r="B1417">
        <v>89</v>
      </c>
      <c r="C1417" s="24" t="s">
        <v>4197</v>
      </c>
      <c r="D1417" s="12">
        <v>4.8808848170151631</v>
      </c>
      <c r="E1417" s="13">
        <v>0.62754233361623524</v>
      </c>
      <c r="F1417" s="7">
        <v>7.7777777777777777</v>
      </c>
      <c r="G1417" s="7">
        <f t="shared" si="344"/>
        <v>4.253342483398928</v>
      </c>
      <c r="H1417" s="15">
        <f t="shared" si="345"/>
        <v>5.5084271506313982</v>
      </c>
      <c r="I1417" s="11">
        <f t="shared" si="339"/>
        <v>9.5974463691500686E-2</v>
      </c>
      <c r="J1417" s="32">
        <f t="shared" si="340"/>
        <v>1.2339573903192945E-2</v>
      </c>
      <c r="K1417" s="32">
        <f t="shared" si="341"/>
        <v>81.04007543901038</v>
      </c>
      <c r="L1417" s="8">
        <v>0</v>
      </c>
      <c r="M1417" s="9">
        <v>1</v>
      </c>
      <c r="N1417" s="8">
        <v>0</v>
      </c>
      <c r="O1417" s="9">
        <v>0</v>
      </c>
      <c r="P1417" s="9">
        <v>0</v>
      </c>
      <c r="Q1417" s="9">
        <v>1</v>
      </c>
      <c r="R1417" s="9">
        <v>0</v>
      </c>
      <c r="S1417" s="8">
        <v>6522</v>
      </c>
      <c r="T1417" s="9">
        <v>14</v>
      </c>
      <c r="U1417" s="9">
        <f t="shared" si="346"/>
        <v>6507</v>
      </c>
      <c r="V1417" s="9">
        <f t="shared" si="34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43"/>
        <v>0.65100000000000002</v>
      </c>
      <c r="AN1417" s="42">
        <v>0.34649999999999997</v>
      </c>
      <c r="AO1417" s="41" t="s">
        <v>98</v>
      </c>
      <c r="AP1417" s="17" t="s">
        <v>98</v>
      </c>
      <c r="AQ1417">
        <v>0.52980000000000005</v>
      </c>
      <c r="AR1417" s="39">
        <f t="shared" si="334"/>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17226</v>
      </c>
      <c r="BL1417" s="92">
        <v>32</v>
      </c>
      <c r="BM1417">
        <v>1</v>
      </c>
      <c r="BN1417">
        <v>0</v>
      </c>
      <c r="BO1417">
        <v>0</v>
      </c>
      <c r="BP1417">
        <v>0</v>
      </c>
      <c r="BQ1417">
        <v>0</v>
      </c>
      <c r="BR1417">
        <v>0</v>
      </c>
      <c r="BS1417">
        <v>0</v>
      </c>
      <c r="BT1417" s="17">
        <v>0</v>
      </c>
      <c r="BU1417">
        <v>1</v>
      </c>
      <c r="BV1417">
        <v>0</v>
      </c>
      <c r="BW1417">
        <v>0</v>
      </c>
      <c r="BX1417" s="17">
        <v>0</v>
      </c>
      <c r="BY1417">
        <v>0</v>
      </c>
      <c r="BZ1417">
        <v>0</v>
      </c>
      <c r="CA1417">
        <v>0</v>
      </c>
      <c r="CB1417">
        <v>0</v>
      </c>
      <c r="CC1417" s="17">
        <v>0</v>
      </c>
      <c r="CD1417">
        <v>0</v>
      </c>
      <c r="CE1417">
        <v>0</v>
      </c>
      <c r="CF1417">
        <v>1</v>
      </c>
      <c r="CG1417">
        <v>0</v>
      </c>
      <c r="CH1417">
        <v>1</v>
      </c>
      <c r="CI1417">
        <v>0</v>
      </c>
      <c r="CJ1417">
        <v>1</v>
      </c>
      <c r="CK1417">
        <v>0</v>
      </c>
      <c r="CL1417">
        <v>0</v>
      </c>
      <c r="CM1417">
        <v>0</v>
      </c>
      <c r="CN1417" s="17">
        <v>0</v>
      </c>
      <c r="CO1417">
        <v>1.02</v>
      </c>
      <c r="CP1417">
        <v>494</v>
      </c>
      <c r="CQ1417">
        <v>1</v>
      </c>
      <c r="CR1417">
        <v>0</v>
      </c>
      <c r="CS1417">
        <v>17</v>
      </c>
      <c r="CY1417" s="33" t="s">
        <v>85</v>
      </c>
    </row>
    <row r="1418" spans="1:103" x14ac:dyDescent="0.25">
      <c r="A1418">
        <v>1417</v>
      </c>
      <c r="B1418">
        <v>89</v>
      </c>
      <c r="C1418" s="24" t="s">
        <v>4197</v>
      </c>
      <c r="D1418" s="12">
        <v>4.0007702094714936</v>
      </c>
      <c r="E1418" s="13">
        <v>0.43046261747478098</v>
      </c>
      <c r="F1418" s="7">
        <v>9.2941176470588225</v>
      </c>
      <c r="G1418" s="7">
        <f t="shared" si="344"/>
        <v>3.5703075919967127</v>
      </c>
      <c r="H1418" s="15">
        <f t="shared" si="345"/>
        <v>4.4312328269462746</v>
      </c>
      <c r="I1418" s="11">
        <f t="shared" si="339"/>
        <v>0.11446009232003097</v>
      </c>
      <c r="J1418" s="32">
        <f t="shared" si="340"/>
        <v>1.2315326388864095E-2</v>
      </c>
      <c r="K1418" s="32">
        <f t="shared" si="341"/>
        <v>81.199634376254238</v>
      </c>
      <c r="L1418" s="8">
        <v>0</v>
      </c>
      <c r="M1418" s="9">
        <v>1</v>
      </c>
      <c r="N1418" s="8">
        <v>0</v>
      </c>
      <c r="O1418" s="9">
        <v>0</v>
      </c>
      <c r="P1418" s="9">
        <v>0</v>
      </c>
      <c r="Q1418" s="9">
        <v>1</v>
      </c>
      <c r="R1418" s="9">
        <v>0</v>
      </c>
      <c r="S1418" s="8">
        <v>6522</v>
      </c>
      <c r="T1418" s="9">
        <v>14</v>
      </c>
      <c r="U1418" s="9">
        <f t="shared" si="346"/>
        <v>6507</v>
      </c>
      <c r="V1418" s="9">
        <f t="shared" si="34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43"/>
        <v>0.65100000000000002</v>
      </c>
      <c r="AN1418" s="42">
        <v>0.34649999999999997</v>
      </c>
      <c r="AO1418" s="41" t="s">
        <v>98</v>
      </c>
      <c r="AP1418" s="17" t="s">
        <v>98</v>
      </c>
      <c r="AQ1418">
        <v>0.52980000000000005</v>
      </c>
      <c r="AR1418" s="39">
        <f t="shared" si="334"/>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17226</v>
      </c>
      <c r="BL1418" s="92">
        <v>32</v>
      </c>
      <c r="BM1418">
        <v>1</v>
      </c>
      <c r="BN1418">
        <v>0</v>
      </c>
      <c r="BO1418">
        <v>0</v>
      </c>
      <c r="BP1418">
        <v>0</v>
      </c>
      <c r="BQ1418">
        <v>0</v>
      </c>
      <c r="BR1418">
        <v>0</v>
      </c>
      <c r="BS1418">
        <v>0</v>
      </c>
      <c r="BT1418" s="17">
        <v>0</v>
      </c>
      <c r="BU1418">
        <v>1</v>
      </c>
      <c r="BV1418">
        <v>0</v>
      </c>
      <c r="BW1418">
        <v>0</v>
      </c>
      <c r="BX1418" s="17">
        <v>0</v>
      </c>
      <c r="BY1418">
        <v>0</v>
      </c>
      <c r="BZ1418">
        <v>0</v>
      </c>
      <c r="CA1418">
        <v>0</v>
      </c>
      <c r="CB1418">
        <v>0</v>
      </c>
      <c r="CC1418" s="17">
        <v>0</v>
      </c>
      <c r="CD1418">
        <v>0</v>
      </c>
      <c r="CE1418">
        <v>0</v>
      </c>
      <c r="CF1418">
        <v>1</v>
      </c>
      <c r="CG1418">
        <v>0</v>
      </c>
      <c r="CH1418">
        <v>1</v>
      </c>
      <c r="CI1418">
        <v>0</v>
      </c>
      <c r="CJ1418">
        <v>1</v>
      </c>
      <c r="CK1418">
        <v>0</v>
      </c>
      <c r="CL1418">
        <v>0</v>
      </c>
      <c r="CM1418">
        <v>0</v>
      </c>
      <c r="CN1418" s="17">
        <v>0</v>
      </c>
      <c r="CO1418">
        <v>1.02</v>
      </c>
      <c r="CP1418">
        <v>494</v>
      </c>
      <c r="CQ1418">
        <v>1</v>
      </c>
      <c r="CR1418">
        <v>0</v>
      </c>
      <c r="CS1418">
        <v>17</v>
      </c>
      <c r="CY1418" s="33" t="s">
        <v>85</v>
      </c>
    </row>
    <row r="1419" spans="1:103" x14ac:dyDescent="0.25">
      <c r="A1419">
        <v>1418</v>
      </c>
      <c r="B1419">
        <v>89</v>
      </c>
      <c r="C1419" s="24" t="s">
        <v>4197</v>
      </c>
      <c r="D1419" s="12">
        <v>1.390334845092611</v>
      </c>
      <c r="E1419" s="13">
        <v>1.340680029196446</v>
      </c>
      <c r="F1419" s="7">
        <v>1.037037037037037</v>
      </c>
      <c r="G1419" s="7">
        <f t="shared" si="344"/>
        <v>4.9654815896164939E-2</v>
      </c>
      <c r="H1419" s="15">
        <f t="shared" si="345"/>
        <v>2.7310148742890572</v>
      </c>
      <c r="I1419" s="11">
        <f t="shared" si="339"/>
        <v>1.2856854220391076E-2</v>
      </c>
      <c r="J1419" s="32">
        <f t="shared" si="340"/>
        <v>1.2397680855377109E-2</v>
      </c>
      <c r="K1419" s="32">
        <f t="shared" si="341"/>
        <v>80.660246998234442</v>
      </c>
      <c r="L1419" s="8">
        <v>0</v>
      </c>
      <c r="M1419" s="9">
        <v>1</v>
      </c>
      <c r="N1419" s="8">
        <v>0</v>
      </c>
      <c r="O1419" s="9">
        <v>0</v>
      </c>
      <c r="P1419" s="9">
        <v>0</v>
      </c>
      <c r="Q1419" s="9">
        <v>1</v>
      </c>
      <c r="R1419" s="9">
        <v>0</v>
      </c>
      <c r="S1419" s="8">
        <v>6522</v>
      </c>
      <c r="T1419" s="9">
        <v>16</v>
      </c>
      <c r="U1419" s="9">
        <f t="shared" si="346"/>
        <v>6505</v>
      </c>
      <c r="V1419" s="9">
        <f t="shared" si="34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43"/>
        <v>0.65100000000000002</v>
      </c>
      <c r="AN1419" s="42">
        <v>0.34649999999999997</v>
      </c>
      <c r="AO1419" s="41" t="s">
        <v>98</v>
      </c>
      <c r="AP1419" s="17" t="s">
        <v>98</v>
      </c>
      <c r="AQ1419">
        <v>0.52980000000000005</v>
      </c>
      <c r="AR1419" s="39">
        <f t="shared" si="334"/>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17226</v>
      </c>
      <c r="BL1419" s="92">
        <v>32</v>
      </c>
      <c r="BM1419">
        <v>1</v>
      </c>
      <c r="BN1419">
        <v>0</v>
      </c>
      <c r="BO1419">
        <v>0</v>
      </c>
      <c r="BP1419">
        <v>0</v>
      </c>
      <c r="BQ1419">
        <v>0</v>
      </c>
      <c r="BR1419">
        <v>0</v>
      </c>
      <c r="BS1419">
        <v>0</v>
      </c>
      <c r="BT1419" s="17">
        <v>0</v>
      </c>
      <c r="BU1419">
        <v>1</v>
      </c>
      <c r="BV1419">
        <v>0</v>
      </c>
      <c r="BW1419">
        <v>0</v>
      </c>
      <c r="BX1419" s="17">
        <v>0</v>
      </c>
      <c r="BY1419">
        <v>0</v>
      </c>
      <c r="BZ1419">
        <v>0</v>
      </c>
      <c r="CA1419">
        <v>0</v>
      </c>
      <c r="CB1419">
        <v>0</v>
      </c>
      <c r="CC1419" s="17">
        <v>0</v>
      </c>
      <c r="CD1419">
        <v>0</v>
      </c>
      <c r="CE1419">
        <v>0</v>
      </c>
      <c r="CF1419">
        <v>1</v>
      </c>
      <c r="CG1419">
        <v>0</v>
      </c>
      <c r="CH1419">
        <v>1</v>
      </c>
      <c r="CI1419">
        <v>0</v>
      </c>
      <c r="CJ1419">
        <v>1</v>
      </c>
      <c r="CK1419">
        <v>0</v>
      </c>
      <c r="CL1419">
        <v>0</v>
      </c>
      <c r="CM1419">
        <v>0</v>
      </c>
      <c r="CN1419" s="17">
        <v>0</v>
      </c>
      <c r="CO1419">
        <v>1.02</v>
      </c>
      <c r="CP1419">
        <v>494</v>
      </c>
      <c r="CQ1419">
        <v>1</v>
      </c>
      <c r="CR1419">
        <v>0</v>
      </c>
      <c r="CS1419">
        <v>17</v>
      </c>
      <c r="CY1419" s="33" t="s">
        <v>85</v>
      </c>
    </row>
    <row r="1420" spans="1:103" x14ac:dyDescent="0.25">
      <c r="A1420">
        <v>1419</v>
      </c>
      <c r="B1420">
        <v>89</v>
      </c>
      <c r="C1420" s="24" t="s">
        <v>4197</v>
      </c>
      <c r="D1420" s="12">
        <v>4.3551627855565211</v>
      </c>
      <c r="E1420" s="13">
        <v>1.125491506379775</v>
      </c>
      <c r="F1420" s="7">
        <v>3.8695652173913042</v>
      </c>
      <c r="G1420" s="7">
        <f t="shared" si="344"/>
        <v>3.2296712791767463</v>
      </c>
      <c r="H1420" s="15">
        <f t="shared" si="345"/>
        <v>5.4806542919362959</v>
      </c>
      <c r="I1420" s="11">
        <f t="shared" si="339"/>
        <v>4.7922476619836757E-2</v>
      </c>
      <c r="J1420" s="32">
        <f t="shared" si="340"/>
        <v>1.2384460250070175E-2</v>
      </c>
      <c r="K1420" s="32">
        <f t="shared" si="341"/>
        <v>80.746353075365846</v>
      </c>
      <c r="L1420" s="8">
        <v>0</v>
      </c>
      <c r="M1420" s="9">
        <v>1</v>
      </c>
      <c r="N1420" s="8">
        <v>0</v>
      </c>
      <c r="O1420" s="9">
        <v>0</v>
      </c>
      <c r="P1420" s="9">
        <v>0</v>
      </c>
      <c r="Q1420" s="9">
        <v>1</v>
      </c>
      <c r="R1420" s="9">
        <v>0</v>
      </c>
      <c r="S1420" s="8">
        <v>6522</v>
      </c>
      <c r="T1420" s="9">
        <v>16</v>
      </c>
      <c r="U1420" s="9">
        <f t="shared" si="346"/>
        <v>6505</v>
      </c>
      <c r="V1420" s="9">
        <f t="shared" si="34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43"/>
        <v>0.65100000000000002</v>
      </c>
      <c r="AN1420" s="42">
        <v>0.34649999999999997</v>
      </c>
      <c r="AO1420" s="41" t="s">
        <v>98</v>
      </c>
      <c r="AP1420" s="17" t="s">
        <v>98</v>
      </c>
      <c r="AQ1420">
        <v>0.52980000000000005</v>
      </c>
      <c r="AR1420" s="39">
        <f t="shared" si="334"/>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17226</v>
      </c>
      <c r="BL1420" s="92">
        <v>32</v>
      </c>
      <c r="BM1420">
        <v>1</v>
      </c>
      <c r="BN1420">
        <v>0</v>
      </c>
      <c r="BO1420">
        <v>0</v>
      </c>
      <c r="BP1420">
        <v>0</v>
      </c>
      <c r="BQ1420">
        <v>0</v>
      </c>
      <c r="BR1420">
        <v>0</v>
      </c>
      <c r="BS1420">
        <v>0</v>
      </c>
      <c r="BT1420" s="17">
        <v>0</v>
      </c>
      <c r="BU1420">
        <v>1</v>
      </c>
      <c r="BV1420">
        <v>0</v>
      </c>
      <c r="BW1420">
        <v>0</v>
      </c>
      <c r="BX1420" s="17">
        <v>0</v>
      </c>
      <c r="BY1420">
        <v>0</v>
      </c>
      <c r="BZ1420">
        <v>0</v>
      </c>
      <c r="CA1420">
        <v>0</v>
      </c>
      <c r="CB1420">
        <v>0</v>
      </c>
      <c r="CC1420" s="17">
        <v>0</v>
      </c>
      <c r="CD1420">
        <v>0</v>
      </c>
      <c r="CE1420">
        <v>0</v>
      </c>
      <c r="CF1420">
        <v>1</v>
      </c>
      <c r="CG1420">
        <v>0</v>
      </c>
      <c r="CH1420">
        <v>1</v>
      </c>
      <c r="CI1420">
        <v>0</v>
      </c>
      <c r="CJ1420">
        <v>1</v>
      </c>
      <c r="CK1420">
        <v>0</v>
      </c>
      <c r="CL1420">
        <v>0</v>
      </c>
      <c r="CM1420">
        <v>0</v>
      </c>
      <c r="CN1420" s="17">
        <v>0</v>
      </c>
      <c r="CO1420">
        <v>1.02</v>
      </c>
      <c r="CP1420">
        <v>494</v>
      </c>
      <c r="CQ1420">
        <v>1</v>
      </c>
      <c r="CR1420">
        <v>0</v>
      </c>
      <c r="CS1420">
        <v>17</v>
      </c>
      <c r="CY1420" s="33" t="s">
        <v>85</v>
      </c>
    </row>
    <row r="1421" spans="1:103" x14ac:dyDescent="0.25">
      <c r="A1421">
        <v>1420</v>
      </c>
      <c r="B1421">
        <v>89</v>
      </c>
      <c r="C1421" s="24" t="s">
        <v>4197</v>
      </c>
      <c r="D1421" s="12">
        <v>4.7288673984255958</v>
      </c>
      <c r="E1421" s="13">
        <v>0.62896265890389691</v>
      </c>
      <c r="F1421" s="7">
        <v>7.518518518518519</v>
      </c>
      <c r="G1421" s="7">
        <f t="shared" si="344"/>
        <v>4.0999047395216985</v>
      </c>
      <c r="H1421" s="15">
        <f t="shared" si="345"/>
        <v>5.357830057329493</v>
      </c>
      <c r="I1421" s="11">
        <f t="shared" si="339"/>
        <v>9.2817480731005889E-2</v>
      </c>
      <c r="J1421" s="32">
        <f t="shared" si="340"/>
        <v>1.2345182166192899E-2</v>
      </c>
      <c r="K1421" s="32">
        <f t="shared" si="341"/>
        <v>81.003259938803126</v>
      </c>
      <c r="L1421" s="8">
        <v>0</v>
      </c>
      <c r="M1421" s="9">
        <v>1</v>
      </c>
      <c r="N1421" s="8">
        <v>0</v>
      </c>
      <c r="O1421" s="9">
        <v>0</v>
      </c>
      <c r="P1421" s="9">
        <v>0</v>
      </c>
      <c r="Q1421" s="9">
        <v>1</v>
      </c>
      <c r="R1421" s="9">
        <v>0</v>
      </c>
      <c r="S1421" s="8">
        <v>6522</v>
      </c>
      <c r="T1421" s="9">
        <v>16</v>
      </c>
      <c r="U1421" s="9">
        <f t="shared" si="346"/>
        <v>6505</v>
      </c>
      <c r="V1421" s="9">
        <f t="shared" si="34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43"/>
        <v>0.65100000000000002</v>
      </c>
      <c r="AN1421" s="42">
        <v>0.34649999999999997</v>
      </c>
      <c r="AO1421" s="41" t="s">
        <v>98</v>
      </c>
      <c r="AP1421" s="17" t="s">
        <v>98</v>
      </c>
      <c r="AQ1421">
        <v>0.52980000000000005</v>
      </c>
      <c r="AR1421" s="39">
        <f t="shared" si="334"/>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17226</v>
      </c>
      <c r="BL1421" s="92">
        <v>32</v>
      </c>
      <c r="BM1421">
        <v>1</v>
      </c>
      <c r="BN1421">
        <v>0</v>
      </c>
      <c r="BO1421">
        <v>0</v>
      </c>
      <c r="BP1421">
        <v>0</v>
      </c>
      <c r="BQ1421">
        <v>0</v>
      </c>
      <c r="BR1421">
        <v>0</v>
      </c>
      <c r="BS1421">
        <v>0</v>
      </c>
      <c r="BT1421" s="17">
        <v>0</v>
      </c>
      <c r="BU1421">
        <v>1</v>
      </c>
      <c r="BV1421">
        <v>0</v>
      </c>
      <c r="BW1421">
        <v>0</v>
      </c>
      <c r="BX1421" s="17">
        <v>0</v>
      </c>
      <c r="BY1421">
        <v>0</v>
      </c>
      <c r="BZ1421">
        <v>0</v>
      </c>
      <c r="CA1421">
        <v>0</v>
      </c>
      <c r="CB1421">
        <v>0</v>
      </c>
      <c r="CC1421" s="17">
        <v>0</v>
      </c>
      <c r="CD1421">
        <v>0</v>
      </c>
      <c r="CE1421">
        <v>0</v>
      </c>
      <c r="CF1421">
        <v>1</v>
      </c>
      <c r="CG1421">
        <v>0</v>
      </c>
      <c r="CH1421">
        <v>1</v>
      </c>
      <c r="CI1421">
        <v>0</v>
      </c>
      <c r="CJ1421">
        <v>1</v>
      </c>
      <c r="CK1421">
        <v>0</v>
      </c>
      <c r="CL1421">
        <v>0</v>
      </c>
      <c r="CM1421">
        <v>0</v>
      </c>
      <c r="CN1421" s="17">
        <v>0</v>
      </c>
      <c r="CO1421">
        <v>1.02</v>
      </c>
      <c r="CP1421">
        <v>494</v>
      </c>
      <c r="CQ1421">
        <v>1</v>
      </c>
      <c r="CR1421">
        <v>0</v>
      </c>
      <c r="CS1421">
        <v>17</v>
      </c>
      <c r="CY1421" s="33" t="s">
        <v>85</v>
      </c>
    </row>
    <row r="1422" spans="1:103" x14ac:dyDescent="0.25">
      <c r="A1422">
        <v>1421</v>
      </c>
      <c r="B1422">
        <v>89</v>
      </c>
      <c r="C1422" s="24" t="s">
        <v>4197</v>
      </c>
      <c r="D1422" s="12">
        <v>3.8875037491050262</v>
      </c>
      <c r="E1422" s="13">
        <v>0.43194486101166951</v>
      </c>
      <c r="F1422" s="7">
        <v>9</v>
      </c>
      <c r="G1422" s="7">
        <f t="shared" si="344"/>
        <v>3.4555588880933565</v>
      </c>
      <c r="H1422" s="15">
        <f t="shared" si="345"/>
        <v>4.3194486101166953</v>
      </c>
      <c r="I1422" s="11">
        <f t="shared" si="339"/>
        <v>0.11090002556177427</v>
      </c>
      <c r="J1422" s="32">
        <f t="shared" si="340"/>
        <v>1.2322225062419362E-2</v>
      </c>
      <c r="K1422" s="32">
        <f t="shared" si="341"/>
        <v>81.154174261093928</v>
      </c>
      <c r="L1422" s="8">
        <v>0</v>
      </c>
      <c r="M1422" s="9">
        <v>1</v>
      </c>
      <c r="N1422" s="8">
        <v>0</v>
      </c>
      <c r="O1422" s="9">
        <v>0</v>
      </c>
      <c r="P1422" s="9">
        <v>0</v>
      </c>
      <c r="Q1422" s="9">
        <v>1</v>
      </c>
      <c r="R1422" s="9">
        <v>0</v>
      </c>
      <c r="S1422" s="8">
        <v>6522</v>
      </c>
      <c r="T1422" s="9">
        <v>16</v>
      </c>
      <c r="U1422" s="9">
        <f t="shared" si="346"/>
        <v>6505</v>
      </c>
      <c r="V1422" s="9">
        <f t="shared" si="34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43"/>
        <v>0.65100000000000002</v>
      </c>
      <c r="AN1422" s="42">
        <v>0.34649999999999997</v>
      </c>
      <c r="AO1422" s="41" t="s">
        <v>98</v>
      </c>
      <c r="AP1422" s="17" t="s">
        <v>98</v>
      </c>
      <c r="AQ1422">
        <v>0.52980000000000005</v>
      </c>
      <c r="AR1422" s="39">
        <f t="shared" si="334"/>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17226</v>
      </c>
      <c r="BL1422" s="92">
        <v>32</v>
      </c>
      <c r="BM1422">
        <v>1</v>
      </c>
      <c r="BN1422">
        <v>0</v>
      </c>
      <c r="BO1422">
        <v>0</v>
      </c>
      <c r="BP1422">
        <v>0</v>
      </c>
      <c r="BQ1422">
        <v>0</v>
      </c>
      <c r="BR1422">
        <v>0</v>
      </c>
      <c r="BS1422">
        <v>0</v>
      </c>
      <c r="BT1422" s="17">
        <v>0</v>
      </c>
      <c r="BU1422">
        <v>1</v>
      </c>
      <c r="BV1422">
        <v>0</v>
      </c>
      <c r="BW1422">
        <v>0</v>
      </c>
      <c r="BX1422" s="17">
        <v>0</v>
      </c>
      <c r="BY1422">
        <v>0</v>
      </c>
      <c r="BZ1422">
        <v>0</v>
      </c>
      <c r="CA1422">
        <v>0</v>
      </c>
      <c r="CB1422">
        <v>0</v>
      </c>
      <c r="CC1422" s="17">
        <v>0</v>
      </c>
      <c r="CD1422">
        <v>0</v>
      </c>
      <c r="CE1422">
        <v>0</v>
      </c>
      <c r="CF1422">
        <v>1</v>
      </c>
      <c r="CG1422">
        <v>0</v>
      </c>
      <c r="CH1422">
        <v>1</v>
      </c>
      <c r="CI1422">
        <v>0</v>
      </c>
      <c r="CJ1422">
        <v>1</v>
      </c>
      <c r="CK1422">
        <v>0</v>
      </c>
      <c r="CL1422">
        <v>0</v>
      </c>
      <c r="CM1422">
        <v>0</v>
      </c>
      <c r="CN1422" s="17">
        <v>0</v>
      </c>
      <c r="CO1422">
        <v>1.02</v>
      </c>
      <c r="CP1422">
        <v>494</v>
      </c>
      <c r="CQ1422">
        <v>1</v>
      </c>
      <c r="CR1422">
        <v>0</v>
      </c>
      <c r="CS1422">
        <v>17</v>
      </c>
      <c r="CY1422" s="33" t="s">
        <v>85</v>
      </c>
    </row>
    <row r="1423" spans="1:103" x14ac:dyDescent="0.25">
      <c r="A1423">
        <v>1422</v>
      </c>
      <c r="B1423">
        <v>89</v>
      </c>
      <c r="C1423" s="24" t="s">
        <v>4197</v>
      </c>
      <c r="D1423" s="12">
        <v>1.143462467922252</v>
      </c>
      <c r="E1423" s="13">
        <v>1.342325505821774</v>
      </c>
      <c r="F1423" s="7">
        <v>0.85185185185185186</v>
      </c>
      <c r="G1423" s="7">
        <f t="shared" si="344"/>
        <v>-0.19886303789952198</v>
      </c>
      <c r="H1423" s="15">
        <f t="shared" si="345"/>
        <v>2.485787973744026</v>
      </c>
      <c r="I1423" s="11">
        <f t="shared" si="339"/>
        <v>1.0562895063906431E-2</v>
      </c>
      <c r="J1423" s="32">
        <f t="shared" si="340"/>
        <v>1.2399920292411899E-2</v>
      </c>
      <c r="K1423" s="32">
        <f t="shared" si="341"/>
        <v>80.645679683275674</v>
      </c>
      <c r="L1423" s="8">
        <v>0</v>
      </c>
      <c r="M1423" s="9">
        <v>1</v>
      </c>
      <c r="N1423" s="8">
        <v>0</v>
      </c>
      <c r="O1423" s="9">
        <v>0</v>
      </c>
      <c r="P1423" s="9">
        <v>0</v>
      </c>
      <c r="Q1423" s="9">
        <v>1</v>
      </c>
      <c r="R1423" s="9">
        <v>0</v>
      </c>
      <c r="S1423" s="8">
        <v>6522</v>
      </c>
      <c r="T1423" s="9">
        <v>18</v>
      </c>
      <c r="U1423" s="9">
        <f t="shared" si="346"/>
        <v>6503</v>
      </c>
      <c r="V1423" s="9">
        <f t="shared" si="34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43"/>
        <v>0.65100000000000002</v>
      </c>
      <c r="AN1423" s="42">
        <v>0.34649999999999997</v>
      </c>
      <c r="AO1423" s="41" t="s">
        <v>98</v>
      </c>
      <c r="AP1423" s="17" t="s">
        <v>98</v>
      </c>
      <c r="AQ1423">
        <v>0.52980000000000005</v>
      </c>
      <c r="AR1423" s="39">
        <f t="shared" si="334"/>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17226</v>
      </c>
      <c r="BL1423" s="92">
        <v>32</v>
      </c>
      <c r="BM1423">
        <v>1</v>
      </c>
      <c r="BN1423">
        <v>0</v>
      </c>
      <c r="BO1423">
        <v>0</v>
      </c>
      <c r="BP1423">
        <v>0</v>
      </c>
      <c r="BQ1423">
        <v>0</v>
      </c>
      <c r="BR1423">
        <v>0</v>
      </c>
      <c r="BS1423">
        <v>0</v>
      </c>
      <c r="BT1423" s="17">
        <v>0</v>
      </c>
      <c r="BU1423">
        <v>1</v>
      </c>
      <c r="BV1423">
        <v>0</v>
      </c>
      <c r="BW1423">
        <v>0</v>
      </c>
      <c r="BX1423" s="17">
        <v>0</v>
      </c>
      <c r="BY1423">
        <v>0</v>
      </c>
      <c r="BZ1423">
        <v>0</v>
      </c>
      <c r="CA1423">
        <v>0</v>
      </c>
      <c r="CB1423">
        <v>0</v>
      </c>
      <c r="CC1423" s="17">
        <v>0</v>
      </c>
      <c r="CD1423">
        <v>0</v>
      </c>
      <c r="CE1423">
        <v>0</v>
      </c>
      <c r="CF1423">
        <v>1</v>
      </c>
      <c r="CG1423">
        <v>0</v>
      </c>
      <c r="CH1423">
        <v>1</v>
      </c>
      <c r="CI1423">
        <v>0</v>
      </c>
      <c r="CJ1423">
        <v>1</v>
      </c>
      <c r="CK1423">
        <v>0</v>
      </c>
      <c r="CL1423">
        <v>0</v>
      </c>
      <c r="CM1423">
        <v>0</v>
      </c>
      <c r="CN1423" s="17">
        <v>0</v>
      </c>
      <c r="CO1423">
        <v>1.02</v>
      </c>
      <c r="CP1423">
        <v>494</v>
      </c>
      <c r="CQ1423">
        <v>1</v>
      </c>
      <c r="CR1423">
        <v>0</v>
      </c>
      <c r="CS1423">
        <v>17</v>
      </c>
      <c r="CY1423" s="33" t="s">
        <v>85</v>
      </c>
    </row>
    <row r="1424" spans="1:103" x14ac:dyDescent="0.25">
      <c r="A1424">
        <v>1423</v>
      </c>
      <c r="B1424">
        <v>89</v>
      </c>
      <c r="C1424" s="24" t="s">
        <v>4197</v>
      </c>
      <c r="D1424" s="12">
        <v>3.97114984456024</v>
      </c>
      <c r="E1424" s="13">
        <v>1.1276104496899451</v>
      </c>
      <c r="F1424" s="7">
        <v>3.5217391304347831</v>
      </c>
      <c r="G1424" s="7">
        <f t="shared" si="344"/>
        <v>2.8435393948702949</v>
      </c>
      <c r="H1424" s="15">
        <f t="shared" si="345"/>
        <v>5.0987602942501855</v>
      </c>
      <c r="I1424" s="11">
        <f t="shared" si="339"/>
        <v>4.3630134610473811E-2</v>
      </c>
      <c r="J1424" s="32">
        <f t="shared" si="340"/>
        <v>1.2388803654825895E-2</v>
      </c>
      <c r="K1424" s="32">
        <f t="shared" si="341"/>
        <v>80.718044119656639</v>
      </c>
      <c r="L1424" s="8">
        <v>0</v>
      </c>
      <c r="M1424" s="9">
        <v>1</v>
      </c>
      <c r="N1424" s="8">
        <v>0</v>
      </c>
      <c r="O1424" s="9">
        <v>0</v>
      </c>
      <c r="P1424" s="9">
        <v>0</v>
      </c>
      <c r="Q1424" s="9">
        <v>1</v>
      </c>
      <c r="R1424" s="9">
        <v>0</v>
      </c>
      <c r="S1424" s="8">
        <v>6522</v>
      </c>
      <c r="T1424" s="9">
        <v>18</v>
      </c>
      <c r="U1424" s="9">
        <f t="shared" si="346"/>
        <v>6503</v>
      </c>
      <c r="V1424" s="9">
        <f t="shared" si="34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43"/>
        <v>0.65100000000000002</v>
      </c>
      <c r="AN1424" s="42">
        <v>0.34649999999999997</v>
      </c>
      <c r="AO1424" s="41" t="s">
        <v>98</v>
      </c>
      <c r="AP1424" s="17" t="s">
        <v>98</v>
      </c>
      <c r="AQ1424">
        <v>0.52980000000000005</v>
      </c>
      <c r="AR1424" s="39">
        <f t="shared" si="334"/>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17226</v>
      </c>
      <c r="BL1424" s="92">
        <v>32</v>
      </c>
      <c r="BM1424">
        <v>1</v>
      </c>
      <c r="BN1424">
        <v>0</v>
      </c>
      <c r="BO1424">
        <v>0</v>
      </c>
      <c r="BP1424">
        <v>0</v>
      </c>
      <c r="BQ1424">
        <v>0</v>
      </c>
      <c r="BR1424">
        <v>0</v>
      </c>
      <c r="BS1424">
        <v>0</v>
      </c>
      <c r="BT1424" s="17">
        <v>0</v>
      </c>
      <c r="BU1424">
        <v>1</v>
      </c>
      <c r="BV1424">
        <v>0</v>
      </c>
      <c r="BW1424">
        <v>0</v>
      </c>
      <c r="BX1424" s="17">
        <v>0</v>
      </c>
      <c r="BY1424">
        <v>0</v>
      </c>
      <c r="BZ1424">
        <v>0</v>
      </c>
      <c r="CA1424">
        <v>0</v>
      </c>
      <c r="CB1424">
        <v>0</v>
      </c>
      <c r="CC1424" s="17">
        <v>0</v>
      </c>
      <c r="CD1424">
        <v>0</v>
      </c>
      <c r="CE1424">
        <v>0</v>
      </c>
      <c r="CF1424">
        <v>1</v>
      </c>
      <c r="CG1424">
        <v>0</v>
      </c>
      <c r="CH1424">
        <v>1</v>
      </c>
      <c r="CI1424">
        <v>0</v>
      </c>
      <c r="CJ1424">
        <v>1</v>
      </c>
      <c r="CK1424">
        <v>0</v>
      </c>
      <c r="CL1424">
        <v>0</v>
      </c>
      <c r="CM1424">
        <v>0</v>
      </c>
      <c r="CN1424" s="17">
        <v>0</v>
      </c>
      <c r="CO1424">
        <v>1.02</v>
      </c>
      <c r="CP1424">
        <v>494</v>
      </c>
      <c r="CQ1424">
        <v>1</v>
      </c>
      <c r="CR1424">
        <v>0</v>
      </c>
      <c r="CS1424">
        <v>17</v>
      </c>
      <c r="CY1424" s="33" t="s">
        <v>85</v>
      </c>
    </row>
    <row r="1425" spans="1:103" x14ac:dyDescent="0.25">
      <c r="A1425">
        <v>1424</v>
      </c>
      <c r="B1425">
        <v>89</v>
      </c>
      <c r="C1425" s="24" t="s">
        <v>4197</v>
      </c>
      <c r="D1425" s="12">
        <v>4.4228311186168989</v>
      </c>
      <c r="E1425" s="13">
        <v>0.63183301694527128</v>
      </c>
      <c r="F1425" s="7">
        <v>7</v>
      </c>
      <c r="G1425" s="7">
        <f t="shared" si="344"/>
        <v>3.7909981016716277</v>
      </c>
      <c r="H1425" s="15">
        <f t="shared" si="345"/>
        <v>5.0546641355621702</v>
      </c>
      <c r="I1425" s="11">
        <f t="shared" si="339"/>
        <v>8.647908694379515E-2</v>
      </c>
      <c r="J1425" s="32">
        <f t="shared" si="340"/>
        <v>1.2354155277685019E-2</v>
      </c>
      <c r="K1425" s="32">
        <f t="shared" si="341"/>
        <v>80.944425379392257</v>
      </c>
      <c r="L1425" s="8">
        <v>0</v>
      </c>
      <c r="M1425" s="9">
        <v>1</v>
      </c>
      <c r="N1425" s="8">
        <v>0</v>
      </c>
      <c r="O1425" s="9">
        <v>0</v>
      </c>
      <c r="P1425" s="9">
        <v>0</v>
      </c>
      <c r="Q1425" s="9">
        <v>1</v>
      </c>
      <c r="R1425" s="9">
        <v>0</v>
      </c>
      <c r="S1425" s="8">
        <v>6522</v>
      </c>
      <c r="T1425" s="9">
        <v>18</v>
      </c>
      <c r="U1425" s="9">
        <f t="shared" si="346"/>
        <v>6503</v>
      </c>
      <c r="V1425" s="9">
        <f t="shared" si="34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43"/>
        <v>0.65100000000000002</v>
      </c>
      <c r="AN1425" s="42">
        <v>0.34649999999999997</v>
      </c>
      <c r="AO1425" s="41" t="s">
        <v>98</v>
      </c>
      <c r="AP1425" s="17" t="s">
        <v>98</v>
      </c>
      <c r="AQ1425">
        <v>0.52980000000000005</v>
      </c>
      <c r="AR1425" s="39">
        <f t="shared" si="334"/>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17226</v>
      </c>
      <c r="BL1425" s="92">
        <v>32</v>
      </c>
      <c r="BM1425">
        <v>1</v>
      </c>
      <c r="BN1425">
        <v>0</v>
      </c>
      <c r="BO1425">
        <v>0</v>
      </c>
      <c r="BP1425">
        <v>0</v>
      </c>
      <c r="BQ1425">
        <v>0</v>
      </c>
      <c r="BR1425">
        <v>0</v>
      </c>
      <c r="BS1425">
        <v>0</v>
      </c>
      <c r="BT1425" s="17">
        <v>0</v>
      </c>
      <c r="BU1425">
        <v>1</v>
      </c>
      <c r="BV1425">
        <v>0</v>
      </c>
      <c r="BW1425">
        <v>0</v>
      </c>
      <c r="BX1425" s="17">
        <v>0</v>
      </c>
      <c r="BY1425">
        <v>0</v>
      </c>
      <c r="BZ1425">
        <v>0</v>
      </c>
      <c r="CA1425">
        <v>0</v>
      </c>
      <c r="CB1425">
        <v>0</v>
      </c>
      <c r="CC1425" s="17">
        <v>0</v>
      </c>
      <c r="CD1425">
        <v>0</v>
      </c>
      <c r="CE1425">
        <v>0</v>
      </c>
      <c r="CF1425">
        <v>1</v>
      </c>
      <c r="CG1425">
        <v>0</v>
      </c>
      <c r="CH1425">
        <v>1</v>
      </c>
      <c r="CI1425">
        <v>0</v>
      </c>
      <c r="CJ1425">
        <v>1</v>
      </c>
      <c r="CK1425">
        <v>0</v>
      </c>
      <c r="CL1425">
        <v>0</v>
      </c>
      <c r="CM1425">
        <v>0</v>
      </c>
      <c r="CN1425" s="17">
        <v>0</v>
      </c>
      <c r="CO1425">
        <v>1.02</v>
      </c>
      <c r="CP1425">
        <v>494</v>
      </c>
      <c r="CQ1425">
        <v>1</v>
      </c>
      <c r="CR1425">
        <v>0</v>
      </c>
      <c r="CS1425">
        <v>17</v>
      </c>
      <c r="CY1425" s="33" t="s">
        <v>85</v>
      </c>
    </row>
    <row r="1426" spans="1:103" x14ac:dyDescent="0.25">
      <c r="A1426">
        <v>1425</v>
      </c>
      <c r="B1426">
        <v>89</v>
      </c>
      <c r="C1426" s="24" t="s">
        <v>4197</v>
      </c>
      <c r="D1426" s="12">
        <v>3.6932333398746349</v>
      </c>
      <c r="E1426" s="13">
        <v>0.43449803998525133</v>
      </c>
      <c r="F1426" s="7">
        <v>8.4999999999999982</v>
      </c>
      <c r="G1426" s="7">
        <f t="shared" si="344"/>
        <v>3.2587352998893837</v>
      </c>
      <c r="H1426" s="15">
        <f t="shared" si="345"/>
        <v>4.1277313798598865</v>
      </c>
      <c r="I1426" s="11">
        <f t="shared" si="339"/>
        <v>0.1048244978740621</v>
      </c>
      <c r="J1426" s="32">
        <f t="shared" si="340"/>
        <v>1.2332293867536722E-2</v>
      </c>
      <c r="K1426" s="32">
        <f t="shared" si="341"/>
        <v>81.08791525252083</v>
      </c>
      <c r="L1426" s="8">
        <v>0</v>
      </c>
      <c r="M1426" s="9">
        <v>1</v>
      </c>
      <c r="N1426" s="8">
        <v>0</v>
      </c>
      <c r="O1426" s="9">
        <v>0</v>
      </c>
      <c r="P1426" s="9">
        <v>0</v>
      </c>
      <c r="Q1426" s="9">
        <v>1</v>
      </c>
      <c r="R1426" s="9">
        <v>0</v>
      </c>
      <c r="S1426" s="8">
        <v>6522</v>
      </c>
      <c r="T1426" s="9">
        <v>18</v>
      </c>
      <c r="U1426" s="9">
        <f t="shared" si="346"/>
        <v>6503</v>
      </c>
      <c r="V1426" s="9">
        <f t="shared" si="34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43"/>
        <v>0.64149999999999996</v>
      </c>
      <c r="AN1426" s="42">
        <v>0.35249999999999998</v>
      </c>
      <c r="AO1426" s="41" t="s">
        <v>98</v>
      </c>
      <c r="AP1426" s="17" t="s">
        <v>98</v>
      </c>
      <c r="AQ1426">
        <v>0.52980000000000005</v>
      </c>
      <c r="AR1426" s="39">
        <f t="shared" si="334"/>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17226</v>
      </c>
      <c r="BL1426" s="92">
        <v>32</v>
      </c>
      <c r="BM1426">
        <v>1</v>
      </c>
      <c r="BN1426">
        <v>0</v>
      </c>
      <c r="BO1426">
        <v>0</v>
      </c>
      <c r="BP1426">
        <v>0</v>
      </c>
      <c r="BQ1426">
        <v>0</v>
      </c>
      <c r="BR1426">
        <v>0</v>
      </c>
      <c r="BS1426">
        <v>0</v>
      </c>
      <c r="BT1426" s="17">
        <v>0</v>
      </c>
      <c r="BU1426">
        <v>1</v>
      </c>
      <c r="BV1426">
        <v>0</v>
      </c>
      <c r="BW1426">
        <v>0</v>
      </c>
      <c r="BX1426" s="17">
        <v>0</v>
      </c>
      <c r="BY1426">
        <v>0</v>
      </c>
      <c r="BZ1426">
        <v>0</v>
      </c>
      <c r="CA1426">
        <v>0</v>
      </c>
      <c r="CB1426">
        <v>0</v>
      </c>
      <c r="CC1426" s="17">
        <v>0</v>
      </c>
      <c r="CD1426">
        <v>0</v>
      </c>
      <c r="CE1426">
        <v>0</v>
      </c>
      <c r="CF1426">
        <v>1</v>
      </c>
      <c r="CG1426">
        <v>0</v>
      </c>
      <c r="CH1426">
        <v>1</v>
      </c>
      <c r="CI1426">
        <v>0</v>
      </c>
      <c r="CJ1426">
        <v>1</v>
      </c>
      <c r="CK1426">
        <v>0</v>
      </c>
      <c r="CL1426">
        <v>0</v>
      </c>
      <c r="CM1426">
        <v>0</v>
      </c>
      <c r="CN1426" s="17">
        <v>0</v>
      </c>
      <c r="CO1426">
        <v>1.02</v>
      </c>
      <c r="CP1426">
        <v>494</v>
      </c>
      <c r="CQ1426">
        <v>1</v>
      </c>
      <c r="CR1426">
        <v>0</v>
      </c>
      <c r="CS1426">
        <v>17</v>
      </c>
      <c r="CY1426" s="33" t="s">
        <v>85</v>
      </c>
    </row>
    <row r="1427" spans="1:103" x14ac:dyDescent="0.25">
      <c r="A1427">
        <v>1426</v>
      </c>
      <c r="B1427">
        <v>89</v>
      </c>
      <c r="C1427" s="24" t="s">
        <v>4197</v>
      </c>
      <c r="D1427" s="12">
        <v>4.1153206785629726</v>
      </c>
      <c r="E1427" s="13">
        <v>1.077822082480778</v>
      </c>
      <c r="F1427" s="7">
        <v>3.8181818181818188</v>
      </c>
      <c r="G1427" s="7">
        <f t="shared" si="344"/>
        <v>3.0374985960821945</v>
      </c>
      <c r="H1427" s="15">
        <f t="shared" si="345"/>
        <v>5.1931427610437506</v>
      </c>
      <c r="I1427" s="11">
        <f t="shared" si="339"/>
        <v>4.7447935274824424E-2</v>
      </c>
      <c r="J1427" s="32">
        <f t="shared" si="340"/>
        <v>1.2426840191025442E-2</v>
      </c>
      <c r="K1427" s="32">
        <f t="shared" si="341"/>
        <v>80.47097931799199</v>
      </c>
      <c r="L1427" s="8">
        <v>0</v>
      </c>
      <c r="M1427" s="9">
        <v>1</v>
      </c>
      <c r="N1427" s="8">
        <v>0</v>
      </c>
      <c r="O1427" s="9">
        <v>0</v>
      </c>
      <c r="P1427" s="9">
        <v>0</v>
      </c>
      <c r="Q1427" s="9">
        <v>1</v>
      </c>
      <c r="R1427" s="9">
        <v>0</v>
      </c>
      <c r="S1427" s="8">
        <v>6476</v>
      </c>
      <c r="T1427" s="9">
        <v>14</v>
      </c>
      <c r="U1427" s="9">
        <f t="shared" si="346"/>
        <v>6461</v>
      </c>
      <c r="V1427" s="9">
        <f t="shared" si="34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43"/>
        <v>0.64149999999999996</v>
      </c>
      <c r="AN1427" s="42">
        <v>0.35249999999999998</v>
      </c>
      <c r="AO1427" s="41" t="s">
        <v>98</v>
      </c>
      <c r="AP1427" s="17" t="s">
        <v>98</v>
      </c>
      <c r="AQ1427">
        <v>0.49149999999999999</v>
      </c>
      <c r="AR1427" s="39">
        <f t="shared" si="334"/>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16856</v>
      </c>
      <c r="BL1427" s="92">
        <v>24</v>
      </c>
      <c r="BM1427">
        <v>1</v>
      </c>
      <c r="BN1427">
        <v>0</v>
      </c>
      <c r="BO1427">
        <v>0</v>
      </c>
      <c r="BP1427">
        <v>0</v>
      </c>
      <c r="BQ1427">
        <v>0</v>
      </c>
      <c r="BR1427">
        <v>0</v>
      </c>
      <c r="BS1427">
        <v>0</v>
      </c>
      <c r="BT1427" s="17">
        <v>0</v>
      </c>
      <c r="BU1427">
        <v>1</v>
      </c>
      <c r="BV1427">
        <v>0</v>
      </c>
      <c r="BW1427">
        <v>0</v>
      </c>
      <c r="BX1427" s="17">
        <v>0</v>
      </c>
      <c r="BY1427">
        <v>0</v>
      </c>
      <c r="BZ1427">
        <v>0</v>
      </c>
      <c r="CA1427">
        <v>0</v>
      </c>
      <c r="CB1427">
        <v>0</v>
      </c>
      <c r="CC1427" s="17">
        <v>0</v>
      </c>
      <c r="CD1427">
        <v>0</v>
      </c>
      <c r="CE1427">
        <v>0</v>
      </c>
      <c r="CF1427">
        <v>1</v>
      </c>
      <c r="CG1427">
        <v>0</v>
      </c>
      <c r="CH1427">
        <v>1</v>
      </c>
      <c r="CI1427">
        <v>0</v>
      </c>
      <c r="CJ1427">
        <v>1</v>
      </c>
      <c r="CK1427">
        <v>0</v>
      </c>
      <c r="CL1427">
        <v>0</v>
      </c>
      <c r="CM1427">
        <v>0</v>
      </c>
      <c r="CN1427" s="17">
        <v>0</v>
      </c>
      <c r="CO1427">
        <v>1.02</v>
      </c>
      <c r="CP1427">
        <v>494</v>
      </c>
      <c r="CQ1427">
        <v>1</v>
      </c>
      <c r="CR1427">
        <v>0</v>
      </c>
      <c r="CS1427">
        <v>17</v>
      </c>
      <c r="CY1427" s="33" t="s">
        <v>85</v>
      </c>
    </row>
    <row r="1428" spans="1:103" x14ac:dyDescent="0.25">
      <c r="A1428">
        <v>1427</v>
      </c>
      <c r="B1428">
        <v>89</v>
      </c>
      <c r="C1428" s="24" t="s">
        <v>4197</v>
      </c>
      <c r="D1428" s="12">
        <v>3.5374328443582792</v>
      </c>
      <c r="E1428" s="13">
        <v>0.83522719936237166</v>
      </c>
      <c r="F1428" s="7">
        <v>4.235294117647058</v>
      </c>
      <c r="G1428" s="7">
        <f t="shared" si="344"/>
        <v>2.7022056449959075</v>
      </c>
      <c r="H1428" s="15">
        <f t="shared" si="345"/>
        <v>4.3726600437206509</v>
      </c>
      <c r="I1428" s="11">
        <f t="shared" si="339"/>
        <v>5.2617677231538242E-2</v>
      </c>
      <c r="J1428" s="32">
        <f t="shared" si="340"/>
        <v>1.242361823522431E-2</v>
      </c>
      <c r="K1428" s="32">
        <f t="shared" si="341"/>
        <v>80.491848756647258</v>
      </c>
      <c r="L1428" s="8">
        <v>0</v>
      </c>
      <c r="M1428" s="9">
        <v>1</v>
      </c>
      <c r="N1428" s="8">
        <v>0</v>
      </c>
      <c r="O1428" s="9">
        <v>0</v>
      </c>
      <c r="P1428" s="9">
        <v>0</v>
      </c>
      <c r="Q1428" s="9">
        <v>1</v>
      </c>
      <c r="R1428" s="9">
        <v>0</v>
      </c>
      <c r="S1428" s="8">
        <v>6476</v>
      </c>
      <c r="T1428" s="9">
        <v>14</v>
      </c>
      <c r="U1428" s="9">
        <f t="shared" si="346"/>
        <v>6461</v>
      </c>
      <c r="V1428" s="9">
        <f t="shared" si="34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43"/>
        <v>0.64149999999999996</v>
      </c>
      <c r="AN1428" s="42">
        <v>0.35249999999999998</v>
      </c>
      <c r="AO1428" s="41" t="s">
        <v>98</v>
      </c>
      <c r="AP1428" s="17" t="s">
        <v>98</v>
      </c>
      <c r="AQ1428">
        <v>0.49149999999999999</v>
      </c>
      <c r="AR1428" s="39">
        <f t="shared" si="334"/>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16856</v>
      </c>
      <c r="BL1428" s="92">
        <v>24</v>
      </c>
      <c r="BM1428">
        <v>1</v>
      </c>
      <c r="BN1428">
        <v>0</v>
      </c>
      <c r="BO1428">
        <v>0</v>
      </c>
      <c r="BP1428">
        <v>0</v>
      </c>
      <c r="BQ1428">
        <v>0</v>
      </c>
      <c r="BR1428">
        <v>0</v>
      </c>
      <c r="BS1428">
        <v>0</v>
      </c>
      <c r="BT1428" s="17">
        <v>0</v>
      </c>
      <c r="BU1428">
        <v>1</v>
      </c>
      <c r="BV1428">
        <v>0</v>
      </c>
      <c r="BW1428">
        <v>0</v>
      </c>
      <c r="BX1428" s="17">
        <v>0</v>
      </c>
      <c r="BY1428">
        <v>0</v>
      </c>
      <c r="BZ1428">
        <v>0</v>
      </c>
      <c r="CA1428">
        <v>0</v>
      </c>
      <c r="CB1428">
        <v>0</v>
      </c>
      <c r="CC1428" s="17">
        <v>0</v>
      </c>
      <c r="CD1428">
        <v>0</v>
      </c>
      <c r="CE1428">
        <v>0</v>
      </c>
      <c r="CF1428">
        <v>1</v>
      </c>
      <c r="CG1428">
        <v>0</v>
      </c>
      <c r="CH1428">
        <v>1</v>
      </c>
      <c r="CI1428">
        <v>0</v>
      </c>
      <c r="CJ1428">
        <v>1</v>
      </c>
      <c r="CK1428">
        <v>0</v>
      </c>
      <c r="CL1428">
        <v>0</v>
      </c>
      <c r="CM1428">
        <v>0</v>
      </c>
      <c r="CN1428" s="17">
        <v>0</v>
      </c>
      <c r="CO1428">
        <v>1.02</v>
      </c>
      <c r="CP1428">
        <v>494</v>
      </c>
      <c r="CQ1428">
        <v>1</v>
      </c>
      <c r="CR1428">
        <v>0</v>
      </c>
      <c r="CS1428">
        <v>17</v>
      </c>
      <c r="CY1428" s="33" t="s">
        <v>85</v>
      </c>
    </row>
    <row r="1429" spans="1:103" x14ac:dyDescent="0.25">
      <c r="A1429">
        <v>1428</v>
      </c>
      <c r="B1429">
        <v>89</v>
      </c>
      <c r="C1429" s="24" t="s">
        <v>4197</v>
      </c>
      <c r="D1429" s="12">
        <v>5.6948060928972746</v>
      </c>
      <c r="E1429" s="13">
        <v>0.48222148367275319</v>
      </c>
      <c r="F1429" s="7">
        <v>11.80952380952381</v>
      </c>
      <c r="G1429" s="7">
        <f t="shared" si="344"/>
        <v>5.2125846092245212</v>
      </c>
      <c r="H1429" s="15">
        <f t="shared" si="345"/>
        <v>6.177027576570028</v>
      </c>
      <c r="I1429" s="11">
        <f t="shared" si="339"/>
        <v>0.14536007042141241</v>
      </c>
      <c r="J1429" s="32">
        <f t="shared" si="340"/>
        <v>1.2308715640522824E-2</v>
      </c>
      <c r="K1429" s="32">
        <f t="shared" si="341"/>
        <v>81.243244966013705</v>
      </c>
      <c r="L1429" s="8">
        <v>0</v>
      </c>
      <c r="M1429" s="9">
        <v>1</v>
      </c>
      <c r="N1429" s="8">
        <v>0</v>
      </c>
      <c r="O1429" s="9">
        <v>0</v>
      </c>
      <c r="P1429" s="9">
        <v>0</v>
      </c>
      <c r="Q1429" s="9">
        <v>1</v>
      </c>
      <c r="R1429" s="9">
        <v>0</v>
      </c>
      <c r="S1429" s="8">
        <v>6476</v>
      </c>
      <c r="T1429" s="9">
        <v>14</v>
      </c>
      <c r="U1429" s="9">
        <f t="shared" si="346"/>
        <v>6461</v>
      </c>
      <c r="V1429" s="9">
        <f t="shared" si="34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43"/>
        <v>0.64149999999999996</v>
      </c>
      <c r="AN1429" s="42">
        <v>0.35249999999999998</v>
      </c>
      <c r="AO1429" s="41" t="s">
        <v>98</v>
      </c>
      <c r="AP1429" s="17" t="s">
        <v>98</v>
      </c>
      <c r="AQ1429">
        <v>0.49149999999999999</v>
      </c>
      <c r="AR1429" s="39">
        <f t="shared" si="334"/>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16856</v>
      </c>
      <c r="BL1429" s="92">
        <v>24</v>
      </c>
      <c r="BM1429">
        <v>1</v>
      </c>
      <c r="BN1429">
        <v>0</v>
      </c>
      <c r="BO1429">
        <v>0</v>
      </c>
      <c r="BP1429">
        <v>0</v>
      </c>
      <c r="BQ1429">
        <v>0</v>
      </c>
      <c r="BR1429">
        <v>0</v>
      </c>
      <c r="BS1429">
        <v>0</v>
      </c>
      <c r="BT1429" s="17">
        <v>0</v>
      </c>
      <c r="BU1429">
        <v>1</v>
      </c>
      <c r="BV1429">
        <v>0</v>
      </c>
      <c r="BW1429">
        <v>0</v>
      </c>
      <c r="BX1429" s="17">
        <v>0</v>
      </c>
      <c r="BY1429">
        <v>0</v>
      </c>
      <c r="BZ1429">
        <v>0</v>
      </c>
      <c r="CA1429">
        <v>0</v>
      </c>
      <c r="CB1429">
        <v>0</v>
      </c>
      <c r="CC1429" s="17">
        <v>0</v>
      </c>
      <c r="CD1429">
        <v>0</v>
      </c>
      <c r="CE1429">
        <v>0</v>
      </c>
      <c r="CF1429">
        <v>1</v>
      </c>
      <c r="CG1429">
        <v>0</v>
      </c>
      <c r="CH1429">
        <v>1</v>
      </c>
      <c r="CI1429">
        <v>0</v>
      </c>
      <c r="CJ1429">
        <v>1</v>
      </c>
      <c r="CK1429">
        <v>0</v>
      </c>
      <c r="CL1429">
        <v>0</v>
      </c>
      <c r="CM1429">
        <v>0</v>
      </c>
      <c r="CN1429" s="17">
        <v>0</v>
      </c>
      <c r="CO1429">
        <v>1.02</v>
      </c>
      <c r="CP1429">
        <v>494</v>
      </c>
      <c r="CQ1429">
        <v>1</v>
      </c>
      <c r="CR1429">
        <v>0</v>
      </c>
      <c r="CS1429">
        <v>17</v>
      </c>
      <c r="CY1429" s="33" t="s">
        <v>85</v>
      </c>
    </row>
    <row r="1430" spans="1:103" x14ac:dyDescent="0.25">
      <c r="A1430">
        <v>1429</v>
      </c>
      <c r="B1430">
        <v>89</v>
      </c>
      <c r="C1430" s="24" t="s">
        <v>4197</v>
      </c>
      <c r="D1430" s="12">
        <v>5.4202582729393711</v>
      </c>
      <c r="E1430" s="13">
        <v>0.43653086761927817</v>
      </c>
      <c r="F1430" s="7">
        <v>12.41666666666667</v>
      </c>
      <c r="G1430" s="7">
        <f t="shared" si="344"/>
        <v>4.9837274053200931</v>
      </c>
      <c r="H1430" s="15">
        <f t="shared" si="345"/>
        <v>5.8567891405586492</v>
      </c>
      <c r="I1430" s="11">
        <f t="shared" si="339"/>
        <v>0.15266321324194931</v>
      </c>
      <c r="J1430" s="32">
        <f t="shared" si="340"/>
        <v>1.2295023885257661E-2</v>
      </c>
      <c r="K1430" s="32">
        <f t="shared" si="341"/>
        <v>81.333717553737273</v>
      </c>
      <c r="L1430" s="8">
        <v>0</v>
      </c>
      <c r="M1430" s="9">
        <v>1</v>
      </c>
      <c r="N1430" s="8">
        <v>0</v>
      </c>
      <c r="O1430" s="9">
        <v>0</v>
      </c>
      <c r="P1430" s="9">
        <v>0</v>
      </c>
      <c r="Q1430" s="9">
        <v>1</v>
      </c>
      <c r="R1430" s="9">
        <v>0</v>
      </c>
      <c r="S1430" s="8">
        <v>6476</v>
      </c>
      <c r="T1430" s="9">
        <v>14</v>
      </c>
      <c r="U1430" s="9">
        <f t="shared" si="346"/>
        <v>6461</v>
      </c>
      <c r="V1430" s="9">
        <f t="shared" si="34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43"/>
        <v>0.64149999999999996</v>
      </c>
      <c r="AN1430" s="42">
        <v>0.35249999999999998</v>
      </c>
      <c r="AO1430" s="41" t="s">
        <v>98</v>
      </c>
      <c r="AP1430" s="17" t="s">
        <v>98</v>
      </c>
      <c r="AQ1430">
        <v>0.49149999999999999</v>
      </c>
      <c r="AR1430" s="39">
        <f t="shared" si="334"/>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16856</v>
      </c>
      <c r="BL1430" s="92">
        <v>24</v>
      </c>
      <c r="BM1430">
        <v>1</v>
      </c>
      <c r="BN1430">
        <v>0</v>
      </c>
      <c r="BO1430">
        <v>0</v>
      </c>
      <c r="BP1430">
        <v>0</v>
      </c>
      <c r="BQ1430">
        <v>0</v>
      </c>
      <c r="BR1430">
        <v>0</v>
      </c>
      <c r="BS1430">
        <v>0</v>
      </c>
      <c r="BT1430" s="17">
        <v>0</v>
      </c>
      <c r="BU1430">
        <v>1</v>
      </c>
      <c r="BV1430">
        <v>0</v>
      </c>
      <c r="BW1430">
        <v>0</v>
      </c>
      <c r="BX1430" s="17">
        <v>0</v>
      </c>
      <c r="BY1430">
        <v>0</v>
      </c>
      <c r="BZ1430">
        <v>0</v>
      </c>
      <c r="CA1430">
        <v>0</v>
      </c>
      <c r="CB1430">
        <v>0</v>
      </c>
      <c r="CC1430" s="17">
        <v>0</v>
      </c>
      <c r="CD1430">
        <v>0</v>
      </c>
      <c r="CE1430">
        <v>0</v>
      </c>
      <c r="CF1430">
        <v>1</v>
      </c>
      <c r="CG1430">
        <v>0</v>
      </c>
      <c r="CH1430">
        <v>1</v>
      </c>
      <c r="CI1430">
        <v>0</v>
      </c>
      <c r="CJ1430">
        <v>1</v>
      </c>
      <c r="CK1430">
        <v>0</v>
      </c>
      <c r="CL1430">
        <v>0</v>
      </c>
      <c r="CM1430">
        <v>0</v>
      </c>
      <c r="CN1430" s="17">
        <v>0</v>
      </c>
      <c r="CO1430">
        <v>1.02</v>
      </c>
      <c r="CP1430">
        <v>494</v>
      </c>
      <c r="CQ1430">
        <v>1</v>
      </c>
      <c r="CR1430">
        <v>0</v>
      </c>
      <c r="CS1430">
        <v>17</v>
      </c>
      <c r="CY1430" s="33" t="s">
        <v>85</v>
      </c>
    </row>
    <row r="1431" spans="1:103" x14ac:dyDescent="0.25">
      <c r="A1431">
        <v>1430</v>
      </c>
      <c r="B1431">
        <v>89</v>
      </c>
      <c r="C1431" s="24" t="s">
        <v>4197</v>
      </c>
      <c r="D1431" s="12">
        <v>4.0192289915667478</v>
      </c>
      <c r="E1431" s="13">
        <v>1.127344717146771</v>
      </c>
      <c r="F1431" s="7">
        <v>3.5652173913043481</v>
      </c>
      <c r="G1431" s="7">
        <f t="shared" si="344"/>
        <v>2.8918842744199766</v>
      </c>
      <c r="H1431" s="15">
        <f t="shared" si="345"/>
        <v>5.146573708713519</v>
      </c>
      <c r="I1431" s="11">
        <f t="shared" si="339"/>
        <v>4.4317623773070566E-2</v>
      </c>
      <c r="J1431" s="32">
        <f t="shared" si="340"/>
        <v>1.2430553009519793E-2</v>
      </c>
      <c r="K1431" s="32">
        <f t="shared" si="341"/>
        <v>80.446943851505381</v>
      </c>
      <c r="L1431" s="8">
        <v>0</v>
      </c>
      <c r="M1431" s="9">
        <v>1</v>
      </c>
      <c r="N1431" s="8">
        <v>0</v>
      </c>
      <c r="O1431" s="9">
        <v>0</v>
      </c>
      <c r="P1431" s="9">
        <v>0</v>
      </c>
      <c r="Q1431" s="9">
        <v>1</v>
      </c>
      <c r="R1431" s="9">
        <v>0</v>
      </c>
      <c r="S1431" s="8">
        <v>6476</v>
      </c>
      <c r="T1431" s="9">
        <v>16</v>
      </c>
      <c r="U1431" s="9">
        <f t="shared" si="346"/>
        <v>6459</v>
      </c>
      <c r="V1431" s="9">
        <f t="shared" si="34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43"/>
        <v>0.64149999999999996</v>
      </c>
      <c r="AN1431" s="42">
        <v>0.35249999999999998</v>
      </c>
      <c r="AO1431" s="41" t="s">
        <v>98</v>
      </c>
      <c r="AP1431" s="17" t="s">
        <v>98</v>
      </c>
      <c r="AQ1431">
        <v>0.49149999999999999</v>
      </c>
      <c r="AR1431" s="39">
        <f t="shared" si="334"/>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16856</v>
      </c>
      <c r="BL1431" s="92">
        <v>24</v>
      </c>
      <c r="BM1431">
        <v>1</v>
      </c>
      <c r="BN1431">
        <v>0</v>
      </c>
      <c r="BO1431">
        <v>0</v>
      </c>
      <c r="BP1431">
        <v>0</v>
      </c>
      <c r="BQ1431">
        <v>0</v>
      </c>
      <c r="BR1431">
        <v>0</v>
      </c>
      <c r="BS1431">
        <v>0</v>
      </c>
      <c r="BT1431" s="17">
        <v>0</v>
      </c>
      <c r="BU1431">
        <v>1</v>
      </c>
      <c r="BV1431">
        <v>0</v>
      </c>
      <c r="BW1431">
        <v>0</v>
      </c>
      <c r="BX1431" s="17">
        <v>0</v>
      </c>
      <c r="BY1431">
        <v>0</v>
      </c>
      <c r="BZ1431">
        <v>0</v>
      </c>
      <c r="CA1431">
        <v>0</v>
      </c>
      <c r="CB1431">
        <v>0</v>
      </c>
      <c r="CC1431" s="17">
        <v>0</v>
      </c>
      <c r="CD1431">
        <v>0</v>
      </c>
      <c r="CE1431">
        <v>0</v>
      </c>
      <c r="CF1431">
        <v>1</v>
      </c>
      <c r="CG1431">
        <v>0</v>
      </c>
      <c r="CH1431">
        <v>1</v>
      </c>
      <c r="CI1431">
        <v>0</v>
      </c>
      <c r="CJ1431">
        <v>1</v>
      </c>
      <c r="CK1431">
        <v>0</v>
      </c>
      <c r="CL1431">
        <v>0</v>
      </c>
      <c r="CM1431">
        <v>0</v>
      </c>
      <c r="CN1431" s="17">
        <v>0</v>
      </c>
      <c r="CO1431">
        <v>1.02</v>
      </c>
      <c r="CP1431">
        <v>494</v>
      </c>
      <c r="CQ1431">
        <v>1</v>
      </c>
      <c r="CR1431">
        <v>0</v>
      </c>
      <c r="CS1431">
        <v>17</v>
      </c>
      <c r="CY1431" s="33" t="s">
        <v>85</v>
      </c>
    </row>
    <row r="1432" spans="1:103" x14ac:dyDescent="0.25">
      <c r="A1432">
        <v>1431</v>
      </c>
      <c r="B1432">
        <v>89</v>
      </c>
      <c r="C1432" s="24" t="s">
        <v>4197</v>
      </c>
      <c r="D1432" s="12">
        <v>3.585713300628468</v>
      </c>
      <c r="E1432" s="13">
        <v>0.8350291248038898</v>
      </c>
      <c r="F1432" s="7">
        <v>4.2941176470588234</v>
      </c>
      <c r="G1432" s="7">
        <f t="shared" si="344"/>
        <v>2.7506841758245781</v>
      </c>
      <c r="H1432" s="15">
        <f t="shared" si="345"/>
        <v>4.4207424254323575</v>
      </c>
      <c r="I1432" s="11">
        <f t="shared" si="339"/>
        <v>5.3354647856083397E-2</v>
      </c>
      <c r="J1432" s="32">
        <f t="shared" si="340"/>
        <v>1.2425054980183805E-2</v>
      </c>
      <c r="K1432" s="32">
        <f t="shared" si="341"/>
        <v>80.482541251918619</v>
      </c>
      <c r="L1432" s="8">
        <v>0</v>
      </c>
      <c r="M1432" s="9">
        <v>1</v>
      </c>
      <c r="N1432" s="8">
        <v>0</v>
      </c>
      <c r="O1432" s="9">
        <v>0</v>
      </c>
      <c r="P1432" s="9">
        <v>0</v>
      </c>
      <c r="Q1432" s="9">
        <v>1</v>
      </c>
      <c r="R1432" s="9">
        <v>0</v>
      </c>
      <c r="S1432" s="8">
        <v>6476</v>
      </c>
      <c r="T1432" s="9">
        <v>16</v>
      </c>
      <c r="U1432" s="9">
        <f t="shared" si="346"/>
        <v>6459</v>
      </c>
      <c r="V1432" s="9">
        <f t="shared" si="34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43"/>
        <v>0.64149999999999996</v>
      </c>
      <c r="AN1432" s="42">
        <v>0.35249999999999998</v>
      </c>
      <c r="AO1432" s="41" t="s">
        <v>98</v>
      </c>
      <c r="AP1432" s="17" t="s">
        <v>98</v>
      </c>
      <c r="AQ1432">
        <v>0.49149999999999999</v>
      </c>
      <c r="AR1432" s="39">
        <f t="shared" si="334"/>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16856</v>
      </c>
      <c r="BL1432" s="92">
        <v>24</v>
      </c>
      <c r="BM1432">
        <v>1</v>
      </c>
      <c r="BN1432">
        <v>0</v>
      </c>
      <c r="BO1432">
        <v>0</v>
      </c>
      <c r="BP1432">
        <v>0</v>
      </c>
      <c r="BQ1432">
        <v>0</v>
      </c>
      <c r="BR1432">
        <v>0</v>
      </c>
      <c r="BS1432">
        <v>0</v>
      </c>
      <c r="BT1432" s="17">
        <v>0</v>
      </c>
      <c r="BU1432">
        <v>1</v>
      </c>
      <c r="BV1432">
        <v>0</v>
      </c>
      <c r="BW1432">
        <v>0</v>
      </c>
      <c r="BX1432" s="17">
        <v>0</v>
      </c>
      <c r="BY1432">
        <v>0</v>
      </c>
      <c r="BZ1432">
        <v>0</v>
      </c>
      <c r="CA1432">
        <v>0</v>
      </c>
      <c r="CB1432">
        <v>0</v>
      </c>
      <c r="CC1432" s="17">
        <v>0</v>
      </c>
      <c r="CD1432">
        <v>0</v>
      </c>
      <c r="CE1432">
        <v>0</v>
      </c>
      <c r="CF1432">
        <v>1</v>
      </c>
      <c r="CG1432">
        <v>0</v>
      </c>
      <c r="CH1432">
        <v>1</v>
      </c>
      <c r="CI1432">
        <v>0</v>
      </c>
      <c r="CJ1432">
        <v>1</v>
      </c>
      <c r="CK1432">
        <v>0</v>
      </c>
      <c r="CL1432">
        <v>0</v>
      </c>
      <c r="CM1432">
        <v>0</v>
      </c>
      <c r="CN1432" s="17">
        <v>0</v>
      </c>
      <c r="CO1432">
        <v>1.02</v>
      </c>
      <c r="CP1432">
        <v>494</v>
      </c>
      <c r="CQ1432">
        <v>1</v>
      </c>
      <c r="CR1432">
        <v>0</v>
      </c>
      <c r="CS1432">
        <v>17</v>
      </c>
      <c r="CY1432" s="33" t="s">
        <v>85</v>
      </c>
    </row>
    <row r="1433" spans="1:103" x14ac:dyDescent="0.25">
      <c r="A1433">
        <v>1432</v>
      </c>
      <c r="B1433">
        <v>89</v>
      </c>
      <c r="C1433" s="24" t="s">
        <v>4197</v>
      </c>
      <c r="D1433" s="12">
        <v>5.6524349454410761</v>
      </c>
      <c r="E1433" s="13">
        <v>0.48252493436692118</v>
      </c>
      <c r="F1433" s="7">
        <v>11.71428571428571</v>
      </c>
      <c r="G1433" s="7">
        <f t="shared" si="344"/>
        <v>5.1699100110741547</v>
      </c>
      <c r="H1433" s="15">
        <f t="shared" si="345"/>
        <v>6.1349598798079974</v>
      </c>
      <c r="I1433" s="11">
        <f t="shared" si="339"/>
        <v>0.14423414969083709</v>
      </c>
      <c r="J1433" s="32">
        <f t="shared" si="340"/>
        <v>1.2312671315071463E-2</v>
      </c>
      <c r="K1433" s="32">
        <f t="shared" si="341"/>
        <v>81.217144063282092</v>
      </c>
      <c r="L1433" s="8">
        <v>0</v>
      </c>
      <c r="M1433" s="9">
        <v>1</v>
      </c>
      <c r="N1433" s="8">
        <v>0</v>
      </c>
      <c r="O1433" s="9">
        <v>0</v>
      </c>
      <c r="P1433" s="9">
        <v>0</v>
      </c>
      <c r="Q1433" s="9">
        <v>1</v>
      </c>
      <c r="R1433" s="9">
        <v>0</v>
      </c>
      <c r="S1433" s="8">
        <v>6476</v>
      </c>
      <c r="T1433" s="9">
        <v>16</v>
      </c>
      <c r="U1433" s="9">
        <f t="shared" si="346"/>
        <v>6459</v>
      </c>
      <c r="V1433" s="9">
        <f t="shared" si="34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43"/>
        <v>0.64149999999999996</v>
      </c>
      <c r="AN1433" s="42">
        <v>0.35249999999999998</v>
      </c>
      <c r="AO1433" s="41" t="s">
        <v>98</v>
      </c>
      <c r="AP1433" s="17" t="s">
        <v>98</v>
      </c>
      <c r="AQ1433">
        <v>0.49149999999999999</v>
      </c>
      <c r="AR1433" s="39">
        <f t="shared" si="334"/>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16856</v>
      </c>
      <c r="BL1433" s="92">
        <v>24</v>
      </c>
      <c r="BM1433">
        <v>1</v>
      </c>
      <c r="BN1433">
        <v>0</v>
      </c>
      <c r="BO1433">
        <v>0</v>
      </c>
      <c r="BP1433">
        <v>0</v>
      </c>
      <c r="BQ1433">
        <v>0</v>
      </c>
      <c r="BR1433">
        <v>0</v>
      </c>
      <c r="BS1433">
        <v>0</v>
      </c>
      <c r="BT1433" s="17">
        <v>0</v>
      </c>
      <c r="BU1433">
        <v>1</v>
      </c>
      <c r="BV1433">
        <v>0</v>
      </c>
      <c r="BW1433">
        <v>0</v>
      </c>
      <c r="BX1433" s="17">
        <v>0</v>
      </c>
      <c r="BY1433">
        <v>0</v>
      </c>
      <c r="BZ1433">
        <v>0</v>
      </c>
      <c r="CA1433">
        <v>0</v>
      </c>
      <c r="CB1433">
        <v>0</v>
      </c>
      <c r="CC1433" s="17">
        <v>0</v>
      </c>
      <c r="CD1433">
        <v>0</v>
      </c>
      <c r="CE1433">
        <v>0</v>
      </c>
      <c r="CF1433">
        <v>1</v>
      </c>
      <c r="CG1433">
        <v>0</v>
      </c>
      <c r="CH1433">
        <v>1</v>
      </c>
      <c r="CI1433">
        <v>0</v>
      </c>
      <c r="CJ1433">
        <v>1</v>
      </c>
      <c r="CK1433">
        <v>0</v>
      </c>
      <c r="CL1433">
        <v>0</v>
      </c>
      <c r="CM1433">
        <v>0</v>
      </c>
      <c r="CN1433" s="17">
        <v>0</v>
      </c>
      <c r="CO1433">
        <v>1.02</v>
      </c>
      <c r="CP1433">
        <v>494</v>
      </c>
      <c r="CQ1433">
        <v>1</v>
      </c>
      <c r="CR1433">
        <v>0</v>
      </c>
      <c r="CS1433">
        <v>17</v>
      </c>
      <c r="CY1433" s="33" t="s">
        <v>85</v>
      </c>
    </row>
    <row r="1434" spans="1:103" x14ac:dyDescent="0.25">
      <c r="A1434">
        <v>1433</v>
      </c>
      <c r="B1434">
        <v>89</v>
      </c>
      <c r="C1434" s="24" t="s">
        <v>4197</v>
      </c>
      <c r="D1434" s="12">
        <v>5.3785778047359623</v>
      </c>
      <c r="E1434" s="13">
        <v>0.43708532950450252</v>
      </c>
      <c r="F1434" s="7">
        <v>12.305555555555561</v>
      </c>
      <c r="G1434" s="7">
        <f t="shared" si="344"/>
        <v>4.9414924752314597</v>
      </c>
      <c r="H1434" s="15">
        <f t="shared" si="345"/>
        <v>5.8156631342404648</v>
      </c>
      <c r="I1434" s="11">
        <f t="shared" si="339"/>
        <v>0.15135141256459131</v>
      </c>
      <c r="J1434" s="32">
        <f t="shared" si="340"/>
        <v>1.2299437589899063E-2</v>
      </c>
      <c r="K1434" s="32">
        <f t="shared" si="341"/>
        <v>81.304530608883439</v>
      </c>
      <c r="L1434" s="8">
        <v>0</v>
      </c>
      <c r="M1434" s="9">
        <v>1</v>
      </c>
      <c r="N1434" s="8">
        <v>0</v>
      </c>
      <c r="O1434" s="9">
        <v>0</v>
      </c>
      <c r="P1434" s="9">
        <v>0</v>
      </c>
      <c r="Q1434" s="9">
        <v>1</v>
      </c>
      <c r="R1434" s="9">
        <v>0</v>
      </c>
      <c r="S1434" s="8">
        <v>6476</v>
      </c>
      <c r="T1434" s="9">
        <v>16</v>
      </c>
      <c r="U1434" s="9">
        <f t="shared" si="346"/>
        <v>6459</v>
      </c>
      <c r="V1434" s="9">
        <f t="shared" si="34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43"/>
        <v>0.64149999999999996</v>
      </c>
      <c r="AN1434" s="42">
        <v>0.35249999999999998</v>
      </c>
      <c r="AO1434" s="41" t="s">
        <v>98</v>
      </c>
      <c r="AP1434" s="17" t="s">
        <v>98</v>
      </c>
      <c r="AQ1434">
        <v>0.49149999999999999</v>
      </c>
      <c r="AR1434" s="39">
        <f t="shared" si="334"/>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16856</v>
      </c>
      <c r="BL1434" s="92">
        <v>24</v>
      </c>
      <c r="BM1434">
        <v>1</v>
      </c>
      <c r="BN1434">
        <v>0</v>
      </c>
      <c r="BO1434">
        <v>0</v>
      </c>
      <c r="BP1434">
        <v>0</v>
      </c>
      <c r="BQ1434">
        <v>0</v>
      </c>
      <c r="BR1434">
        <v>0</v>
      </c>
      <c r="BS1434">
        <v>0</v>
      </c>
      <c r="BT1434" s="17">
        <v>0</v>
      </c>
      <c r="BU1434">
        <v>1</v>
      </c>
      <c r="BV1434">
        <v>0</v>
      </c>
      <c r="BW1434">
        <v>0</v>
      </c>
      <c r="BX1434" s="17">
        <v>0</v>
      </c>
      <c r="BY1434">
        <v>0</v>
      </c>
      <c r="BZ1434">
        <v>0</v>
      </c>
      <c r="CA1434">
        <v>0</v>
      </c>
      <c r="CB1434">
        <v>0</v>
      </c>
      <c r="CC1434" s="17">
        <v>0</v>
      </c>
      <c r="CD1434">
        <v>0</v>
      </c>
      <c r="CE1434">
        <v>0</v>
      </c>
      <c r="CF1434">
        <v>1</v>
      </c>
      <c r="CG1434">
        <v>0</v>
      </c>
      <c r="CH1434">
        <v>1</v>
      </c>
      <c r="CI1434">
        <v>0</v>
      </c>
      <c r="CJ1434">
        <v>1</v>
      </c>
      <c r="CK1434">
        <v>0</v>
      </c>
      <c r="CL1434">
        <v>0</v>
      </c>
      <c r="CM1434">
        <v>0</v>
      </c>
      <c r="CN1434" s="17">
        <v>0</v>
      </c>
      <c r="CO1434">
        <v>1.02</v>
      </c>
      <c r="CP1434">
        <v>494</v>
      </c>
      <c r="CQ1434">
        <v>1</v>
      </c>
      <c r="CR1434">
        <v>0</v>
      </c>
      <c r="CS1434">
        <v>17</v>
      </c>
      <c r="CY1434" s="33" t="s">
        <v>85</v>
      </c>
    </row>
    <row r="1435" spans="1:103" x14ac:dyDescent="0.25">
      <c r="A1435">
        <v>1434</v>
      </c>
      <c r="B1435">
        <v>89</v>
      </c>
      <c r="C1435" s="24" t="s">
        <v>4197</v>
      </c>
      <c r="D1435" s="12">
        <v>4.2113237609042287</v>
      </c>
      <c r="E1435" s="13">
        <v>1.322159785400165</v>
      </c>
      <c r="F1435" s="7">
        <v>3.1851851851851851</v>
      </c>
      <c r="G1435" s="7">
        <f t="shared" si="344"/>
        <v>2.8891639755040637</v>
      </c>
      <c r="H1435" s="15">
        <f t="shared" si="345"/>
        <v>5.5334835463043941</v>
      </c>
      <c r="I1435" s="11">
        <f t="shared" si="339"/>
        <v>3.9607586040185508E-2</v>
      </c>
      <c r="J1435" s="32">
        <f t="shared" si="340"/>
        <v>1.2434939803314055E-2</v>
      </c>
      <c r="K1435" s="32">
        <f t="shared" si="341"/>
        <v>80.418563806275003</v>
      </c>
      <c r="L1435" s="8">
        <v>0</v>
      </c>
      <c r="M1435" s="9">
        <v>1</v>
      </c>
      <c r="N1435" s="8">
        <v>0</v>
      </c>
      <c r="O1435" s="9">
        <v>0</v>
      </c>
      <c r="P1435" s="9">
        <v>0</v>
      </c>
      <c r="Q1435" s="9">
        <v>1</v>
      </c>
      <c r="R1435" s="9">
        <v>0</v>
      </c>
      <c r="S1435" s="8">
        <v>6476</v>
      </c>
      <c r="T1435" s="9">
        <v>18</v>
      </c>
      <c r="U1435" s="9">
        <f t="shared" si="346"/>
        <v>6457</v>
      </c>
      <c r="V1435" s="9">
        <f t="shared" si="34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43"/>
        <v>0.64149999999999996</v>
      </c>
      <c r="AN1435" s="42">
        <v>0.35249999999999998</v>
      </c>
      <c r="AO1435" s="41" t="s">
        <v>98</v>
      </c>
      <c r="AP1435" s="17" t="s">
        <v>98</v>
      </c>
      <c r="AQ1435">
        <v>0.49149999999999999</v>
      </c>
      <c r="AR1435" s="39">
        <f t="shared" si="334"/>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16856</v>
      </c>
      <c r="BL1435" s="92">
        <v>24</v>
      </c>
      <c r="BM1435">
        <v>1</v>
      </c>
      <c r="BN1435">
        <v>0</v>
      </c>
      <c r="BO1435">
        <v>0</v>
      </c>
      <c r="BP1435">
        <v>0</v>
      </c>
      <c r="BQ1435">
        <v>0</v>
      </c>
      <c r="BR1435">
        <v>0</v>
      </c>
      <c r="BS1435">
        <v>0</v>
      </c>
      <c r="BT1435" s="17">
        <v>0</v>
      </c>
      <c r="BU1435">
        <v>1</v>
      </c>
      <c r="BV1435">
        <v>0</v>
      </c>
      <c r="BW1435">
        <v>0</v>
      </c>
      <c r="BX1435" s="17">
        <v>0</v>
      </c>
      <c r="BY1435">
        <v>0</v>
      </c>
      <c r="BZ1435">
        <v>0</v>
      </c>
      <c r="CA1435">
        <v>0</v>
      </c>
      <c r="CB1435">
        <v>0</v>
      </c>
      <c r="CC1435" s="17">
        <v>0</v>
      </c>
      <c r="CD1435">
        <v>0</v>
      </c>
      <c r="CE1435">
        <v>0</v>
      </c>
      <c r="CF1435">
        <v>1</v>
      </c>
      <c r="CG1435">
        <v>0</v>
      </c>
      <c r="CH1435">
        <v>1</v>
      </c>
      <c r="CI1435">
        <v>0</v>
      </c>
      <c r="CJ1435">
        <v>1</v>
      </c>
      <c r="CK1435">
        <v>0</v>
      </c>
      <c r="CL1435">
        <v>0</v>
      </c>
      <c r="CM1435">
        <v>0</v>
      </c>
      <c r="CN1435" s="17">
        <v>0</v>
      </c>
      <c r="CO1435">
        <v>1.02</v>
      </c>
      <c r="CP1435">
        <v>494</v>
      </c>
      <c r="CQ1435">
        <v>1</v>
      </c>
      <c r="CR1435">
        <v>0</v>
      </c>
      <c r="CS1435">
        <v>17</v>
      </c>
      <c r="CY1435" s="33" t="s">
        <v>85</v>
      </c>
    </row>
    <row r="1436" spans="1:103" x14ac:dyDescent="0.25">
      <c r="A1436">
        <v>1435</v>
      </c>
      <c r="B1436">
        <v>89</v>
      </c>
      <c r="C1436" s="24" t="s">
        <v>4197</v>
      </c>
      <c r="D1436" s="12">
        <v>3.3440854621105132</v>
      </c>
      <c r="E1436" s="13">
        <v>0.83602136552762829</v>
      </c>
      <c r="F1436" s="7">
        <v>4</v>
      </c>
      <c r="G1436" s="7">
        <f t="shared" si="344"/>
        <v>2.5080640965828849</v>
      </c>
      <c r="H1436" s="15">
        <f t="shared" si="345"/>
        <v>4.1801068276381415</v>
      </c>
      <c r="I1436" s="11">
        <f t="shared" si="339"/>
        <v>4.9717260214455564E-2</v>
      </c>
      <c r="J1436" s="32">
        <f t="shared" si="340"/>
        <v>1.2429315053613891E-2</v>
      </c>
      <c r="K1436" s="32">
        <f t="shared" si="341"/>
        <v>80.454956342042721</v>
      </c>
      <c r="L1436" s="8">
        <v>0</v>
      </c>
      <c r="M1436" s="9">
        <v>1</v>
      </c>
      <c r="N1436" s="8">
        <v>0</v>
      </c>
      <c r="O1436" s="9">
        <v>0</v>
      </c>
      <c r="P1436" s="9">
        <v>0</v>
      </c>
      <c r="Q1436" s="9">
        <v>1</v>
      </c>
      <c r="R1436" s="9">
        <v>0</v>
      </c>
      <c r="S1436" s="8">
        <v>6476</v>
      </c>
      <c r="T1436" s="9">
        <v>18</v>
      </c>
      <c r="U1436" s="9">
        <f t="shared" si="346"/>
        <v>6457</v>
      </c>
      <c r="V1436" s="9">
        <f t="shared" si="34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43"/>
        <v>0.64149999999999996</v>
      </c>
      <c r="AN1436" s="42">
        <v>0.35249999999999998</v>
      </c>
      <c r="AO1436" s="41" t="s">
        <v>98</v>
      </c>
      <c r="AP1436" s="17" t="s">
        <v>98</v>
      </c>
      <c r="AQ1436">
        <v>0.49149999999999999</v>
      </c>
      <c r="AR1436" s="39">
        <f t="shared" si="334"/>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16856</v>
      </c>
      <c r="BL1436" s="92">
        <v>24</v>
      </c>
      <c r="BM1436">
        <v>1</v>
      </c>
      <c r="BN1436">
        <v>0</v>
      </c>
      <c r="BO1436">
        <v>0</v>
      </c>
      <c r="BP1436">
        <v>0</v>
      </c>
      <c r="BQ1436">
        <v>0</v>
      </c>
      <c r="BR1436">
        <v>0</v>
      </c>
      <c r="BS1436">
        <v>0</v>
      </c>
      <c r="BT1436" s="17">
        <v>0</v>
      </c>
      <c r="BU1436">
        <v>1</v>
      </c>
      <c r="BV1436">
        <v>0</v>
      </c>
      <c r="BW1436">
        <v>0</v>
      </c>
      <c r="BX1436" s="17">
        <v>0</v>
      </c>
      <c r="BY1436">
        <v>0</v>
      </c>
      <c r="BZ1436">
        <v>0</v>
      </c>
      <c r="CA1436">
        <v>0</v>
      </c>
      <c r="CB1436">
        <v>0</v>
      </c>
      <c r="CC1436" s="17">
        <v>0</v>
      </c>
      <c r="CD1436">
        <v>0</v>
      </c>
      <c r="CE1436">
        <v>0</v>
      </c>
      <c r="CF1436">
        <v>1</v>
      </c>
      <c r="CG1436">
        <v>0</v>
      </c>
      <c r="CH1436">
        <v>1</v>
      </c>
      <c r="CI1436">
        <v>0</v>
      </c>
      <c r="CJ1436">
        <v>1</v>
      </c>
      <c r="CK1436">
        <v>0</v>
      </c>
      <c r="CL1436">
        <v>0</v>
      </c>
      <c r="CM1436">
        <v>0</v>
      </c>
      <c r="CN1436" s="17">
        <v>0</v>
      </c>
      <c r="CO1436">
        <v>1.02</v>
      </c>
      <c r="CP1436">
        <v>494</v>
      </c>
      <c r="CQ1436">
        <v>1</v>
      </c>
      <c r="CR1436">
        <v>0</v>
      </c>
      <c r="CS1436">
        <v>17</v>
      </c>
      <c r="CY1436" s="33" t="s">
        <v>85</v>
      </c>
    </row>
    <row r="1437" spans="1:103" x14ac:dyDescent="0.25">
      <c r="A1437">
        <v>1436</v>
      </c>
      <c r="B1437">
        <v>89</v>
      </c>
      <c r="C1437" s="24" t="s">
        <v>4197</v>
      </c>
      <c r="D1437" s="12">
        <v>5.4824385220634708</v>
      </c>
      <c r="E1437" s="13">
        <v>0.48374457547618871</v>
      </c>
      <c r="F1437" s="7">
        <v>11.33333333333333</v>
      </c>
      <c r="G1437" s="7">
        <f t="shared" si="344"/>
        <v>4.9986939465872817</v>
      </c>
      <c r="H1437" s="15">
        <f t="shared" si="345"/>
        <v>5.9661830975396599</v>
      </c>
      <c r="I1437" s="11">
        <f t="shared" si="339"/>
        <v>0.13965777451211497</v>
      </c>
      <c r="J1437" s="32">
        <f t="shared" si="340"/>
        <v>1.2322744809892502E-2</v>
      </c>
      <c r="K1437" s="32">
        <f t="shared" si="341"/>
        <v>81.150751348613184</v>
      </c>
      <c r="L1437" s="8">
        <v>0</v>
      </c>
      <c r="M1437" s="9">
        <v>1</v>
      </c>
      <c r="N1437" s="8">
        <v>0</v>
      </c>
      <c r="O1437" s="9">
        <v>0</v>
      </c>
      <c r="P1437" s="9">
        <v>0</v>
      </c>
      <c r="Q1437" s="9">
        <v>1</v>
      </c>
      <c r="R1437" s="9">
        <v>0</v>
      </c>
      <c r="S1437" s="8">
        <v>6476</v>
      </c>
      <c r="T1437" s="9">
        <v>18</v>
      </c>
      <c r="U1437" s="9">
        <f t="shared" si="346"/>
        <v>6457</v>
      </c>
      <c r="V1437" s="9">
        <f t="shared" si="34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43"/>
        <v>0.64149999999999996</v>
      </c>
      <c r="AN1437" s="42">
        <v>0.35249999999999998</v>
      </c>
      <c r="AO1437" s="41" t="s">
        <v>98</v>
      </c>
      <c r="AP1437" s="17" t="s">
        <v>98</v>
      </c>
      <c r="AQ1437">
        <v>0.49149999999999999</v>
      </c>
      <c r="AR1437" s="39">
        <f t="shared" ref="AR1437:AR1456" si="348">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16856</v>
      </c>
      <c r="BL1437" s="92">
        <v>24</v>
      </c>
      <c r="BM1437">
        <v>1</v>
      </c>
      <c r="BN1437">
        <v>0</v>
      </c>
      <c r="BO1437">
        <v>0</v>
      </c>
      <c r="BP1437">
        <v>0</v>
      </c>
      <c r="BQ1437">
        <v>0</v>
      </c>
      <c r="BR1437">
        <v>0</v>
      </c>
      <c r="BS1437">
        <v>0</v>
      </c>
      <c r="BT1437" s="17">
        <v>0</v>
      </c>
      <c r="BU1437">
        <v>1</v>
      </c>
      <c r="BV1437">
        <v>0</v>
      </c>
      <c r="BW1437">
        <v>0</v>
      </c>
      <c r="BX1437" s="17">
        <v>0</v>
      </c>
      <c r="BY1437">
        <v>0</v>
      </c>
      <c r="BZ1437">
        <v>0</v>
      </c>
      <c r="CA1437">
        <v>0</v>
      </c>
      <c r="CB1437">
        <v>0</v>
      </c>
      <c r="CC1437" s="17">
        <v>0</v>
      </c>
      <c r="CD1437">
        <v>0</v>
      </c>
      <c r="CE1437">
        <v>0</v>
      </c>
      <c r="CF1437">
        <v>1</v>
      </c>
      <c r="CG1437">
        <v>0</v>
      </c>
      <c r="CH1437">
        <v>1</v>
      </c>
      <c r="CI1437">
        <v>0</v>
      </c>
      <c r="CJ1437">
        <v>1</v>
      </c>
      <c r="CK1437">
        <v>0</v>
      </c>
      <c r="CL1437">
        <v>0</v>
      </c>
      <c r="CM1437">
        <v>0</v>
      </c>
      <c r="CN1437" s="17">
        <v>0</v>
      </c>
      <c r="CO1437">
        <v>1.02</v>
      </c>
      <c r="CP1437">
        <v>494</v>
      </c>
      <c r="CQ1437">
        <v>1</v>
      </c>
      <c r="CR1437">
        <v>0</v>
      </c>
      <c r="CS1437">
        <v>17</v>
      </c>
      <c r="CY1437" s="33" t="s">
        <v>85</v>
      </c>
    </row>
    <row r="1438" spans="1:103" x14ac:dyDescent="0.25">
      <c r="A1438">
        <v>1437</v>
      </c>
      <c r="B1438">
        <v>89</v>
      </c>
      <c r="C1438" s="24" t="s">
        <v>4197</v>
      </c>
      <c r="D1438" s="12">
        <v>5.2634437270888226</v>
      </c>
      <c r="E1438" s="13">
        <v>0.43862031059073531</v>
      </c>
      <c r="F1438" s="7">
        <v>12</v>
      </c>
      <c r="G1438" s="7">
        <f t="shared" si="344"/>
        <v>4.824823416498087</v>
      </c>
      <c r="H1438" s="15">
        <f t="shared" si="345"/>
        <v>5.7020640376795582</v>
      </c>
      <c r="I1438" s="11">
        <f t="shared" si="339"/>
        <v>0.14769860031110146</v>
      </c>
      <c r="J1438" s="32">
        <f t="shared" si="340"/>
        <v>1.230821669259179E-2</v>
      </c>
      <c r="K1438" s="32">
        <f t="shared" si="341"/>
        <v>81.24653838779841</v>
      </c>
      <c r="L1438" s="8">
        <v>0</v>
      </c>
      <c r="M1438" s="9">
        <v>1</v>
      </c>
      <c r="N1438" s="8">
        <v>0</v>
      </c>
      <c r="O1438" s="9">
        <v>0</v>
      </c>
      <c r="P1438" s="9">
        <v>0</v>
      </c>
      <c r="Q1438" s="9">
        <v>1</v>
      </c>
      <c r="R1438" s="9">
        <v>0</v>
      </c>
      <c r="S1438" s="8">
        <v>6476</v>
      </c>
      <c r="T1438" s="9">
        <v>18</v>
      </c>
      <c r="U1438" s="9">
        <f t="shared" si="346"/>
        <v>6457</v>
      </c>
      <c r="V1438" s="9">
        <f t="shared" si="34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43"/>
        <v>0.64149999999999996</v>
      </c>
      <c r="AN1438" s="42">
        <v>0.35249999999999998</v>
      </c>
      <c r="AO1438" s="41" t="s">
        <v>98</v>
      </c>
      <c r="AP1438" s="17" t="s">
        <v>98</v>
      </c>
      <c r="AQ1438">
        <v>0.49149999999999999</v>
      </c>
      <c r="AR1438" s="39">
        <f t="shared" si="348"/>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16856</v>
      </c>
      <c r="BL1438" s="92">
        <v>24</v>
      </c>
      <c r="BM1438">
        <v>1</v>
      </c>
      <c r="BN1438">
        <v>0</v>
      </c>
      <c r="BO1438">
        <v>0</v>
      </c>
      <c r="BP1438">
        <v>0</v>
      </c>
      <c r="BQ1438">
        <v>0</v>
      </c>
      <c r="BR1438">
        <v>0</v>
      </c>
      <c r="BS1438">
        <v>0</v>
      </c>
      <c r="BT1438" s="17">
        <v>0</v>
      </c>
      <c r="BU1438">
        <v>1</v>
      </c>
      <c r="BV1438">
        <v>0</v>
      </c>
      <c r="BW1438">
        <v>0</v>
      </c>
      <c r="BX1438" s="17">
        <v>0</v>
      </c>
      <c r="BY1438">
        <v>0</v>
      </c>
      <c r="BZ1438">
        <v>0</v>
      </c>
      <c r="CA1438">
        <v>0</v>
      </c>
      <c r="CB1438">
        <v>0</v>
      </c>
      <c r="CC1438" s="17">
        <v>0</v>
      </c>
      <c r="CD1438">
        <v>0</v>
      </c>
      <c r="CE1438">
        <v>0</v>
      </c>
      <c r="CF1438">
        <v>1</v>
      </c>
      <c r="CG1438">
        <v>0</v>
      </c>
      <c r="CH1438">
        <v>1</v>
      </c>
      <c r="CI1438">
        <v>0</v>
      </c>
      <c r="CJ1438">
        <v>1</v>
      </c>
      <c r="CK1438">
        <v>0</v>
      </c>
      <c r="CL1438">
        <v>0</v>
      </c>
      <c r="CM1438">
        <v>0</v>
      </c>
      <c r="CN1438" s="17">
        <v>0</v>
      </c>
      <c r="CO1438">
        <v>1.02</v>
      </c>
      <c r="CP1438">
        <v>494</v>
      </c>
      <c r="CQ1438">
        <v>1</v>
      </c>
      <c r="CR1438">
        <v>0</v>
      </c>
      <c r="CS1438">
        <v>17</v>
      </c>
      <c r="CY1438" s="33" t="s">
        <v>85</v>
      </c>
    </row>
    <row r="1439" spans="1:103" x14ac:dyDescent="0.25">
      <c r="A1439">
        <v>1438</v>
      </c>
      <c r="B1439">
        <v>90</v>
      </c>
      <c r="C1439" s="24" t="s">
        <v>4207</v>
      </c>
      <c r="D1439" s="12">
        <v>7.6568622986941781</v>
      </c>
      <c r="E1439" s="13">
        <v>1.4446909997536179</v>
      </c>
      <c r="F1439" s="7">
        <v>5.3000000000000007</v>
      </c>
      <c r="G1439" s="7">
        <f t="shared" si="344"/>
        <v>6.21217129894056</v>
      </c>
      <c r="H1439" s="15">
        <f t="shared" si="345"/>
        <v>9.1015532984477954</v>
      </c>
      <c r="I1439" s="11">
        <f t="shared" si="339"/>
        <v>0.13350125944584387</v>
      </c>
      <c r="J1439" s="32">
        <f t="shared" si="340"/>
        <v>2.5188916876574308E-2</v>
      </c>
      <c r="K1439" s="32">
        <f t="shared" si="341"/>
        <v>39.699999999999996</v>
      </c>
      <c r="L1439" s="8">
        <v>1</v>
      </c>
      <c r="M1439" s="9">
        <v>0</v>
      </c>
      <c r="N1439" s="8">
        <v>0</v>
      </c>
      <c r="O1439" s="9">
        <v>0</v>
      </c>
      <c r="P1439" s="9">
        <v>0</v>
      </c>
      <c r="Q1439" s="9">
        <v>1</v>
      </c>
      <c r="R1439" s="9">
        <v>0</v>
      </c>
      <c r="S1439" s="8">
        <v>1566</v>
      </c>
      <c r="T1439" s="9">
        <v>17</v>
      </c>
      <c r="U1439" s="9">
        <f t="shared" si="346"/>
        <v>1548</v>
      </c>
      <c r="V1439" s="9">
        <f t="shared" si="347"/>
        <v>18</v>
      </c>
      <c r="W1439" s="7">
        <v>13</v>
      </c>
      <c r="X1439" s="7">
        <f t="shared" ref="X1439:X1447" si="34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50">1-AM1439-AL1439-AK1439</f>
        <v>0.61099999999999999</v>
      </c>
      <c r="AO1439" s="41">
        <v>1</v>
      </c>
      <c r="AP1439" s="17">
        <v>0</v>
      </c>
      <c r="AQ1439">
        <v>1</v>
      </c>
      <c r="AR1439" s="39">
        <f t="shared" si="348"/>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16160</v>
      </c>
      <c r="BL1439" s="92">
        <v>30.5</v>
      </c>
      <c r="BM1439">
        <v>1</v>
      </c>
      <c r="BN1439">
        <v>0</v>
      </c>
      <c r="BO1439">
        <v>0</v>
      </c>
      <c r="BP1439">
        <v>0</v>
      </c>
      <c r="BQ1439">
        <v>0</v>
      </c>
      <c r="BR1439">
        <v>0</v>
      </c>
      <c r="BS1439">
        <v>0</v>
      </c>
      <c r="BT1439" s="17">
        <v>0</v>
      </c>
      <c r="BU1439">
        <v>0</v>
      </c>
      <c r="BV1439">
        <v>0</v>
      </c>
      <c r="BW1439">
        <v>0</v>
      </c>
      <c r="BX1439" s="17">
        <v>1</v>
      </c>
      <c r="BY1439">
        <v>0</v>
      </c>
      <c r="BZ1439">
        <v>0</v>
      </c>
      <c r="CA1439">
        <v>0</v>
      </c>
      <c r="CB1439">
        <v>0</v>
      </c>
      <c r="CC1439" s="17">
        <v>0</v>
      </c>
      <c r="CD1439">
        <v>0</v>
      </c>
      <c r="CE1439">
        <v>0</v>
      </c>
      <c r="CF1439">
        <v>1</v>
      </c>
      <c r="CG1439">
        <v>0</v>
      </c>
      <c r="CH1439">
        <v>1</v>
      </c>
      <c r="CI1439">
        <v>0</v>
      </c>
      <c r="CJ1439">
        <v>0</v>
      </c>
      <c r="CK1439">
        <v>0</v>
      </c>
      <c r="CL1439">
        <v>0</v>
      </c>
      <c r="CM1439">
        <v>0</v>
      </c>
      <c r="CN1439" s="17">
        <v>0</v>
      </c>
      <c r="CO1439">
        <v>0.186</v>
      </c>
      <c r="CP1439">
        <v>101</v>
      </c>
      <c r="CQ1439">
        <v>1</v>
      </c>
      <c r="CR1439">
        <v>0</v>
      </c>
      <c r="CS1439">
        <v>9</v>
      </c>
      <c r="CY1439" s="33" t="s">
        <v>85</v>
      </c>
    </row>
    <row r="1440" spans="1:103" x14ac:dyDescent="0.25">
      <c r="A1440">
        <v>1439</v>
      </c>
      <c r="B1440">
        <v>90</v>
      </c>
      <c r="C1440" s="24" t="s">
        <v>4207</v>
      </c>
      <c r="D1440" s="12">
        <v>7.9704382534185436</v>
      </c>
      <c r="E1440" s="13">
        <v>0.73265866953429526</v>
      </c>
      <c r="F1440" s="7">
        <v>10.878787878787881</v>
      </c>
      <c r="G1440" s="7">
        <f t="shared" si="344"/>
        <v>7.2377795838842482</v>
      </c>
      <c r="H1440" s="15">
        <f t="shared" si="345"/>
        <v>8.7030969229528381</v>
      </c>
      <c r="I1440" s="11">
        <f t="shared" si="339"/>
        <v>0.26650026981793479</v>
      </c>
      <c r="J1440" s="32">
        <f t="shared" si="340"/>
        <v>2.4497239286885367E-2</v>
      </c>
      <c r="K1440" s="32">
        <f t="shared" si="341"/>
        <v>40.820926321087597</v>
      </c>
      <c r="L1440" s="8">
        <v>1</v>
      </c>
      <c r="M1440" s="9">
        <v>0</v>
      </c>
      <c r="N1440" s="8">
        <v>0</v>
      </c>
      <c r="O1440" s="9">
        <v>0</v>
      </c>
      <c r="P1440" s="9">
        <v>0</v>
      </c>
      <c r="Q1440" s="9">
        <v>1</v>
      </c>
      <c r="R1440" s="9">
        <v>0</v>
      </c>
      <c r="S1440" s="8">
        <v>1566</v>
      </c>
      <c r="T1440" s="9">
        <v>17</v>
      </c>
      <c r="U1440" s="9">
        <f t="shared" si="346"/>
        <v>1548</v>
      </c>
      <c r="V1440" s="9">
        <f t="shared" si="347"/>
        <v>18</v>
      </c>
      <c r="W1440" s="7">
        <v>15</v>
      </c>
      <c r="X1440" s="7">
        <f t="shared" si="34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50"/>
        <v>0.61099999999999999</v>
      </c>
      <c r="AO1440" s="41">
        <v>1</v>
      </c>
      <c r="AP1440" s="17">
        <v>0</v>
      </c>
      <c r="AQ1440">
        <v>1</v>
      </c>
      <c r="AR1440" s="39">
        <f t="shared" si="348"/>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16160</v>
      </c>
      <c r="BL1440" s="92">
        <v>30.5</v>
      </c>
      <c r="BM1440">
        <v>1</v>
      </c>
      <c r="BN1440">
        <v>0</v>
      </c>
      <c r="BO1440">
        <v>0</v>
      </c>
      <c r="BP1440">
        <v>0</v>
      </c>
      <c r="BQ1440">
        <v>0</v>
      </c>
      <c r="BR1440">
        <v>0</v>
      </c>
      <c r="BS1440">
        <v>0</v>
      </c>
      <c r="BT1440" s="17">
        <v>0</v>
      </c>
      <c r="BU1440">
        <v>0</v>
      </c>
      <c r="BV1440">
        <v>0</v>
      </c>
      <c r="BW1440">
        <v>0</v>
      </c>
      <c r="BX1440" s="17">
        <v>1</v>
      </c>
      <c r="BY1440">
        <v>0</v>
      </c>
      <c r="BZ1440">
        <v>0</v>
      </c>
      <c r="CA1440">
        <v>0</v>
      </c>
      <c r="CB1440">
        <v>0</v>
      </c>
      <c r="CC1440" s="17">
        <v>0</v>
      </c>
      <c r="CD1440">
        <v>0</v>
      </c>
      <c r="CE1440">
        <v>0</v>
      </c>
      <c r="CF1440">
        <v>1</v>
      </c>
      <c r="CG1440">
        <v>0</v>
      </c>
      <c r="CH1440">
        <v>1</v>
      </c>
      <c r="CI1440">
        <v>0</v>
      </c>
      <c r="CJ1440">
        <v>0</v>
      </c>
      <c r="CK1440">
        <v>0</v>
      </c>
      <c r="CL1440">
        <v>0</v>
      </c>
      <c r="CM1440">
        <v>0</v>
      </c>
      <c r="CN1440" s="17">
        <v>0</v>
      </c>
      <c r="CO1440">
        <v>0.186</v>
      </c>
      <c r="CP1440">
        <v>101</v>
      </c>
      <c r="CQ1440">
        <v>1</v>
      </c>
      <c r="CR1440">
        <v>0</v>
      </c>
      <c r="CS1440">
        <v>9</v>
      </c>
      <c r="CY1440" s="33" t="s">
        <v>85</v>
      </c>
    </row>
    <row r="1441" spans="1:103" x14ac:dyDescent="0.25">
      <c r="A1441">
        <v>1440</v>
      </c>
      <c r="B1441">
        <v>90</v>
      </c>
      <c r="C1441" s="24" t="s">
        <v>4207</v>
      </c>
      <c r="D1441" s="12">
        <v>7.2512696422972533</v>
      </c>
      <c r="E1441" s="13">
        <v>0.77791398461426475</v>
      </c>
      <c r="F1441" s="7">
        <v>9.3214285714285712</v>
      </c>
      <c r="G1441" s="7">
        <f t="shared" si="344"/>
        <v>6.4733556576829887</v>
      </c>
      <c r="H1441" s="15">
        <f t="shared" si="345"/>
        <v>8.029183626911518</v>
      </c>
      <c r="I1441" s="11">
        <f t="shared" si="339"/>
        <v>0.23053577839832154</v>
      </c>
      <c r="J1441" s="32">
        <f t="shared" si="340"/>
        <v>2.4731807644264379E-2</v>
      </c>
      <c r="K1441" s="32">
        <f t="shared" si="341"/>
        <v>40.433761024819901</v>
      </c>
      <c r="L1441" s="8">
        <v>1</v>
      </c>
      <c r="M1441" s="9">
        <v>0</v>
      </c>
      <c r="N1441" s="8">
        <v>0</v>
      </c>
      <c r="O1441" s="9">
        <v>0</v>
      </c>
      <c r="P1441" s="9">
        <v>0</v>
      </c>
      <c r="Q1441" s="9">
        <v>1</v>
      </c>
      <c r="R1441" s="9">
        <v>0</v>
      </c>
      <c r="S1441" s="8">
        <v>1566</v>
      </c>
      <c r="T1441" s="9">
        <v>17</v>
      </c>
      <c r="U1441" s="9">
        <f t="shared" si="346"/>
        <v>1548</v>
      </c>
      <c r="V1441" s="9">
        <f t="shared" si="347"/>
        <v>18</v>
      </c>
      <c r="W1441" s="7">
        <v>17</v>
      </c>
      <c r="X1441" s="7">
        <f t="shared" si="34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50"/>
        <v>0.61099999999999999</v>
      </c>
      <c r="AO1441" s="41">
        <v>1</v>
      </c>
      <c r="AP1441" s="17">
        <v>0</v>
      </c>
      <c r="AQ1441">
        <v>1</v>
      </c>
      <c r="AR1441" s="39">
        <f t="shared" si="348"/>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16160</v>
      </c>
      <c r="BL1441" s="92">
        <v>30.5</v>
      </c>
      <c r="BM1441">
        <v>1</v>
      </c>
      <c r="BN1441">
        <v>0</v>
      </c>
      <c r="BO1441">
        <v>0</v>
      </c>
      <c r="BP1441">
        <v>0</v>
      </c>
      <c r="BQ1441">
        <v>0</v>
      </c>
      <c r="BR1441">
        <v>0</v>
      </c>
      <c r="BS1441">
        <v>0</v>
      </c>
      <c r="BT1441" s="17">
        <v>0</v>
      </c>
      <c r="BU1441">
        <v>0</v>
      </c>
      <c r="BV1441">
        <v>0</v>
      </c>
      <c r="BW1441">
        <v>0</v>
      </c>
      <c r="BX1441" s="17">
        <v>1</v>
      </c>
      <c r="BY1441">
        <v>0</v>
      </c>
      <c r="BZ1441">
        <v>0</v>
      </c>
      <c r="CA1441">
        <v>0</v>
      </c>
      <c r="CB1441">
        <v>0</v>
      </c>
      <c r="CC1441" s="17">
        <v>0</v>
      </c>
      <c r="CD1441">
        <v>0</v>
      </c>
      <c r="CE1441">
        <v>0</v>
      </c>
      <c r="CF1441">
        <v>1</v>
      </c>
      <c r="CG1441">
        <v>0</v>
      </c>
      <c r="CH1441">
        <v>1</v>
      </c>
      <c r="CI1441">
        <v>0</v>
      </c>
      <c r="CJ1441">
        <v>0</v>
      </c>
      <c r="CK1441">
        <v>0</v>
      </c>
      <c r="CL1441">
        <v>0</v>
      </c>
      <c r="CM1441">
        <v>0</v>
      </c>
      <c r="CN1441" s="17">
        <v>0</v>
      </c>
      <c r="CO1441">
        <v>0.186</v>
      </c>
      <c r="CP1441">
        <v>101</v>
      </c>
      <c r="CQ1441">
        <v>1</v>
      </c>
      <c r="CR1441">
        <v>0</v>
      </c>
      <c r="CS1441">
        <v>9</v>
      </c>
      <c r="CY1441" s="33" t="s">
        <v>85</v>
      </c>
    </row>
    <row r="1442" spans="1:103" x14ac:dyDescent="0.25">
      <c r="A1442">
        <v>1441</v>
      </c>
      <c r="B1442">
        <v>90</v>
      </c>
      <c r="C1442" s="24" t="s">
        <v>4207</v>
      </c>
      <c r="D1442" s="12">
        <v>10.905365064094161</v>
      </c>
      <c r="E1442" s="13">
        <v>1.8965852285381151</v>
      </c>
      <c r="F1442" s="7">
        <v>5.75</v>
      </c>
      <c r="G1442" s="7">
        <f t="shared" si="344"/>
        <v>9.0087798355560462</v>
      </c>
      <c r="H1442" s="15">
        <f t="shared" si="345"/>
        <v>12.801950292632275</v>
      </c>
      <c r="I1442" s="11">
        <f t="shared" si="339"/>
        <v>0.14488350667597027</v>
      </c>
      <c r="J1442" s="32">
        <f t="shared" si="340"/>
        <v>2.5197131595820918E-2</v>
      </c>
      <c r="K1442" s="32">
        <f t="shared" si="341"/>
        <v>39.687057084142687</v>
      </c>
      <c r="L1442" s="8">
        <v>1</v>
      </c>
      <c r="M1442" s="9">
        <v>0</v>
      </c>
      <c r="N1442" s="8">
        <v>0</v>
      </c>
      <c r="O1442" s="9">
        <v>0</v>
      </c>
      <c r="P1442" s="9">
        <v>0</v>
      </c>
      <c r="Q1442" s="9">
        <v>1</v>
      </c>
      <c r="R1442" s="9">
        <v>0</v>
      </c>
      <c r="S1442" s="8">
        <v>1566</v>
      </c>
      <c r="T1442" s="9">
        <v>23</v>
      </c>
      <c r="U1442" s="9">
        <f t="shared" si="346"/>
        <v>1542</v>
      </c>
      <c r="V1442" s="9">
        <f t="shared" si="347"/>
        <v>18</v>
      </c>
      <c r="W1442" s="7">
        <v>13</v>
      </c>
      <c r="X1442" s="7">
        <f t="shared" si="34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50"/>
        <v>0.61099999999999999</v>
      </c>
      <c r="AO1442" s="41">
        <v>1</v>
      </c>
      <c r="AP1442" s="17">
        <v>0</v>
      </c>
      <c r="AQ1442">
        <v>1</v>
      </c>
      <c r="AR1442" s="39">
        <f t="shared" si="348"/>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16160</v>
      </c>
      <c r="BL1442" s="92">
        <v>30.5</v>
      </c>
      <c r="BM1442">
        <v>1</v>
      </c>
      <c r="BN1442">
        <v>0</v>
      </c>
      <c r="BO1442">
        <v>0</v>
      </c>
      <c r="BP1442">
        <v>0</v>
      </c>
      <c r="BQ1442">
        <v>0</v>
      </c>
      <c r="BR1442">
        <v>0</v>
      </c>
      <c r="BS1442">
        <v>0</v>
      </c>
      <c r="BT1442" s="17">
        <v>0</v>
      </c>
      <c r="BU1442">
        <v>0</v>
      </c>
      <c r="BV1442">
        <v>0</v>
      </c>
      <c r="BW1442">
        <v>0</v>
      </c>
      <c r="BX1442" s="17">
        <v>1</v>
      </c>
      <c r="BY1442">
        <v>0</v>
      </c>
      <c r="BZ1442">
        <v>0</v>
      </c>
      <c r="CA1442">
        <v>0</v>
      </c>
      <c r="CB1442">
        <v>0</v>
      </c>
      <c r="CC1442" s="17">
        <v>0</v>
      </c>
      <c r="CD1442">
        <v>0</v>
      </c>
      <c r="CE1442">
        <v>0</v>
      </c>
      <c r="CF1442">
        <v>1</v>
      </c>
      <c r="CG1442">
        <v>0</v>
      </c>
      <c r="CH1442">
        <v>1</v>
      </c>
      <c r="CI1442">
        <v>0</v>
      </c>
      <c r="CJ1442">
        <v>0</v>
      </c>
      <c r="CK1442">
        <v>0</v>
      </c>
      <c r="CL1442">
        <v>0</v>
      </c>
      <c r="CM1442">
        <v>0</v>
      </c>
      <c r="CN1442" s="17">
        <v>0</v>
      </c>
      <c r="CO1442">
        <v>0.186</v>
      </c>
      <c r="CP1442">
        <v>101</v>
      </c>
      <c r="CQ1442">
        <v>1</v>
      </c>
      <c r="CR1442">
        <v>0</v>
      </c>
      <c r="CS1442">
        <v>9</v>
      </c>
      <c r="CY1442" s="33" t="s">
        <v>85</v>
      </c>
    </row>
    <row r="1443" spans="1:103" x14ac:dyDescent="0.25">
      <c r="A1443">
        <v>1442</v>
      </c>
      <c r="B1443">
        <v>90</v>
      </c>
      <c r="C1443" s="24" t="s">
        <v>4207</v>
      </c>
      <c r="D1443" s="12">
        <v>9.046656055817671</v>
      </c>
      <c r="E1443" s="13">
        <v>0.78666574398414535</v>
      </c>
      <c r="F1443" s="7">
        <v>11.5</v>
      </c>
      <c r="G1443" s="7">
        <f t="shared" si="344"/>
        <v>8.2599903118335263</v>
      </c>
      <c r="H1443" s="15">
        <f t="shared" si="345"/>
        <v>9.8333217998018156</v>
      </c>
      <c r="I1443" s="11">
        <f t="shared" si="339"/>
        <v>0.28105265129997881</v>
      </c>
      <c r="J1443" s="32">
        <f t="shared" si="340"/>
        <v>2.4439360982606857E-2</v>
      </c>
      <c r="K1443" s="32">
        <f t="shared" si="341"/>
        <v>40.917600125129525</v>
      </c>
      <c r="L1443" s="8">
        <v>1</v>
      </c>
      <c r="M1443" s="9">
        <v>0</v>
      </c>
      <c r="N1443" s="8">
        <v>0</v>
      </c>
      <c r="O1443" s="9">
        <v>0</v>
      </c>
      <c r="P1443" s="9">
        <v>0</v>
      </c>
      <c r="Q1443" s="9">
        <v>1</v>
      </c>
      <c r="R1443" s="9">
        <v>0</v>
      </c>
      <c r="S1443" s="8">
        <v>1566</v>
      </c>
      <c r="T1443" s="9">
        <v>23</v>
      </c>
      <c r="U1443" s="9">
        <f t="shared" si="346"/>
        <v>1542</v>
      </c>
      <c r="V1443" s="9">
        <f t="shared" si="347"/>
        <v>18</v>
      </c>
      <c r="W1443" s="7">
        <v>15</v>
      </c>
      <c r="X1443" s="7">
        <f t="shared" si="34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50"/>
        <v>0.61099999999999999</v>
      </c>
      <c r="AO1443" s="41">
        <v>1</v>
      </c>
      <c r="AP1443" s="17">
        <v>0</v>
      </c>
      <c r="AQ1443">
        <v>1</v>
      </c>
      <c r="AR1443" s="39">
        <f t="shared" si="348"/>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16160</v>
      </c>
      <c r="BL1443" s="92">
        <v>30.5</v>
      </c>
      <c r="BM1443">
        <v>1</v>
      </c>
      <c r="BN1443">
        <v>0</v>
      </c>
      <c r="BO1443">
        <v>0</v>
      </c>
      <c r="BP1443">
        <v>0</v>
      </c>
      <c r="BQ1443">
        <v>0</v>
      </c>
      <c r="BR1443">
        <v>0</v>
      </c>
      <c r="BS1443">
        <v>0</v>
      </c>
      <c r="BT1443" s="17">
        <v>0</v>
      </c>
      <c r="BU1443">
        <v>0</v>
      </c>
      <c r="BV1443">
        <v>0</v>
      </c>
      <c r="BW1443">
        <v>0</v>
      </c>
      <c r="BX1443" s="17">
        <v>1</v>
      </c>
      <c r="BY1443">
        <v>0</v>
      </c>
      <c r="BZ1443">
        <v>0</v>
      </c>
      <c r="CA1443">
        <v>0</v>
      </c>
      <c r="CB1443">
        <v>0</v>
      </c>
      <c r="CC1443" s="17">
        <v>0</v>
      </c>
      <c r="CD1443">
        <v>0</v>
      </c>
      <c r="CE1443">
        <v>0</v>
      </c>
      <c r="CF1443">
        <v>1</v>
      </c>
      <c r="CG1443">
        <v>0</v>
      </c>
      <c r="CH1443">
        <v>1</v>
      </c>
      <c r="CI1443">
        <v>0</v>
      </c>
      <c r="CJ1443">
        <v>0</v>
      </c>
      <c r="CK1443">
        <v>0</v>
      </c>
      <c r="CL1443">
        <v>0</v>
      </c>
      <c r="CM1443">
        <v>0</v>
      </c>
      <c r="CN1443" s="17">
        <v>0</v>
      </c>
      <c r="CO1443">
        <v>0.186</v>
      </c>
      <c r="CP1443">
        <v>101</v>
      </c>
      <c r="CQ1443">
        <v>1</v>
      </c>
      <c r="CR1443">
        <v>0</v>
      </c>
      <c r="CS1443">
        <v>9</v>
      </c>
      <c r="CY1443" s="33" t="s">
        <v>85</v>
      </c>
    </row>
    <row r="1444" spans="1:103" x14ac:dyDescent="0.25">
      <c r="A1444">
        <v>1443</v>
      </c>
      <c r="B1444">
        <v>90</v>
      </c>
      <c r="C1444" s="24" t="s">
        <v>4207</v>
      </c>
      <c r="D1444" s="12">
        <v>7.9218830688083894</v>
      </c>
      <c r="E1444" s="13">
        <v>0.79218830688083897</v>
      </c>
      <c r="F1444" s="7">
        <v>9.9999999999999982</v>
      </c>
      <c r="G1444" s="7">
        <f t="shared" si="344"/>
        <v>7.1296947619275501</v>
      </c>
      <c r="H1444" s="15">
        <f t="shared" si="345"/>
        <v>8.7140713756892278</v>
      </c>
      <c r="I1444" s="11">
        <f t="shared" si="339"/>
        <v>0.24678196820164194</v>
      </c>
      <c r="J1444" s="32">
        <f t="shared" si="340"/>
        <v>2.4678196820164203E-2</v>
      </c>
      <c r="K1444" s="32">
        <f t="shared" si="341"/>
        <v>40.521599178709614</v>
      </c>
      <c r="L1444" s="8">
        <v>1</v>
      </c>
      <c r="M1444" s="9">
        <v>0</v>
      </c>
      <c r="N1444" s="8">
        <v>0</v>
      </c>
      <c r="O1444" s="9">
        <v>0</v>
      </c>
      <c r="P1444" s="9">
        <v>0</v>
      </c>
      <c r="Q1444" s="9">
        <v>1</v>
      </c>
      <c r="R1444" s="9">
        <v>0</v>
      </c>
      <c r="S1444" s="8">
        <v>1566</v>
      </c>
      <c r="T1444" s="9">
        <v>23</v>
      </c>
      <c r="U1444" s="9">
        <f t="shared" si="346"/>
        <v>1542</v>
      </c>
      <c r="V1444" s="9">
        <f t="shared" si="347"/>
        <v>18</v>
      </c>
      <c r="W1444" s="7">
        <v>17</v>
      </c>
      <c r="X1444" s="7">
        <f t="shared" si="34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50"/>
        <v>0.61099999999999999</v>
      </c>
      <c r="AO1444" s="41">
        <v>1</v>
      </c>
      <c r="AP1444" s="17">
        <v>0</v>
      </c>
      <c r="AQ1444">
        <v>1</v>
      </c>
      <c r="AR1444" s="39">
        <f t="shared" si="348"/>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16160</v>
      </c>
      <c r="BL1444" s="92">
        <v>30.5</v>
      </c>
      <c r="BM1444">
        <v>1</v>
      </c>
      <c r="BN1444">
        <v>0</v>
      </c>
      <c r="BO1444">
        <v>0</v>
      </c>
      <c r="BP1444">
        <v>0</v>
      </c>
      <c r="BQ1444">
        <v>0</v>
      </c>
      <c r="BR1444">
        <v>0</v>
      </c>
      <c r="BS1444">
        <v>0</v>
      </c>
      <c r="BT1444" s="17">
        <v>0</v>
      </c>
      <c r="BU1444">
        <v>0</v>
      </c>
      <c r="BV1444">
        <v>0</v>
      </c>
      <c r="BW1444">
        <v>0</v>
      </c>
      <c r="BX1444" s="17">
        <v>1</v>
      </c>
      <c r="BY1444">
        <v>0</v>
      </c>
      <c r="BZ1444">
        <v>0</v>
      </c>
      <c r="CA1444">
        <v>0</v>
      </c>
      <c r="CB1444">
        <v>0</v>
      </c>
      <c r="CC1444" s="17">
        <v>0</v>
      </c>
      <c r="CD1444">
        <v>0</v>
      </c>
      <c r="CE1444">
        <v>0</v>
      </c>
      <c r="CF1444">
        <v>1</v>
      </c>
      <c r="CG1444">
        <v>0</v>
      </c>
      <c r="CH1444">
        <v>1</v>
      </c>
      <c r="CI1444">
        <v>0</v>
      </c>
      <c r="CJ1444">
        <v>0</v>
      </c>
      <c r="CK1444">
        <v>0</v>
      </c>
      <c r="CL1444">
        <v>0</v>
      </c>
      <c r="CM1444">
        <v>0</v>
      </c>
      <c r="CN1444" s="17">
        <v>0</v>
      </c>
      <c r="CO1444">
        <v>0.186</v>
      </c>
      <c r="CP1444">
        <v>101</v>
      </c>
      <c r="CQ1444">
        <v>1</v>
      </c>
      <c r="CR1444">
        <v>0</v>
      </c>
      <c r="CS1444">
        <v>9</v>
      </c>
      <c r="CY1444" s="33" t="s">
        <v>85</v>
      </c>
    </row>
    <row r="1445" spans="1:103" x14ac:dyDescent="0.25">
      <c r="A1445">
        <v>1444</v>
      </c>
      <c r="B1445">
        <v>90</v>
      </c>
      <c r="C1445" s="24" t="s">
        <v>4207</v>
      </c>
      <c r="D1445" s="12">
        <v>7.2846680565308084</v>
      </c>
      <c r="E1445" s="13">
        <v>2.7980844190648129</v>
      </c>
      <c r="F1445" s="7">
        <v>2.603448275862069</v>
      </c>
      <c r="G1445" s="7">
        <f t="shared" si="344"/>
        <v>4.486583637465996</v>
      </c>
      <c r="H1445" s="15">
        <f t="shared" si="345"/>
        <v>10.082752475595621</v>
      </c>
      <c r="I1445" s="11">
        <f t="shared" si="339"/>
        <v>6.6325254849382717E-2</v>
      </c>
      <c r="J1445" s="32">
        <f t="shared" si="340"/>
        <v>2.5475925703736413E-2</v>
      </c>
      <c r="K1445" s="32">
        <f t="shared" si="341"/>
        <v>39.252744399915386</v>
      </c>
      <c r="L1445" s="8">
        <v>1</v>
      </c>
      <c r="M1445" s="9">
        <v>0</v>
      </c>
      <c r="N1445" s="8">
        <v>0</v>
      </c>
      <c r="O1445" s="9">
        <v>0</v>
      </c>
      <c r="P1445" s="9">
        <v>0</v>
      </c>
      <c r="Q1445" s="9">
        <v>1</v>
      </c>
      <c r="R1445" s="9">
        <v>0</v>
      </c>
      <c r="S1445" s="8">
        <v>1566</v>
      </c>
      <c r="T1445" s="9">
        <v>31</v>
      </c>
      <c r="U1445" s="9">
        <f t="shared" si="346"/>
        <v>1534</v>
      </c>
      <c r="V1445" s="9">
        <f t="shared" si="347"/>
        <v>18</v>
      </c>
      <c r="W1445" s="7">
        <v>13</v>
      </c>
      <c r="X1445" s="7">
        <f t="shared" si="34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50"/>
        <v>0.61099999999999999</v>
      </c>
      <c r="AO1445" s="41">
        <v>1</v>
      </c>
      <c r="AP1445" s="17">
        <v>0</v>
      </c>
      <c r="AQ1445">
        <v>1</v>
      </c>
      <c r="AR1445" s="39">
        <f t="shared" si="348"/>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16160</v>
      </c>
      <c r="BL1445" s="92">
        <v>30.5</v>
      </c>
      <c r="BM1445">
        <v>1</v>
      </c>
      <c r="BN1445">
        <v>0</v>
      </c>
      <c r="BO1445">
        <v>0</v>
      </c>
      <c r="BP1445">
        <v>0</v>
      </c>
      <c r="BQ1445">
        <v>0</v>
      </c>
      <c r="BR1445">
        <v>0</v>
      </c>
      <c r="BS1445">
        <v>0</v>
      </c>
      <c r="BT1445" s="17">
        <v>0</v>
      </c>
      <c r="BU1445">
        <v>0</v>
      </c>
      <c r="BV1445">
        <v>0</v>
      </c>
      <c r="BW1445">
        <v>0</v>
      </c>
      <c r="BX1445" s="17">
        <v>1</v>
      </c>
      <c r="BY1445">
        <v>0</v>
      </c>
      <c r="BZ1445">
        <v>0</v>
      </c>
      <c r="CA1445">
        <v>0</v>
      </c>
      <c r="CB1445">
        <v>0</v>
      </c>
      <c r="CC1445" s="17">
        <v>0</v>
      </c>
      <c r="CD1445">
        <v>0</v>
      </c>
      <c r="CE1445">
        <v>0</v>
      </c>
      <c r="CF1445">
        <v>1</v>
      </c>
      <c r="CG1445">
        <v>0</v>
      </c>
      <c r="CH1445">
        <v>1</v>
      </c>
      <c r="CI1445">
        <v>0</v>
      </c>
      <c r="CJ1445">
        <v>0</v>
      </c>
      <c r="CK1445">
        <v>0</v>
      </c>
      <c r="CL1445">
        <v>0</v>
      </c>
      <c r="CM1445">
        <v>0</v>
      </c>
      <c r="CN1445" s="17">
        <v>0</v>
      </c>
      <c r="CO1445">
        <v>0.186</v>
      </c>
      <c r="CP1445">
        <v>101</v>
      </c>
      <c r="CQ1445">
        <v>1</v>
      </c>
      <c r="CR1445">
        <v>0</v>
      </c>
      <c r="CS1445">
        <v>9</v>
      </c>
      <c r="CY1445" s="33" t="s">
        <v>85</v>
      </c>
    </row>
    <row r="1446" spans="1:103" x14ac:dyDescent="0.25">
      <c r="A1446">
        <v>1445</v>
      </c>
      <c r="B1446">
        <v>90</v>
      </c>
      <c r="C1446" s="24" t="s">
        <v>4207</v>
      </c>
      <c r="D1446" s="12">
        <v>7.2279155884504176</v>
      </c>
      <c r="E1446" s="13">
        <v>1.3019226836339259</v>
      </c>
      <c r="F1446" s="7">
        <v>5.5517241379310347</v>
      </c>
      <c r="G1446" s="7">
        <f t="shared" si="344"/>
        <v>5.9259929048164919</v>
      </c>
      <c r="H1446" s="15">
        <f t="shared" si="345"/>
        <v>8.5298382720843442</v>
      </c>
      <c r="I1446" s="11">
        <f t="shared" si="339"/>
        <v>0.14034451897206907</v>
      </c>
      <c r="J1446" s="32">
        <f t="shared" si="340"/>
        <v>2.5279447516708096E-2</v>
      </c>
      <c r="K1446" s="32">
        <f t="shared" si="341"/>
        <v>39.55782654423377</v>
      </c>
      <c r="L1446" s="8">
        <v>1</v>
      </c>
      <c r="M1446" s="9">
        <v>0</v>
      </c>
      <c r="N1446" s="8">
        <v>0</v>
      </c>
      <c r="O1446" s="9">
        <v>0</v>
      </c>
      <c r="P1446" s="9">
        <v>0</v>
      </c>
      <c r="Q1446" s="9">
        <v>1</v>
      </c>
      <c r="R1446" s="9">
        <v>0</v>
      </c>
      <c r="S1446" s="8">
        <v>1566</v>
      </c>
      <c r="T1446" s="9">
        <v>31</v>
      </c>
      <c r="U1446" s="9">
        <f t="shared" si="346"/>
        <v>1534</v>
      </c>
      <c r="V1446" s="9">
        <f t="shared" si="347"/>
        <v>18</v>
      </c>
      <c r="W1446" s="7">
        <v>15</v>
      </c>
      <c r="X1446" s="7">
        <f t="shared" si="34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50"/>
        <v>0.61099999999999999</v>
      </c>
      <c r="AO1446" s="41">
        <v>1</v>
      </c>
      <c r="AP1446" s="17">
        <v>0</v>
      </c>
      <c r="AQ1446">
        <v>1</v>
      </c>
      <c r="AR1446" s="39">
        <f t="shared" si="348"/>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16160</v>
      </c>
      <c r="BL1446" s="92">
        <v>30.5</v>
      </c>
      <c r="BM1446">
        <v>1</v>
      </c>
      <c r="BN1446">
        <v>0</v>
      </c>
      <c r="BO1446">
        <v>0</v>
      </c>
      <c r="BP1446">
        <v>0</v>
      </c>
      <c r="BQ1446">
        <v>0</v>
      </c>
      <c r="BR1446">
        <v>0</v>
      </c>
      <c r="BS1446">
        <v>0</v>
      </c>
      <c r="BT1446" s="17">
        <v>0</v>
      </c>
      <c r="BU1446">
        <v>0</v>
      </c>
      <c r="BV1446">
        <v>0</v>
      </c>
      <c r="BW1446">
        <v>0</v>
      </c>
      <c r="BX1446" s="17">
        <v>1</v>
      </c>
      <c r="BY1446">
        <v>0</v>
      </c>
      <c r="BZ1446">
        <v>0</v>
      </c>
      <c r="CA1446">
        <v>0</v>
      </c>
      <c r="CB1446">
        <v>0</v>
      </c>
      <c r="CC1446" s="17">
        <v>0</v>
      </c>
      <c r="CD1446">
        <v>0</v>
      </c>
      <c r="CE1446">
        <v>0</v>
      </c>
      <c r="CF1446">
        <v>1</v>
      </c>
      <c r="CG1446">
        <v>0</v>
      </c>
      <c r="CH1446">
        <v>1</v>
      </c>
      <c r="CI1446">
        <v>0</v>
      </c>
      <c r="CJ1446">
        <v>0</v>
      </c>
      <c r="CK1446">
        <v>0</v>
      </c>
      <c r="CL1446">
        <v>0</v>
      </c>
      <c r="CM1446">
        <v>0</v>
      </c>
      <c r="CN1446" s="17">
        <v>0</v>
      </c>
      <c r="CO1446">
        <v>0.186</v>
      </c>
      <c r="CP1446">
        <v>101</v>
      </c>
      <c r="CQ1446">
        <v>1</v>
      </c>
      <c r="CR1446">
        <v>0</v>
      </c>
      <c r="CS1446">
        <v>9</v>
      </c>
      <c r="CY1446" s="33" t="s">
        <v>85</v>
      </c>
    </row>
    <row r="1447" spans="1:103" x14ac:dyDescent="0.25">
      <c r="A1447">
        <v>1446</v>
      </c>
      <c r="B1447">
        <v>90</v>
      </c>
      <c r="C1447" s="24" t="s">
        <v>4207</v>
      </c>
      <c r="D1447" s="12">
        <v>7.9218830688083894</v>
      </c>
      <c r="E1447" s="13">
        <v>0.77852988779668653</v>
      </c>
      <c r="F1447" s="7">
        <v>10.17543859649123</v>
      </c>
      <c r="G1447" s="7">
        <f t="shared" si="344"/>
        <v>7.1433531810117028</v>
      </c>
      <c r="H1447" s="15">
        <f t="shared" si="345"/>
        <v>8.7004129566050761</v>
      </c>
      <c r="I1447" s="11">
        <f t="shared" si="339"/>
        <v>0.25145324169736732</v>
      </c>
      <c r="J1447" s="32">
        <f t="shared" si="340"/>
        <v>2.4711784097844719E-2</v>
      </c>
      <c r="K1447" s="32">
        <f t="shared" si="341"/>
        <v>40.466523826874024</v>
      </c>
      <c r="L1447" s="8">
        <v>1</v>
      </c>
      <c r="M1447" s="9">
        <v>0</v>
      </c>
      <c r="N1447" s="8">
        <v>0</v>
      </c>
      <c r="O1447" s="9">
        <v>0</v>
      </c>
      <c r="P1447" s="9">
        <v>0</v>
      </c>
      <c r="Q1447" s="9">
        <v>1</v>
      </c>
      <c r="R1447" s="9">
        <v>0</v>
      </c>
      <c r="S1447" s="8">
        <v>1566</v>
      </c>
      <c r="T1447" s="9">
        <v>31</v>
      </c>
      <c r="U1447" s="9">
        <f t="shared" si="346"/>
        <v>1534</v>
      </c>
      <c r="V1447" s="9">
        <f t="shared" si="347"/>
        <v>18</v>
      </c>
      <c r="W1447" s="7">
        <v>17</v>
      </c>
      <c r="X1447" s="7">
        <f t="shared" si="34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50"/>
        <v>0.61099999999999999</v>
      </c>
      <c r="AO1447" s="41">
        <v>1</v>
      </c>
      <c r="AP1447" s="17">
        <v>0</v>
      </c>
      <c r="AQ1447">
        <v>1</v>
      </c>
      <c r="AR1447" s="39">
        <f t="shared" si="348"/>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16160</v>
      </c>
      <c r="BL1447" s="92">
        <v>30.5</v>
      </c>
      <c r="BM1447">
        <v>1</v>
      </c>
      <c r="BN1447">
        <v>0</v>
      </c>
      <c r="BO1447">
        <v>0</v>
      </c>
      <c r="BP1447">
        <v>0</v>
      </c>
      <c r="BQ1447">
        <v>0</v>
      </c>
      <c r="BR1447">
        <v>0</v>
      </c>
      <c r="BS1447">
        <v>0</v>
      </c>
      <c r="BT1447" s="17">
        <v>0</v>
      </c>
      <c r="BU1447">
        <v>0</v>
      </c>
      <c r="BV1447">
        <v>0</v>
      </c>
      <c r="BW1447">
        <v>0</v>
      </c>
      <c r="BX1447" s="17">
        <v>1</v>
      </c>
      <c r="BY1447">
        <v>0</v>
      </c>
      <c r="BZ1447">
        <v>0</v>
      </c>
      <c r="CA1447">
        <v>0</v>
      </c>
      <c r="CB1447">
        <v>0</v>
      </c>
      <c r="CC1447" s="17">
        <v>0</v>
      </c>
      <c r="CD1447">
        <v>0</v>
      </c>
      <c r="CE1447">
        <v>0</v>
      </c>
      <c r="CF1447">
        <v>1</v>
      </c>
      <c r="CG1447">
        <v>0</v>
      </c>
      <c r="CH1447">
        <v>1</v>
      </c>
      <c r="CI1447">
        <v>0</v>
      </c>
      <c r="CJ1447">
        <v>0</v>
      </c>
      <c r="CK1447">
        <v>0</v>
      </c>
      <c r="CL1447">
        <v>0</v>
      </c>
      <c r="CM1447">
        <v>0</v>
      </c>
      <c r="CN1447" s="17">
        <v>0</v>
      </c>
      <c r="CO1447">
        <v>0.186</v>
      </c>
      <c r="CP1447">
        <v>101</v>
      </c>
      <c r="CQ1447">
        <v>1</v>
      </c>
      <c r="CR1447">
        <v>0</v>
      </c>
      <c r="CS1447">
        <v>9</v>
      </c>
      <c r="CY1447" s="33" t="s">
        <v>85</v>
      </c>
    </row>
    <row r="1448" spans="1:103" x14ac:dyDescent="0.25">
      <c r="A1448">
        <v>1447</v>
      </c>
      <c r="B1448">
        <v>90</v>
      </c>
      <c r="C1448" s="24" t="s">
        <v>4207</v>
      </c>
      <c r="D1448" s="12">
        <v>4.833200847823016</v>
      </c>
      <c r="E1448" s="13">
        <v>1.464606317522126</v>
      </c>
      <c r="F1448" s="7">
        <v>3.3</v>
      </c>
      <c r="G1448" s="7">
        <f t="shared" si="344"/>
        <v>3.3685945303008902</v>
      </c>
      <c r="H1448" s="15">
        <f t="shared" si="345"/>
        <v>6.2978071653451417</v>
      </c>
      <c r="I1448" s="11">
        <f t="shared" si="339"/>
        <v>9.278709123312523E-2</v>
      </c>
      <c r="J1448" s="32">
        <f t="shared" si="340"/>
        <v>2.8117300373674312E-2</v>
      </c>
      <c r="K1448" s="32">
        <f t="shared" si="341"/>
        <v>35.565292069656898</v>
      </c>
      <c r="L1448" s="8">
        <v>1</v>
      </c>
      <c r="M1448" s="9">
        <v>0</v>
      </c>
      <c r="N1448" s="8">
        <v>0</v>
      </c>
      <c r="O1448" s="9">
        <v>0</v>
      </c>
      <c r="P1448" s="9">
        <v>0</v>
      </c>
      <c r="Q1448" s="9">
        <v>1</v>
      </c>
      <c r="R1448" s="9">
        <v>0</v>
      </c>
      <c r="S1448" s="8">
        <v>1272</v>
      </c>
      <c r="T1448" s="9">
        <v>17</v>
      </c>
      <c r="U1448" s="9">
        <f t="shared" si="346"/>
        <v>1254</v>
      </c>
      <c r="V1448" s="9">
        <f t="shared" si="347"/>
        <v>18</v>
      </c>
      <c r="W1448" s="7">
        <v>13</v>
      </c>
      <c r="X1448" s="7">
        <f t="shared" ref="X1448:X1456" si="35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50"/>
        <v>0.70400000000000007</v>
      </c>
      <c r="AO1448" s="41">
        <v>1</v>
      </c>
      <c r="AP1448" s="17">
        <v>0</v>
      </c>
      <c r="AQ1448">
        <v>0</v>
      </c>
      <c r="AR1448" s="39">
        <f t="shared" si="348"/>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16160</v>
      </c>
      <c r="BL1448" s="92">
        <v>30.5</v>
      </c>
      <c r="BM1448">
        <v>1</v>
      </c>
      <c r="BN1448">
        <v>0</v>
      </c>
      <c r="BO1448">
        <v>0</v>
      </c>
      <c r="BP1448">
        <v>0</v>
      </c>
      <c r="BQ1448">
        <v>0</v>
      </c>
      <c r="BR1448">
        <v>0</v>
      </c>
      <c r="BS1448">
        <v>0</v>
      </c>
      <c r="BT1448" s="17">
        <v>0</v>
      </c>
      <c r="BU1448">
        <v>0</v>
      </c>
      <c r="BV1448">
        <v>0</v>
      </c>
      <c r="BW1448">
        <v>0</v>
      </c>
      <c r="BX1448" s="17">
        <v>1</v>
      </c>
      <c r="BY1448">
        <v>0</v>
      </c>
      <c r="BZ1448">
        <v>0</v>
      </c>
      <c r="CA1448">
        <v>0</v>
      </c>
      <c r="CB1448">
        <v>0</v>
      </c>
      <c r="CC1448" s="17">
        <v>0</v>
      </c>
      <c r="CD1448">
        <v>0</v>
      </c>
      <c r="CE1448">
        <v>0</v>
      </c>
      <c r="CF1448">
        <v>1</v>
      </c>
      <c r="CG1448">
        <v>0</v>
      </c>
      <c r="CH1448">
        <v>1</v>
      </c>
      <c r="CI1448">
        <v>0</v>
      </c>
      <c r="CJ1448">
        <v>0</v>
      </c>
      <c r="CK1448">
        <v>0</v>
      </c>
      <c r="CL1448">
        <v>0</v>
      </c>
      <c r="CM1448">
        <v>0</v>
      </c>
      <c r="CN1448" s="17">
        <v>0</v>
      </c>
      <c r="CO1448">
        <v>0.186</v>
      </c>
      <c r="CP1448">
        <v>101</v>
      </c>
      <c r="CQ1448">
        <v>1</v>
      </c>
      <c r="CR1448">
        <v>0</v>
      </c>
      <c r="CS1448">
        <v>9</v>
      </c>
      <c r="CY1448" s="33" t="s">
        <v>85</v>
      </c>
    </row>
    <row r="1449" spans="1:103" x14ac:dyDescent="0.25">
      <c r="A1449">
        <v>1448</v>
      </c>
      <c r="B1449">
        <v>90</v>
      </c>
      <c r="C1449" s="24" t="s">
        <v>4207</v>
      </c>
      <c r="D1449" s="12">
        <v>9.046656055817671</v>
      </c>
      <c r="E1449" s="13">
        <v>0.76481391776236352</v>
      </c>
      <c r="F1449" s="7">
        <v>11.828571428571429</v>
      </c>
      <c r="G1449" s="7">
        <f t="shared" si="344"/>
        <v>8.2818421380553069</v>
      </c>
      <c r="H1449" s="15">
        <f t="shared" si="345"/>
        <v>9.811469973580035</v>
      </c>
      <c r="I1449" s="11">
        <f t="shared" si="339"/>
        <v>0.31682112741525387</v>
      </c>
      <c r="J1449" s="32">
        <f t="shared" si="340"/>
        <v>2.6784394829791988E-2</v>
      </c>
      <c r="K1449" s="32">
        <f t="shared" si="341"/>
        <v>37.335172452271017</v>
      </c>
      <c r="L1449" s="8">
        <v>1</v>
      </c>
      <c r="M1449" s="9">
        <v>0</v>
      </c>
      <c r="N1449" s="8">
        <v>0</v>
      </c>
      <c r="O1449" s="9">
        <v>0</v>
      </c>
      <c r="P1449" s="9">
        <v>0</v>
      </c>
      <c r="Q1449" s="9">
        <v>1</v>
      </c>
      <c r="R1449" s="9">
        <v>0</v>
      </c>
      <c r="S1449" s="8">
        <v>1272</v>
      </c>
      <c r="T1449" s="9">
        <v>17</v>
      </c>
      <c r="U1449" s="9">
        <f t="shared" si="346"/>
        <v>1254</v>
      </c>
      <c r="V1449" s="9">
        <f t="shared" si="347"/>
        <v>18</v>
      </c>
      <c r="W1449" s="7">
        <v>15</v>
      </c>
      <c r="X1449" s="7">
        <f t="shared" si="35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50"/>
        <v>0.70400000000000007</v>
      </c>
      <c r="AO1449" s="41">
        <v>1</v>
      </c>
      <c r="AP1449" s="17">
        <v>0</v>
      </c>
      <c r="AQ1449">
        <v>0</v>
      </c>
      <c r="AR1449" s="39">
        <f t="shared" si="348"/>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16160</v>
      </c>
      <c r="BL1449" s="92">
        <v>30.5</v>
      </c>
      <c r="BM1449">
        <v>1</v>
      </c>
      <c r="BN1449">
        <v>0</v>
      </c>
      <c r="BO1449">
        <v>0</v>
      </c>
      <c r="BP1449">
        <v>0</v>
      </c>
      <c r="BQ1449">
        <v>0</v>
      </c>
      <c r="BR1449">
        <v>0</v>
      </c>
      <c r="BS1449">
        <v>0</v>
      </c>
      <c r="BT1449" s="17">
        <v>0</v>
      </c>
      <c r="BU1449">
        <v>0</v>
      </c>
      <c r="BV1449">
        <v>0</v>
      </c>
      <c r="BW1449">
        <v>0</v>
      </c>
      <c r="BX1449" s="17">
        <v>1</v>
      </c>
      <c r="BY1449">
        <v>0</v>
      </c>
      <c r="BZ1449">
        <v>0</v>
      </c>
      <c r="CA1449">
        <v>0</v>
      </c>
      <c r="CB1449">
        <v>0</v>
      </c>
      <c r="CC1449" s="17">
        <v>0</v>
      </c>
      <c r="CD1449">
        <v>0</v>
      </c>
      <c r="CE1449">
        <v>0</v>
      </c>
      <c r="CF1449">
        <v>1</v>
      </c>
      <c r="CG1449">
        <v>0</v>
      </c>
      <c r="CH1449">
        <v>1</v>
      </c>
      <c r="CI1449">
        <v>0</v>
      </c>
      <c r="CJ1449">
        <v>0</v>
      </c>
      <c r="CK1449">
        <v>0</v>
      </c>
      <c r="CL1449">
        <v>0</v>
      </c>
      <c r="CM1449">
        <v>0</v>
      </c>
      <c r="CN1449" s="17">
        <v>0</v>
      </c>
      <c r="CO1449">
        <v>0.186</v>
      </c>
      <c r="CP1449">
        <v>101</v>
      </c>
      <c r="CQ1449">
        <v>1</v>
      </c>
      <c r="CR1449">
        <v>0</v>
      </c>
      <c r="CS1449">
        <v>9</v>
      </c>
      <c r="CY1449" s="33" t="s">
        <v>85</v>
      </c>
    </row>
    <row r="1450" spans="1:103" x14ac:dyDescent="0.25">
      <c r="A1450">
        <v>1449</v>
      </c>
      <c r="B1450">
        <v>90</v>
      </c>
      <c r="C1450" s="24" t="s">
        <v>4207</v>
      </c>
      <c r="D1450" s="12">
        <v>8.2383111716979087</v>
      </c>
      <c r="E1450" s="13">
        <v>0.8400909418507736</v>
      </c>
      <c r="F1450" s="7">
        <v>9.806451612903226</v>
      </c>
      <c r="G1450" s="7">
        <f t="shared" si="344"/>
        <v>7.3982202298471353</v>
      </c>
      <c r="H1450" s="15">
        <f t="shared" si="345"/>
        <v>9.0784021135486821</v>
      </c>
      <c r="I1450" s="11">
        <f t="shared" si="339"/>
        <v>0.26688135059160811</v>
      </c>
      <c r="J1450" s="32">
        <f t="shared" si="340"/>
        <v>2.72148745669074E-2</v>
      </c>
      <c r="K1450" s="32">
        <f t="shared" si="341"/>
        <v>36.744611757864753</v>
      </c>
      <c r="L1450" s="8">
        <v>1</v>
      </c>
      <c r="M1450" s="9">
        <v>0</v>
      </c>
      <c r="N1450" s="8">
        <v>0</v>
      </c>
      <c r="O1450" s="9">
        <v>0</v>
      </c>
      <c r="P1450" s="9">
        <v>0</v>
      </c>
      <c r="Q1450" s="9">
        <v>1</v>
      </c>
      <c r="R1450" s="9">
        <v>0</v>
      </c>
      <c r="S1450" s="8">
        <v>1272</v>
      </c>
      <c r="T1450" s="9">
        <v>17</v>
      </c>
      <c r="U1450" s="9">
        <f t="shared" si="346"/>
        <v>1254</v>
      </c>
      <c r="V1450" s="9">
        <f t="shared" si="347"/>
        <v>18</v>
      </c>
      <c r="W1450" s="7">
        <v>17</v>
      </c>
      <c r="X1450" s="7">
        <f t="shared" si="35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50"/>
        <v>0.70400000000000007</v>
      </c>
      <c r="AO1450" s="41">
        <v>1</v>
      </c>
      <c r="AP1450" s="17">
        <v>0</v>
      </c>
      <c r="AQ1450">
        <v>0</v>
      </c>
      <c r="AR1450" s="39">
        <f t="shared" si="348"/>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16160</v>
      </c>
      <c r="BL1450" s="92">
        <v>30.5</v>
      </c>
      <c r="BM1450">
        <v>1</v>
      </c>
      <c r="BN1450">
        <v>0</v>
      </c>
      <c r="BO1450">
        <v>0</v>
      </c>
      <c r="BP1450">
        <v>0</v>
      </c>
      <c r="BQ1450">
        <v>0</v>
      </c>
      <c r="BR1450">
        <v>0</v>
      </c>
      <c r="BS1450">
        <v>0</v>
      </c>
      <c r="BT1450" s="17">
        <v>0</v>
      </c>
      <c r="BU1450">
        <v>0</v>
      </c>
      <c r="BV1450">
        <v>0</v>
      </c>
      <c r="BW1450">
        <v>0</v>
      </c>
      <c r="BX1450" s="17">
        <v>1</v>
      </c>
      <c r="BY1450">
        <v>0</v>
      </c>
      <c r="BZ1450">
        <v>0</v>
      </c>
      <c r="CA1450">
        <v>0</v>
      </c>
      <c r="CB1450">
        <v>0</v>
      </c>
      <c r="CC1450" s="17">
        <v>0</v>
      </c>
      <c r="CD1450">
        <v>0</v>
      </c>
      <c r="CE1450">
        <v>0</v>
      </c>
      <c r="CF1450">
        <v>1</v>
      </c>
      <c r="CG1450">
        <v>0</v>
      </c>
      <c r="CH1450">
        <v>1</v>
      </c>
      <c r="CI1450">
        <v>0</v>
      </c>
      <c r="CJ1450">
        <v>0</v>
      </c>
      <c r="CK1450">
        <v>0</v>
      </c>
      <c r="CL1450">
        <v>0</v>
      </c>
      <c r="CM1450">
        <v>0</v>
      </c>
      <c r="CN1450" s="17">
        <v>0</v>
      </c>
      <c r="CO1450">
        <v>0.186</v>
      </c>
      <c r="CP1450">
        <v>101</v>
      </c>
      <c r="CQ1450">
        <v>1</v>
      </c>
      <c r="CR1450">
        <v>0</v>
      </c>
      <c r="CS1450">
        <v>9</v>
      </c>
      <c r="CY1450" s="33" t="s">
        <v>85</v>
      </c>
    </row>
    <row r="1451" spans="1:103" x14ac:dyDescent="0.25">
      <c r="A1451">
        <v>1450</v>
      </c>
      <c r="B1451">
        <v>90</v>
      </c>
      <c r="C1451" s="24" t="s">
        <v>4207</v>
      </c>
      <c r="D1451" s="12">
        <v>7.4709263010233951</v>
      </c>
      <c r="E1451" s="13">
        <v>2.024380029954727</v>
      </c>
      <c r="F1451" s="7">
        <v>3.6904761904761898</v>
      </c>
      <c r="G1451" s="7">
        <f t="shared" si="344"/>
        <v>5.4465462710686676</v>
      </c>
      <c r="H1451" s="15">
        <f t="shared" si="345"/>
        <v>9.4953063309781225</v>
      </c>
      <c r="I1451" s="11">
        <f t="shared" si="339"/>
        <v>0.1039006325537985</v>
      </c>
      <c r="J1451" s="32">
        <f t="shared" si="340"/>
        <v>2.8153719788771216E-2</v>
      </c>
      <c r="K1451" s="32">
        <f t="shared" si="341"/>
        <v>35.519285107001686</v>
      </c>
      <c r="L1451" s="8">
        <v>1</v>
      </c>
      <c r="M1451" s="9">
        <v>0</v>
      </c>
      <c r="N1451" s="8">
        <v>0</v>
      </c>
      <c r="O1451" s="9">
        <v>0</v>
      </c>
      <c r="P1451" s="9">
        <v>0</v>
      </c>
      <c r="Q1451" s="9">
        <v>1</v>
      </c>
      <c r="R1451" s="9">
        <v>0</v>
      </c>
      <c r="S1451" s="8">
        <v>1272</v>
      </c>
      <c r="T1451" s="9">
        <v>23</v>
      </c>
      <c r="U1451" s="9">
        <f t="shared" si="346"/>
        <v>1248</v>
      </c>
      <c r="V1451" s="9">
        <f t="shared" si="347"/>
        <v>18</v>
      </c>
      <c r="W1451" s="7">
        <v>13</v>
      </c>
      <c r="X1451" s="7">
        <f t="shared" si="35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50"/>
        <v>0.70400000000000007</v>
      </c>
      <c r="AO1451" s="41">
        <v>1</v>
      </c>
      <c r="AP1451" s="17">
        <v>0</v>
      </c>
      <c r="AQ1451">
        <v>0</v>
      </c>
      <c r="AR1451" s="39">
        <f t="shared" si="348"/>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16160</v>
      </c>
      <c r="BL1451" s="92">
        <v>30.5</v>
      </c>
      <c r="BM1451">
        <v>1</v>
      </c>
      <c r="BN1451">
        <v>0</v>
      </c>
      <c r="BO1451">
        <v>0</v>
      </c>
      <c r="BP1451">
        <v>0</v>
      </c>
      <c r="BQ1451">
        <v>0</v>
      </c>
      <c r="BR1451">
        <v>0</v>
      </c>
      <c r="BS1451">
        <v>0</v>
      </c>
      <c r="BT1451" s="17">
        <v>0</v>
      </c>
      <c r="BU1451">
        <v>0</v>
      </c>
      <c r="BV1451">
        <v>0</v>
      </c>
      <c r="BW1451">
        <v>0</v>
      </c>
      <c r="BX1451" s="17">
        <v>1</v>
      </c>
      <c r="BY1451">
        <v>0</v>
      </c>
      <c r="BZ1451">
        <v>0</v>
      </c>
      <c r="CA1451">
        <v>0</v>
      </c>
      <c r="CB1451">
        <v>0</v>
      </c>
      <c r="CC1451" s="17">
        <v>0</v>
      </c>
      <c r="CD1451">
        <v>0</v>
      </c>
      <c r="CE1451">
        <v>0</v>
      </c>
      <c r="CF1451">
        <v>1</v>
      </c>
      <c r="CG1451">
        <v>0</v>
      </c>
      <c r="CH1451">
        <v>1</v>
      </c>
      <c r="CI1451">
        <v>0</v>
      </c>
      <c r="CJ1451">
        <v>0</v>
      </c>
      <c r="CK1451">
        <v>0</v>
      </c>
      <c r="CL1451">
        <v>0</v>
      </c>
      <c r="CM1451">
        <v>0</v>
      </c>
      <c r="CN1451" s="17">
        <v>0</v>
      </c>
      <c r="CO1451">
        <v>0.186</v>
      </c>
      <c r="CP1451">
        <v>101</v>
      </c>
      <c r="CQ1451">
        <v>1</v>
      </c>
      <c r="CR1451">
        <v>0</v>
      </c>
      <c r="CS1451">
        <v>9</v>
      </c>
      <c r="CY1451" s="33" t="s">
        <v>85</v>
      </c>
    </row>
    <row r="1452" spans="1:103" x14ac:dyDescent="0.25">
      <c r="A1452">
        <v>1451</v>
      </c>
      <c r="B1452">
        <v>90</v>
      </c>
      <c r="C1452" s="24" t="s">
        <v>4207</v>
      </c>
      <c r="D1452" s="12">
        <v>10.241502538451799</v>
      </c>
      <c r="E1452" s="13">
        <v>0.83735555345832313</v>
      </c>
      <c r="F1452" s="7">
        <v>12.23076923076923</v>
      </c>
      <c r="G1452" s="7">
        <f t="shared" si="344"/>
        <v>9.404146984993476</v>
      </c>
      <c r="H1452" s="15">
        <f t="shared" si="345"/>
        <v>11.078858091910122</v>
      </c>
      <c r="I1452" s="11">
        <f t="shared" si="339"/>
        <v>0.3271625715313366</v>
      </c>
      <c r="J1452" s="32">
        <f t="shared" si="340"/>
        <v>2.6749141068599849E-2</v>
      </c>
      <c r="K1452" s="32">
        <f t="shared" si="341"/>
        <v>37.384377966957416</v>
      </c>
      <c r="L1452" s="8">
        <v>1</v>
      </c>
      <c r="M1452" s="9">
        <v>0</v>
      </c>
      <c r="N1452" s="8">
        <v>0</v>
      </c>
      <c r="O1452" s="9">
        <v>0</v>
      </c>
      <c r="P1452" s="9">
        <v>0</v>
      </c>
      <c r="Q1452" s="9">
        <v>1</v>
      </c>
      <c r="R1452" s="9">
        <v>0</v>
      </c>
      <c r="S1452" s="8">
        <v>1272</v>
      </c>
      <c r="T1452" s="9">
        <v>23</v>
      </c>
      <c r="U1452" s="9">
        <f t="shared" si="346"/>
        <v>1248</v>
      </c>
      <c r="V1452" s="9">
        <f t="shared" si="347"/>
        <v>18</v>
      </c>
      <c r="W1452" s="7">
        <v>15</v>
      </c>
      <c r="X1452" s="7">
        <f t="shared" si="35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50"/>
        <v>0.70400000000000007</v>
      </c>
      <c r="AO1452" s="41">
        <v>1</v>
      </c>
      <c r="AP1452" s="17">
        <v>0</v>
      </c>
      <c r="AQ1452">
        <v>0</v>
      </c>
      <c r="AR1452" s="39">
        <f t="shared" si="348"/>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16160</v>
      </c>
      <c r="BL1452" s="92">
        <v>30.5</v>
      </c>
      <c r="BM1452">
        <v>1</v>
      </c>
      <c r="BN1452">
        <v>0</v>
      </c>
      <c r="BO1452">
        <v>0</v>
      </c>
      <c r="BP1452">
        <v>0</v>
      </c>
      <c r="BQ1452">
        <v>0</v>
      </c>
      <c r="BR1452">
        <v>0</v>
      </c>
      <c r="BS1452">
        <v>0</v>
      </c>
      <c r="BT1452" s="17">
        <v>0</v>
      </c>
      <c r="BU1452">
        <v>0</v>
      </c>
      <c r="BV1452">
        <v>0</v>
      </c>
      <c r="BW1452">
        <v>0</v>
      </c>
      <c r="BX1452" s="17">
        <v>1</v>
      </c>
      <c r="BY1452">
        <v>0</v>
      </c>
      <c r="BZ1452">
        <v>0</v>
      </c>
      <c r="CA1452">
        <v>0</v>
      </c>
      <c r="CB1452">
        <v>0</v>
      </c>
      <c r="CC1452" s="17">
        <v>0</v>
      </c>
      <c r="CD1452">
        <v>0</v>
      </c>
      <c r="CE1452">
        <v>0</v>
      </c>
      <c r="CF1452">
        <v>1</v>
      </c>
      <c r="CG1452">
        <v>0</v>
      </c>
      <c r="CH1452">
        <v>1</v>
      </c>
      <c r="CI1452">
        <v>0</v>
      </c>
      <c r="CJ1452">
        <v>0</v>
      </c>
      <c r="CK1452">
        <v>0</v>
      </c>
      <c r="CL1452">
        <v>0</v>
      </c>
      <c r="CM1452">
        <v>0</v>
      </c>
      <c r="CN1452" s="17">
        <v>0</v>
      </c>
      <c r="CO1452">
        <v>0.186</v>
      </c>
      <c r="CP1452">
        <v>101</v>
      </c>
      <c r="CQ1452">
        <v>1</v>
      </c>
      <c r="CR1452">
        <v>0</v>
      </c>
      <c r="CS1452">
        <v>9</v>
      </c>
      <c r="CY1452" s="33" t="s">
        <v>85</v>
      </c>
    </row>
    <row r="1453" spans="1:103" x14ac:dyDescent="0.25">
      <c r="A1453">
        <v>1452</v>
      </c>
      <c r="B1453">
        <v>90</v>
      </c>
      <c r="C1453" s="24" t="s">
        <v>4207</v>
      </c>
      <c r="D1453" s="12">
        <v>8.9338220753653275</v>
      </c>
      <c r="E1453" s="13">
        <v>0.85210821583216234</v>
      </c>
      <c r="F1453" s="7">
        <v>10.484375</v>
      </c>
      <c r="G1453" s="7">
        <f t="shared" si="344"/>
        <v>8.0817138595331652</v>
      </c>
      <c r="H1453" s="15">
        <f t="shared" si="345"/>
        <v>9.7859302911974897</v>
      </c>
      <c r="I1453" s="11">
        <f t="shared" si="339"/>
        <v>0.28451496527239201</v>
      </c>
      <c r="J1453" s="32">
        <f t="shared" si="340"/>
        <v>2.7137045868007581E-2</v>
      </c>
      <c r="K1453" s="32">
        <f t="shared" si="341"/>
        <v>36.849994832301199</v>
      </c>
      <c r="L1453" s="8">
        <v>1</v>
      </c>
      <c r="M1453" s="9">
        <v>0</v>
      </c>
      <c r="N1453" s="8">
        <v>0</v>
      </c>
      <c r="O1453" s="9">
        <v>0</v>
      </c>
      <c r="P1453" s="9">
        <v>0</v>
      </c>
      <c r="Q1453" s="9">
        <v>1</v>
      </c>
      <c r="R1453" s="9">
        <v>0</v>
      </c>
      <c r="S1453" s="8">
        <v>1272</v>
      </c>
      <c r="T1453" s="9">
        <v>23</v>
      </c>
      <c r="U1453" s="9">
        <f t="shared" si="346"/>
        <v>1248</v>
      </c>
      <c r="V1453" s="9">
        <f t="shared" si="347"/>
        <v>18</v>
      </c>
      <c r="W1453" s="7">
        <v>17</v>
      </c>
      <c r="X1453" s="7">
        <f t="shared" si="35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50"/>
        <v>0.70400000000000007</v>
      </c>
      <c r="AO1453" s="41">
        <v>1</v>
      </c>
      <c r="AP1453" s="17">
        <v>0</v>
      </c>
      <c r="AQ1453">
        <v>0</v>
      </c>
      <c r="AR1453" s="39">
        <f t="shared" si="348"/>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16160</v>
      </c>
      <c r="BL1453" s="92">
        <v>30.5</v>
      </c>
      <c r="BM1453">
        <v>1</v>
      </c>
      <c r="BN1453">
        <v>0</v>
      </c>
      <c r="BO1453">
        <v>0</v>
      </c>
      <c r="BP1453">
        <v>0</v>
      </c>
      <c r="BQ1453">
        <v>0</v>
      </c>
      <c r="BR1453">
        <v>0</v>
      </c>
      <c r="BS1453">
        <v>0</v>
      </c>
      <c r="BT1453" s="17">
        <v>0</v>
      </c>
      <c r="BU1453">
        <v>0</v>
      </c>
      <c r="BV1453">
        <v>0</v>
      </c>
      <c r="BW1453">
        <v>0</v>
      </c>
      <c r="BX1453" s="17">
        <v>1</v>
      </c>
      <c r="BY1453">
        <v>0</v>
      </c>
      <c r="BZ1453">
        <v>0</v>
      </c>
      <c r="CA1453">
        <v>0</v>
      </c>
      <c r="CB1453">
        <v>0</v>
      </c>
      <c r="CC1453" s="17">
        <v>0</v>
      </c>
      <c r="CD1453">
        <v>0</v>
      </c>
      <c r="CE1453">
        <v>0</v>
      </c>
      <c r="CF1453">
        <v>1</v>
      </c>
      <c r="CG1453">
        <v>0</v>
      </c>
      <c r="CH1453">
        <v>1</v>
      </c>
      <c r="CI1453">
        <v>0</v>
      </c>
      <c r="CJ1453">
        <v>0</v>
      </c>
      <c r="CK1453">
        <v>0</v>
      </c>
      <c r="CL1453">
        <v>0</v>
      </c>
      <c r="CM1453">
        <v>0</v>
      </c>
      <c r="CN1453" s="17">
        <v>0</v>
      </c>
      <c r="CO1453">
        <v>0.186</v>
      </c>
      <c r="CP1453">
        <v>101</v>
      </c>
      <c r="CQ1453">
        <v>1</v>
      </c>
      <c r="CR1453">
        <v>0</v>
      </c>
      <c r="CS1453">
        <v>9</v>
      </c>
      <c r="CY1453" s="33" t="s">
        <v>85</v>
      </c>
    </row>
    <row r="1454" spans="1:103" x14ac:dyDescent="0.25">
      <c r="A1454">
        <v>1453</v>
      </c>
      <c r="B1454">
        <v>90</v>
      </c>
      <c r="C1454" s="24" t="s">
        <v>4207</v>
      </c>
      <c r="D1454" s="12">
        <v>7.5174404457248878</v>
      </c>
      <c r="E1454" s="13">
        <v>2.7949458067438679</v>
      </c>
      <c r="F1454" s="7">
        <v>2.6896551724137931</v>
      </c>
      <c r="G1454" s="7">
        <f t="shared" si="344"/>
        <v>4.7224946389810203</v>
      </c>
      <c r="H1454" s="15">
        <f t="shared" si="345"/>
        <v>10.312386252468755</v>
      </c>
      <c r="I1454" s="11">
        <f t="shared" si="339"/>
        <v>7.6159238235334756E-2</v>
      </c>
      <c r="J1454" s="32">
        <f t="shared" si="340"/>
        <v>2.8315614215701383E-2</v>
      </c>
      <c r="K1454" s="32">
        <f t="shared" si="341"/>
        <v>35.316203716516476</v>
      </c>
      <c r="L1454" s="8">
        <v>1</v>
      </c>
      <c r="M1454" s="9">
        <v>0</v>
      </c>
      <c r="N1454" s="8">
        <v>0</v>
      </c>
      <c r="O1454" s="9">
        <v>0</v>
      </c>
      <c r="P1454" s="9">
        <v>0</v>
      </c>
      <c r="Q1454" s="9">
        <v>1</v>
      </c>
      <c r="R1454" s="9">
        <v>0</v>
      </c>
      <c r="S1454" s="8">
        <v>1272</v>
      </c>
      <c r="T1454" s="9">
        <v>31</v>
      </c>
      <c r="U1454" s="9">
        <f t="shared" si="346"/>
        <v>1240</v>
      </c>
      <c r="V1454" s="9">
        <f t="shared" si="347"/>
        <v>18</v>
      </c>
      <c r="W1454" s="7">
        <v>13</v>
      </c>
      <c r="X1454" s="7">
        <f t="shared" si="35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50"/>
        <v>0.70400000000000007</v>
      </c>
      <c r="AO1454" s="41">
        <v>1</v>
      </c>
      <c r="AP1454" s="17">
        <v>0</v>
      </c>
      <c r="AQ1454">
        <v>0</v>
      </c>
      <c r="AR1454" s="39">
        <f t="shared" si="348"/>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16160</v>
      </c>
      <c r="BL1454" s="92">
        <v>30.5</v>
      </c>
      <c r="BM1454">
        <v>1</v>
      </c>
      <c r="BN1454">
        <v>0</v>
      </c>
      <c r="BO1454">
        <v>0</v>
      </c>
      <c r="BP1454">
        <v>0</v>
      </c>
      <c r="BQ1454">
        <v>0</v>
      </c>
      <c r="BR1454">
        <v>0</v>
      </c>
      <c r="BS1454">
        <v>0</v>
      </c>
      <c r="BT1454" s="17">
        <v>0</v>
      </c>
      <c r="BU1454">
        <v>0</v>
      </c>
      <c r="BV1454">
        <v>0</v>
      </c>
      <c r="BW1454">
        <v>0</v>
      </c>
      <c r="BX1454" s="17">
        <v>1</v>
      </c>
      <c r="BY1454">
        <v>0</v>
      </c>
      <c r="BZ1454">
        <v>0</v>
      </c>
      <c r="CA1454">
        <v>0</v>
      </c>
      <c r="CB1454">
        <v>0</v>
      </c>
      <c r="CC1454" s="17">
        <v>0</v>
      </c>
      <c r="CD1454">
        <v>0</v>
      </c>
      <c r="CE1454">
        <v>0</v>
      </c>
      <c r="CF1454">
        <v>1</v>
      </c>
      <c r="CG1454">
        <v>0</v>
      </c>
      <c r="CH1454">
        <v>1</v>
      </c>
      <c r="CI1454">
        <v>0</v>
      </c>
      <c r="CJ1454">
        <v>0</v>
      </c>
      <c r="CK1454">
        <v>0</v>
      </c>
      <c r="CL1454">
        <v>0</v>
      </c>
      <c r="CM1454">
        <v>0</v>
      </c>
      <c r="CN1454" s="17">
        <v>0</v>
      </c>
      <c r="CO1454">
        <v>0.186</v>
      </c>
      <c r="CP1454">
        <v>101</v>
      </c>
      <c r="CQ1454">
        <v>1</v>
      </c>
      <c r="CR1454">
        <v>0</v>
      </c>
      <c r="CS1454">
        <v>9</v>
      </c>
      <c r="CY1454" s="33" t="s">
        <v>85</v>
      </c>
    </row>
    <row r="1455" spans="1:103" x14ac:dyDescent="0.25">
      <c r="A1455">
        <v>1454</v>
      </c>
      <c r="B1455">
        <v>90</v>
      </c>
      <c r="C1455" s="24" t="s">
        <v>4207</v>
      </c>
      <c r="D1455" s="12">
        <v>10.390477881717411</v>
      </c>
      <c r="E1455" s="13">
        <v>1.2854199441299889</v>
      </c>
      <c r="F1455" s="7">
        <v>8.0833333333333339</v>
      </c>
      <c r="G1455" s="7">
        <f t="shared" si="344"/>
        <v>9.1050579375874214</v>
      </c>
      <c r="H1455" s="15">
        <f t="shared" si="345"/>
        <v>11.6758978258474</v>
      </c>
      <c r="I1455" s="11">
        <f t="shared" si="339"/>
        <v>0.22373226471866162</v>
      </c>
      <c r="J1455" s="32">
        <f t="shared" si="340"/>
        <v>2.7678218315710715E-2</v>
      </c>
      <c r="K1455" s="32">
        <f t="shared" si="341"/>
        <v>36.129493184623804</v>
      </c>
      <c r="L1455" s="8">
        <v>1</v>
      </c>
      <c r="M1455" s="9">
        <v>0</v>
      </c>
      <c r="N1455" s="8">
        <v>0</v>
      </c>
      <c r="O1455" s="9">
        <v>0</v>
      </c>
      <c r="P1455" s="9">
        <v>0</v>
      </c>
      <c r="Q1455" s="9">
        <v>1</v>
      </c>
      <c r="R1455" s="9">
        <v>0</v>
      </c>
      <c r="S1455" s="8">
        <v>1272</v>
      </c>
      <c r="T1455" s="9">
        <v>31</v>
      </c>
      <c r="U1455" s="9">
        <f t="shared" si="346"/>
        <v>1240</v>
      </c>
      <c r="V1455" s="9">
        <f t="shared" si="347"/>
        <v>18</v>
      </c>
      <c r="W1455" s="7">
        <v>15</v>
      </c>
      <c r="X1455" s="7">
        <f t="shared" si="35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50"/>
        <v>0.70400000000000007</v>
      </c>
      <c r="AO1455" s="41">
        <v>1</v>
      </c>
      <c r="AP1455" s="17">
        <v>0</v>
      </c>
      <c r="AQ1455">
        <v>0</v>
      </c>
      <c r="AR1455" s="39">
        <f t="shared" si="348"/>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16160</v>
      </c>
      <c r="BL1455" s="92">
        <v>30.5</v>
      </c>
      <c r="BM1455">
        <v>1</v>
      </c>
      <c r="BN1455">
        <v>0</v>
      </c>
      <c r="BO1455">
        <v>0</v>
      </c>
      <c r="BP1455">
        <v>0</v>
      </c>
      <c r="BQ1455">
        <v>0</v>
      </c>
      <c r="BR1455">
        <v>0</v>
      </c>
      <c r="BS1455">
        <v>0</v>
      </c>
      <c r="BT1455" s="17">
        <v>0</v>
      </c>
      <c r="BU1455">
        <v>0</v>
      </c>
      <c r="BV1455">
        <v>0</v>
      </c>
      <c r="BW1455">
        <v>0</v>
      </c>
      <c r="BX1455" s="17">
        <v>1</v>
      </c>
      <c r="BY1455">
        <v>0</v>
      </c>
      <c r="BZ1455">
        <v>0</v>
      </c>
      <c r="CA1455">
        <v>0</v>
      </c>
      <c r="CB1455">
        <v>0</v>
      </c>
      <c r="CC1455" s="17">
        <v>0</v>
      </c>
      <c r="CD1455">
        <v>0</v>
      </c>
      <c r="CE1455">
        <v>0</v>
      </c>
      <c r="CF1455">
        <v>1</v>
      </c>
      <c r="CG1455">
        <v>0</v>
      </c>
      <c r="CH1455">
        <v>1</v>
      </c>
      <c r="CI1455">
        <v>0</v>
      </c>
      <c r="CJ1455">
        <v>0</v>
      </c>
      <c r="CK1455">
        <v>0</v>
      </c>
      <c r="CL1455">
        <v>0</v>
      </c>
      <c r="CM1455">
        <v>0</v>
      </c>
      <c r="CN1455" s="17">
        <v>0</v>
      </c>
      <c r="CO1455">
        <v>0.186</v>
      </c>
      <c r="CP1455">
        <v>101</v>
      </c>
      <c r="CQ1455">
        <v>1</v>
      </c>
      <c r="CR1455">
        <v>0</v>
      </c>
      <c r="CS1455">
        <v>9</v>
      </c>
      <c r="CY1455" s="33" t="s">
        <v>85</v>
      </c>
    </row>
    <row r="1456" spans="1:103" x14ac:dyDescent="0.25">
      <c r="A1456">
        <v>1455</v>
      </c>
      <c r="B1456">
        <v>90</v>
      </c>
      <c r="C1456" s="24" t="s">
        <v>4207</v>
      </c>
      <c r="D1456" s="12">
        <v>8.9555415120525339</v>
      </c>
      <c r="E1456" s="13">
        <v>0.85164139193367339</v>
      </c>
      <c r="F1456" s="7">
        <v>10.515625</v>
      </c>
      <c r="G1456" s="7">
        <f t="shared" si="344"/>
        <v>8.1039001201188601</v>
      </c>
      <c r="H1456" s="15">
        <f t="shared" si="345"/>
        <v>9.8071829039862077</v>
      </c>
      <c r="I1456" s="11">
        <f t="shared" ref="I1456:I1519" si="352">IFERROR(F1456/SQRT(F1456^2+U1456), "X")</f>
        <v>0.28613777472451407</v>
      </c>
      <c r="J1456" s="32">
        <f t="shared" ref="J1456:J1519" si="353">IFERROR(SQRT((1-I1456^2)/U1456), "X")</f>
        <v>2.72107244908899E-2</v>
      </c>
      <c r="K1456" s="32">
        <f t="shared" ref="K1456:K1519" si="354">IFERROR(1/J1456, "X")</f>
        <v>36.75021590604095</v>
      </c>
      <c r="L1456" s="8">
        <v>1</v>
      </c>
      <c r="M1456" s="9">
        <v>0</v>
      </c>
      <c r="N1456" s="8">
        <v>0</v>
      </c>
      <c r="O1456" s="9">
        <v>0</v>
      </c>
      <c r="P1456" s="9">
        <v>0</v>
      </c>
      <c r="Q1456" s="9">
        <v>1</v>
      </c>
      <c r="R1456" s="9">
        <v>0</v>
      </c>
      <c r="S1456" s="8">
        <v>1272</v>
      </c>
      <c r="T1456" s="9">
        <v>31</v>
      </c>
      <c r="U1456" s="9">
        <f t="shared" si="346"/>
        <v>1240</v>
      </c>
      <c r="V1456" s="9">
        <f t="shared" si="347"/>
        <v>18</v>
      </c>
      <c r="W1456" s="7">
        <v>17</v>
      </c>
      <c r="X1456" s="7">
        <f t="shared" si="35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50"/>
        <v>0.70400000000000007</v>
      </c>
      <c r="AO1456" s="41">
        <v>1</v>
      </c>
      <c r="AP1456" s="17">
        <v>0</v>
      </c>
      <c r="AQ1456">
        <v>0</v>
      </c>
      <c r="AR1456" s="39">
        <f t="shared" si="348"/>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16160</v>
      </c>
      <c r="BL1456" s="92">
        <v>30.5</v>
      </c>
      <c r="BM1456">
        <v>1</v>
      </c>
      <c r="BN1456">
        <v>0</v>
      </c>
      <c r="BO1456">
        <v>0</v>
      </c>
      <c r="BP1456">
        <v>0</v>
      </c>
      <c r="BQ1456">
        <v>0</v>
      </c>
      <c r="BR1456">
        <v>0</v>
      </c>
      <c r="BS1456">
        <v>0</v>
      </c>
      <c r="BT1456" s="17">
        <v>0</v>
      </c>
      <c r="BU1456">
        <v>0</v>
      </c>
      <c r="BV1456">
        <v>0</v>
      </c>
      <c r="BW1456">
        <v>0</v>
      </c>
      <c r="BX1456" s="17">
        <v>1</v>
      </c>
      <c r="BY1456">
        <v>0</v>
      </c>
      <c r="BZ1456">
        <v>0</v>
      </c>
      <c r="CA1456">
        <v>0</v>
      </c>
      <c r="CB1456">
        <v>0</v>
      </c>
      <c r="CC1456" s="17">
        <v>0</v>
      </c>
      <c r="CD1456">
        <v>0</v>
      </c>
      <c r="CE1456">
        <v>0</v>
      </c>
      <c r="CF1456">
        <v>1</v>
      </c>
      <c r="CG1456">
        <v>0</v>
      </c>
      <c r="CH1456">
        <v>1</v>
      </c>
      <c r="CI1456">
        <v>0</v>
      </c>
      <c r="CJ1456">
        <v>0</v>
      </c>
      <c r="CK1456">
        <v>0</v>
      </c>
      <c r="CL1456">
        <v>0</v>
      </c>
      <c r="CM1456">
        <v>0</v>
      </c>
      <c r="CN1456" s="17">
        <v>0</v>
      </c>
      <c r="CO1456">
        <v>0.186</v>
      </c>
      <c r="CP1456">
        <v>101</v>
      </c>
      <c r="CQ1456">
        <v>1</v>
      </c>
      <c r="CR1456">
        <v>0</v>
      </c>
      <c r="CS1456">
        <v>9</v>
      </c>
      <c r="CY1456" s="33" t="s">
        <v>85</v>
      </c>
    </row>
    <row r="1457" spans="1:103" x14ac:dyDescent="0.25">
      <c r="A1457">
        <v>1456</v>
      </c>
      <c r="B1457">
        <v>91</v>
      </c>
      <c r="C1457" s="24" t="s">
        <v>4215</v>
      </c>
      <c r="D1457" s="12">
        <v>2.8</v>
      </c>
      <c r="E1457" s="13">
        <v>0.3</v>
      </c>
      <c r="F1457" s="7">
        <f t="shared" ref="F1457:F1476" si="355">D1457/E1457</f>
        <v>9.3333333333333339</v>
      </c>
      <c r="G1457" s="7">
        <f t="shared" si="344"/>
        <v>2.5</v>
      </c>
      <c r="H1457" s="15">
        <f t="shared" si="345"/>
        <v>3.0999999999999996</v>
      </c>
      <c r="I1457" s="11">
        <f t="shared" si="352"/>
        <v>0.14415190435277792</v>
      </c>
      <c r="J1457" s="32">
        <f t="shared" si="353"/>
        <v>1.544484689494049E-2</v>
      </c>
      <c r="K1457" s="32">
        <f t="shared" si="354"/>
        <v>64.746514277689968</v>
      </c>
      <c r="L1457" s="8">
        <v>0</v>
      </c>
      <c r="M1457" s="9">
        <v>1</v>
      </c>
      <c r="N1457" s="8">
        <v>0</v>
      </c>
      <c r="O1457" s="9">
        <v>0</v>
      </c>
      <c r="P1457" s="9">
        <v>0</v>
      </c>
      <c r="Q1457" s="9">
        <v>0</v>
      </c>
      <c r="R1457" s="9">
        <v>1</v>
      </c>
      <c r="S1457" s="8">
        <v>4111</v>
      </c>
      <c r="T1457" s="9">
        <v>5</v>
      </c>
      <c r="U1457" s="9">
        <f t="shared" si="346"/>
        <v>4105</v>
      </c>
      <c r="V1457" s="9">
        <f t="shared" si="34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6">
        <f t="shared" ref="AO1457:AO1476" si="356">1-AP1457</f>
        <v>0.72199999999999998</v>
      </c>
      <c r="AP1457" s="17">
        <v>0.27800000000000002</v>
      </c>
      <c r="AQ1457" s="38">
        <f t="shared" ref="AQ1457:AQ1476" si="357">1-AR1457</f>
        <v>0.51800000000000002</v>
      </c>
      <c r="AR1457" s="39">
        <v>0.48199999999999998</v>
      </c>
      <c r="AS1457" s="38">
        <v>0.33943833943833951</v>
      </c>
      <c r="AT1457" s="39">
        <f t="shared" ref="AT1457:AT1476" si="358">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2">
        <f t="shared" ref="BL1457:BL1476" si="359">X1457+W1457+6</f>
        <v>38.132000000000005</v>
      </c>
      <c r="BM1457">
        <v>1</v>
      </c>
      <c r="BN1457">
        <v>0</v>
      </c>
      <c r="BO1457">
        <v>0</v>
      </c>
      <c r="BP1457">
        <v>0</v>
      </c>
      <c r="BQ1457">
        <v>0</v>
      </c>
      <c r="BR1457">
        <v>0</v>
      </c>
      <c r="BS1457">
        <v>0</v>
      </c>
      <c r="BT1457" s="17">
        <v>0</v>
      </c>
      <c r="BU1457">
        <v>0</v>
      </c>
      <c r="BV1457">
        <v>0</v>
      </c>
      <c r="BW1457">
        <v>1</v>
      </c>
      <c r="BX1457" s="17">
        <v>0</v>
      </c>
      <c r="BY1457">
        <v>0</v>
      </c>
      <c r="BZ1457">
        <v>0</v>
      </c>
      <c r="CA1457">
        <v>0</v>
      </c>
      <c r="CB1457">
        <v>0</v>
      </c>
      <c r="CC1457" s="17">
        <v>0</v>
      </c>
      <c r="CD1457">
        <v>0</v>
      </c>
      <c r="CE1457">
        <v>0</v>
      </c>
      <c r="CF1457">
        <v>1</v>
      </c>
      <c r="CG1457">
        <v>1</v>
      </c>
      <c r="CH1457">
        <v>0</v>
      </c>
      <c r="CI1457">
        <v>0</v>
      </c>
      <c r="CJ1457">
        <v>1</v>
      </c>
      <c r="CK1457">
        <v>0</v>
      </c>
      <c r="CL1457">
        <v>0</v>
      </c>
      <c r="CM1457">
        <v>0</v>
      </c>
      <c r="CN1457" s="17">
        <v>0</v>
      </c>
      <c r="CO1457">
        <v>0.222</v>
      </c>
      <c r="CP1457">
        <v>171</v>
      </c>
      <c r="CQ1457">
        <v>1</v>
      </c>
      <c r="CR1457">
        <v>0</v>
      </c>
      <c r="CS1457">
        <v>14</v>
      </c>
      <c r="CY1457" s="33" t="s">
        <v>85</v>
      </c>
    </row>
    <row r="1458" spans="1:103" x14ac:dyDescent="0.25">
      <c r="A1458">
        <v>1457</v>
      </c>
      <c r="B1458">
        <v>91</v>
      </c>
      <c r="C1458" s="24" t="s">
        <v>4215</v>
      </c>
      <c r="D1458" s="12">
        <v>3.9</v>
      </c>
      <c r="E1458" s="13">
        <v>0.4</v>
      </c>
      <c r="F1458" s="7">
        <f t="shared" si="355"/>
        <v>9.75</v>
      </c>
      <c r="G1458" s="7">
        <f t="shared" si="344"/>
        <v>3.5</v>
      </c>
      <c r="H1458" s="15">
        <f t="shared" si="345"/>
        <v>4.3</v>
      </c>
      <c r="I1458" s="11">
        <f t="shared" si="352"/>
        <v>0.15682899347119775</v>
      </c>
      <c r="J1458" s="32">
        <f t="shared" si="353"/>
        <v>1.6085024971404897E-2</v>
      </c>
      <c r="K1458" s="32">
        <f t="shared" si="354"/>
        <v>62.169626828540636</v>
      </c>
      <c r="L1458" s="8">
        <v>0</v>
      </c>
      <c r="M1458" s="9">
        <v>1</v>
      </c>
      <c r="N1458" s="8">
        <v>0</v>
      </c>
      <c r="O1458" s="9">
        <v>0</v>
      </c>
      <c r="P1458" s="9">
        <v>0</v>
      </c>
      <c r="Q1458" s="9">
        <v>0</v>
      </c>
      <c r="R1458" s="9">
        <v>1</v>
      </c>
      <c r="S1458" s="8">
        <v>3776</v>
      </c>
      <c r="T1458" s="9">
        <v>5</v>
      </c>
      <c r="U1458" s="9">
        <f t="shared" si="346"/>
        <v>3770</v>
      </c>
      <c r="V1458" s="9">
        <f t="shared" si="34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6">
        <f t="shared" si="356"/>
        <v>0.72199999999999998</v>
      </c>
      <c r="AP1458" s="17">
        <v>0.27800000000000002</v>
      </c>
      <c r="AQ1458" s="38">
        <f t="shared" si="357"/>
        <v>0.52500000000000002</v>
      </c>
      <c r="AR1458" s="39">
        <v>0.47499999999999998</v>
      </c>
      <c r="AS1458" s="38">
        <v>0.33943833943833951</v>
      </c>
      <c r="AT1458" s="39">
        <f t="shared" si="358"/>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2">
        <f t="shared" si="359"/>
        <v>38.113</v>
      </c>
      <c r="BM1458">
        <v>1</v>
      </c>
      <c r="BN1458">
        <v>0</v>
      </c>
      <c r="BO1458">
        <v>0</v>
      </c>
      <c r="BP1458">
        <v>0</v>
      </c>
      <c r="BQ1458">
        <v>0</v>
      </c>
      <c r="BR1458">
        <v>0</v>
      </c>
      <c r="BS1458">
        <v>0</v>
      </c>
      <c r="BT1458" s="17">
        <v>0</v>
      </c>
      <c r="BU1458">
        <v>0</v>
      </c>
      <c r="BV1458">
        <v>0</v>
      </c>
      <c r="BW1458">
        <v>1</v>
      </c>
      <c r="BX1458" s="17">
        <v>0</v>
      </c>
      <c r="BY1458">
        <v>0</v>
      </c>
      <c r="BZ1458">
        <v>0</v>
      </c>
      <c r="CA1458">
        <v>0</v>
      </c>
      <c r="CB1458">
        <v>0</v>
      </c>
      <c r="CC1458" s="17">
        <v>0</v>
      </c>
      <c r="CD1458">
        <v>0</v>
      </c>
      <c r="CE1458">
        <v>0</v>
      </c>
      <c r="CF1458">
        <v>1</v>
      </c>
      <c r="CG1458">
        <v>1</v>
      </c>
      <c r="CH1458">
        <v>0</v>
      </c>
      <c r="CI1458">
        <v>0</v>
      </c>
      <c r="CJ1458">
        <v>1</v>
      </c>
      <c r="CK1458">
        <v>0</v>
      </c>
      <c r="CL1458">
        <v>0</v>
      </c>
      <c r="CM1458">
        <v>0</v>
      </c>
      <c r="CN1458" s="17">
        <v>0</v>
      </c>
      <c r="CO1458">
        <v>0.222</v>
      </c>
      <c r="CP1458">
        <v>171</v>
      </c>
      <c r="CQ1458">
        <v>1</v>
      </c>
      <c r="CR1458">
        <v>0</v>
      </c>
      <c r="CS1458">
        <v>14</v>
      </c>
      <c r="CY1458" s="33" t="s">
        <v>85</v>
      </c>
    </row>
    <row r="1459" spans="1:103" x14ac:dyDescent="0.25">
      <c r="A1459">
        <v>1458</v>
      </c>
      <c r="B1459">
        <v>91</v>
      </c>
      <c r="C1459" s="24" t="s">
        <v>4215</v>
      </c>
      <c r="D1459" s="12">
        <v>8.1</v>
      </c>
      <c r="E1459" s="13">
        <v>0.7</v>
      </c>
      <c r="F1459" s="7">
        <f t="shared" si="355"/>
        <v>11.571428571428571</v>
      </c>
      <c r="G1459" s="7">
        <f t="shared" si="344"/>
        <v>7.3999999999999995</v>
      </c>
      <c r="H1459" s="15">
        <f t="shared" si="345"/>
        <v>8.7999999999999989</v>
      </c>
      <c r="I1459" s="11">
        <f t="shared" si="352"/>
        <v>0.19219367272872254</v>
      </c>
      <c r="J1459" s="32">
        <f t="shared" si="353"/>
        <v>1.6609329741988366E-2</v>
      </c>
      <c r="K1459" s="32">
        <f t="shared" si="354"/>
        <v>60.207125485142321</v>
      </c>
      <c r="L1459" s="8">
        <v>0</v>
      </c>
      <c r="M1459" s="9">
        <v>1</v>
      </c>
      <c r="N1459" s="8">
        <v>0</v>
      </c>
      <c r="O1459" s="9">
        <v>0</v>
      </c>
      <c r="P1459" s="9">
        <v>0</v>
      </c>
      <c r="Q1459" s="9">
        <v>0</v>
      </c>
      <c r="R1459" s="9">
        <v>1</v>
      </c>
      <c r="S1459" s="8">
        <v>3497</v>
      </c>
      <c r="T1459" s="9">
        <v>5</v>
      </c>
      <c r="U1459" s="9">
        <f t="shared" si="346"/>
        <v>3491</v>
      </c>
      <c r="V1459" s="9">
        <f t="shared" si="34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6">
        <f t="shared" si="356"/>
        <v>0.72199999999999998</v>
      </c>
      <c r="AP1459" s="17">
        <v>0.27800000000000002</v>
      </c>
      <c r="AQ1459" s="38">
        <f t="shared" si="357"/>
        <v>0.495</v>
      </c>
      <c r="AR1459" s="39">
        <v>0.505</v>
      </c>
      <c r="AS1459" s="38">
        <v>0.33943833943833951</v>
      </c>
      <c r="AT1459" s="39">
        <f t="shared" si="358"/>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2">
        <f t="shared" si="359"/>
        <v>38.180999999999997</v>
      </c>
      <c r="BM1459">
        <v>1</v>
      </c>
      <c r="BN1459">
        <v>0</v>
      </c>
      <c r="BO1459">
        <v>0</v>
      </c>
      <c r="BP1459">
        <v>0</v>
      </c>
      <c r="BQ1459">
        <v>0</v>
      </c>
      <c r="BR1459">
        <v>0</v>
      </c>
      <c r="BS1459">
        <v>0</v>
      </c>
      <c r="BT1459" s="17">
        <v>0</v>
      </c>
      <c r="BU1459">
        <v>0</v>
      </c>
      <c r="BV1459">
        <v>0</v>
      </c>
      <c r="BW1459">
        <v>1</v>
      </c>
      <c r="BX1459" s="17">
        <v>0</v>
      </c>
      <c r="BY1459">
        <v>0</v>
      </c>
      <c r="BZ1459">
        <v>0</v>
      </c>
      <c r="CA1459">
        <v>0</v>
      </c>
      <c r="CB1459">
        <v>0</v>
      </c>
      <c r="CC1459" s="17">
        <v>0</v>
      </c>
      <c r="CD1459">
        <v>0</v>
      </c>
      <c r="CE1459">
        <v>0</v>
      </c>
      <c r="CF1459">
        <v>1</v>
      </c>
      <c r="CG1459">
        <v>1</v>
      </c>
      <c r="CH1459">
        <v>0</v>
      </c>
      <c r="CI1459">
        <v>0</v>
      </c>
      <c r="CJ1459">
        <v>1</v>
      </c>
      <c r="CK1459">
        <v>0</v>
      </c>
      <c r="CL1459">
        <v>0</v>
      </c>
      <c r="CM1459">
        <v>0</v>
      </c>
      <c r="CN1459" s="17">
        <v>0</v>
      </c>
      <c r="CO1459">
        <v>0.222</v>
      </c>
      <c r="CP1459">
        <v>171</v>
      </c>
      <c r="CQ1459">
        <v>1</v>
      </c>
      <c r="CR1459">
        <v>0</v>
      </c>
      <c r="CS1459">
        <v>14</v>
      </c>
      <c r="CY1459" s="33" t="s">
        <v>85</v>
      </c>
    </row>
    <row r="1460" spans="1:103" x14ac:dyDescent="0.25">
      <c r="A1460">
        <v>1459</v>
      </c>
      <c r="B1460">
        <v>91</v>
      </c>
      <c r="C1460" s="24" t="s">
        <v>4215</v>
      </c>
      <c r="D1460" s="12">
        <v>9.1</v>
      </c>
      <c r="E1460" s="13">
        <v>0.6</v>
      </c>
      <c r="F1460" s="7">
        <f t="shared" si="355"/>
        <v>15.166666666666666</v>
      </c>
      <c r="G1460" s="7">
        <f t="shared" si="344"/>
        <v>8.5</v>
      </c>
      <c r="H1460" s="15">
        <f t="shared" si="345"/>
        <v>9.6999999999999993</v>
      </c>
      <c r="I1460" s="11">
        <f t="shared" si="352"/>
        <v>0.25433584351173949</v>
      </c>
      <c r="J1460" s="32">
        <f t="shared" si="353"/>
        <v>1.6769396275499306E-2</v>
      </c>
      <c r="K1460" s="32">
        <f t="shared" si="354"/>
        <v>59.632438972238738</v>
      </c>
      <c r="L1460" s="8">
        <v>0</v>
      </c>
      <c r="M1460" s="9">
        <v>1</v>
      </c>
      <c r="N1460" s="8">
        <v>0</v>
      </c>
      <c r="O1460" s="9">
        <v>0</v>
      </c>
      <c r="P1460" s="9">
        <v>0</v>
      </c>
      <c r="Q1460" s="9">
        <v>0</v>
      </c>
      <c r="R1460" s="9">
        <v>1</v>
      </c>
      <c r="S1460" s="8">
        <v>3332</v>
      </c>
      <c r="T1460" s="9">
        <v>5</v>
      </c>
      <c r="U1460" s="9">
        <f t="shared" si="346"/>
        <v>3326</v>
      </c>
      <c r="V1460" s="9">
        <f t="shared" si="34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6">
        <f t="shared" si="356"/>
        <v>0.70500000000000007</v>
      </c>
      <c r="AP1460" s="17">
        <v>0.29499999999999998</v>
      </c>
      <c r="AQ1460" s="38">
        <f t="shared" si="357"/>
        <v>0.499</v>
      </c>
      <c r="AR1460" s="39">
        <v>0.501</v>
      </c>
      <c r="AS1460" s="38">
        <v>0.36330049261083741</v>
      </c>
      <c r="AT1460" s="39">
        <f t="shared" si="358"/>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2">
        <f t="shared" si="359"/>
        <v>38.31</v>
      </c>
      <c r="BM1460">
        <v>1</v>
      </c>
      <c r="BN1460">
        <v>0</v>
      </c>
      <c r="BO1460">
        <v>0</v>
      </c>
      <c r="BP1460">
        <v>0</v>
      </c>
      <c r="BQ1460">
        <v>0</v>
      </c>
      <c r="BR1460">
        <v>0</v>
      </c>
      <c r="BS1460">
        <v>0</v>
      </c>
      <c r="BT1460" s="17">
        <v>0</v>
      </c>
      <c r="BU1460">
        <v>0</v>
      </c>
      <c r="BV1460">
        <v>0</v>
      </c>
      <c r="BW1460">
        <v>1</v>
      </c>
      <c r="BX1460" s="17">
        <v>0</v>
      </c>
      <c r="BY1460">
        <v>0</v>
      </c>
      <c r="BZ1460">
        <v>0</v>
      </c>
      <c r="CA1460">
        <v>0</v>
      </c>
      <c r="CB1460">
        <v>0</v>
      </c>
      <c r="CC1460" s="17">
        <v>0</v>
      </c>
      <c r="CD1460">
        <v>0</v>
      </c>
      <c r="CE1460">
        <v>0</v>
      </c>
      <c r="CF1460">
        <v>1</v>
      </c>
      <c r="CG1460">
        <v>1</v>
      </c>
      <c r="CH1460">
        <v>0</v>
      </c>
      <c r="CI1460">
        <v>0</v>
      </c>
      <c r="CJ1460">
        <v>1</v>
      </c>
      <c r="CK1460">
        <v>0</v>
      </c>
      <c r="CL1460">
        <v>0</v>
      </c>
      <c r="CM1460">
        <v>0</v>
      </c>
      <c r="CN1460" s="17">
        <v>0</v>
      </c>
      <c r="CO1460">
        <v>0.222</v>
      </c>
      <c r="CP1460">
        <v>171</v>
      </c>
      <c r="CQ1460">
        <v>1</v>
      </c>
      <c r="CR1460">
        <v>0</v>
      </c>
      <c r="CS1460">
        <v>14</v>
      </c>
      <c r="CY1460" s="33" t="s">
        <v>85</v>
      </c>
    </row>
    <row r="1461" spans="1:103" x14ac:dyDescent="0.25">
      <c r="A1461">
        <v>1460</v>
      </c>
      <c r="B1461">
        <v>91</v>
      </c>
      <c r="C1461" s="24" t="s">
        <v>4215</v>
      </c>
      <c r="D1461" s="12">
        <v>9.3000000000000007</v>
      </c>
      <c r="E1461" s="13">
        <v>0.7</v>
      </c>
      <c r="F1461" s="7">
        <f t="shared" si="355"/>
        <v>13.285714285714288</v>
      </c>
      <c r="G1461" s="7">
        <f t="shared" si="344"/>
        <v>8.6000000000000014</v>
      </c>
      <c r="H1461" s="15">
        <f t="shared" si="345"/>
        <v>10</v>
      </c>
      <c r="I1461" s="11">
        <f t="shared" si="352"/>
        <v>0.22990240854722813</v>
      </c>
      <c r="J1461" s="32">
        <f t="shared" si="353"/>
        <v>1.7304482363769854E-2</v>
      </c>
      <c r="K1461" s="32">
        <f t="shared" si="354"/>
        <v>57.788495430160083</v>
      </c>
      <c r="L1461" s="8">
        <v>0</v>
      </c>
      <c r="M1461" s="9">
        <v>1</v>
      </c>
      <c r="N1461" s="8">
        <v>0</v>
      </c>
      <c r="O1461" s="9">
        <v>0</v>
      </c>
      <c r="P1461" s="9">
        <v>0</v>
      </c>
      <c r="Q1461" s="9">
        <v>0</v>
      </c>
      <c r="R1461" s="9">
        <v>1</v>
      </c>
      <c r="S1461" s="8">
        <v>3169</v>
      </c>
      <c r="T1461" s="9">
        <v>5</v>
      </c>
      <c r="U1461" s="9">
        <f t="shared" si="346"/>
        <v>3163</v>
      </c>
      <c r="V1461" s="9">
        <f t="shared" si="34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6">
        <f t="shared" si="356"/>
        <v>0.66300000000000003</v>
      </c>
      <c r="AP1461" s="17">
        <v>0.33700000000000002</v>
      </c>
      <c r="AQ1461" s="38">
        <f t="shared" si="357"/>
        <v>0.50900000000000001</v>
      </c>
      <c r="AR1461" s="39">
        <v>0.49099999999999999</v>
      </c>
      <c r="AS1461" s="38">
        <v>0.40947752126366949</v>
      </c>
      <c r="AT1461" s="39">
        <f t="shared" si="358"/>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2">
        <f t="shared" si="359"/>
        <v>38.472999999999999</v>
      </c>
      <c r="BM1461">
        <v>1</v>
      </c>
      <c r="BN1461">
        <v>0</v>
      </c>
      <c r="BO1461">
        <v>0</v>
      </c>
      <c r="BP1461">
        <v>0</v>
      </c>
      <c r="BQ1461">
        <v>0</v>
      </c>
      <c r="BR1461">
        <v>0</v>
      </c>
      <c r="BS1461">
        <v>0</v>
      </c>
      <c r="BT1461" s="17">
        <v>0</v>
      </c>
      <c r="BU1461">
        <v>0</v>
      </c>
      <c r="BV1461">
        <v>0</v>
      </c>
      <c r="BW1461">
        <v>1</v>
      </c>
      <c r="BX1461" s="17">
        <v>0</v>
      </c>
      <c r="BY1461">
        <v>0</v>
      </c>
      <c r="BZ1461">
        <v>0</v>
      </c>
      <c r="CA1461">
        <v>0</v>
      </c>
      <c r="CB1461">
        <v>0</v>
      </c>
      <c r="CC1461" s="17">
        <v>0</v>
      </c>
      <c r="CD1461">
        <v>0</v>
      </c>
      <c r="CE1461">
        <v>0</v>
      </c>
      <c r="CF1461">
        <v>1</v>
      </c>
      <c r="CG1461">
        <v>1</v>
      </c>
      <c r="CH1461">
        <v>0</v>
      </c>
      <c r="CI1461">
        <v>0</v>
      </c>
      <c r="CJ1461">
        <v>1</v>
      </c>
      <c r="CK1461">
        <v>0</v>
      </c>
      <c r="CL1461">
        <v>0</v>
      </c>
      <c r="CM1461">
        <v>0</v>
      </c>
      <c r="CN1461" s="17">
        <v>0</v>
      </c>
      <c r="CO1461">
        <v>0.222</v>
      </c>
      <c r="CP1461">
        <v>171</v>
      </c>
      <c r="CQ1461">
        <v>1</v>
      </c>
      <c r="CR1461">
        <v>0</v>
      </c>
      <c r="CS1461">
        <v>14</v>
      </c>
      <c r="CY1461" s="33" t="s">
        <v>85</v>
      </c>
    </row>
    <row r="1462" spans="1:103" x14ac:dyDescent="0.25">
      <c r="A1462">
        <v>1461</v>
      </c>
      <c r="B1462">
        <v>91</v>
      </c>
      <c r="C1462" s="24" t="s">
        <v>4215</v>
      </c>
      <c r="D1462" s="12">
        <v>9.1999999999999993</v>
      </c>
      <c r="E1462" s="13">
        <v>0.6</v>
      </c>
      <c r="F1462" s="7">
        <f t="shared" si="355"/>
        <v>15.333333333333332</v>
      </c>
      <c r="G1462" s="7">
        <f t="shared" si="344"/>
        <v>8.6</v>
      </c>
      <c r="H1462" s="15">
        <f t="shared" si="345"/>
        <v>9.7999999999999989</v>
      </c>
      <c r="I1462" s="11">
        <f t="shared" si="352"/>
        <v>0.25662307853753452</v>
      </c>
      <c r="J1462" s="32">
        <f t="shared" si="353"/>
        <v>1.6736287730708774E-2</v>
      </c>
      <c r="K1462" s="32">
        <f t="shared" si="354"/>
        <v>59.750406786155942</v>
      </c>
      <c r="L1462" s="8">
        <v>0</v>
      </c>
      <c r="M1462" s="9">
        <v>1</v>
      </c>
      <c r="N1462" s="8">
        <v>0</v>
      </c>
      <c r="O1462" s="9">
        <v>0</v>
      </c>
      <c r="P1462" s="9">
        <v>0</v>
      </c>
      <c r="Q1462" s="9">
        <v>0</v>
      </c>
      <c r="R1462" s="9">
        <v>1</v>
      </c>
      <c r="S1462" s="8">
        <v>3341</v>
      </c>
      <c r="T1462" s="9">
        <v>5</v>
      </c>
      <c r="U1462" s="9">
        <f t="shared" si="346"/>
        <v>3335</v>
      </c>
      <c r="V1462" s="9">
        <f t="shared" si="34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6">
        <f t="shared" si="356"/>
        <v>0.59000000000000008</v>
      </c>
      <c r="AP1462" s="17">
        <v>0.41</v>
      </c>
      <c r="AQ1462" s="38">
        <f t="shared" si="357"/>
        <v>0.497</v>
      </c>
      <c r="AR1462" s="39">
        <v>0.503</v>
      </c>
      <c r="AS1462" s="38">
        <v>0.46750285062713792</v>
      </c>
      <c r="AT1462" s="39">
        <f t="shared" si="358"/>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2">
        <f t="shared" si="359"/>
        <v>39.414000000000001</v>
      </c>
      <c r="BM1462">
        <v>1</v>
      </c>
      <c r="BN1462">
        <v>0</v>
      </c>
      <c r="BO1462">
        <v>0</v>
      </c>
      <c r="BP1462">
        <v>0</v>
      </c>
      <c r="BQ1462">
        <v>0</v>
      </c>
      <c r="BR1462">
        <v>0</v>
      </c>
      <c r="BS1462">
        <v>0</v>
      </c>
      <c r="BT1462" s="17">
        <v>0</v>
      </c>
      <c r="BU1462">
        <v>0</v>
      </c>
      <c r="BV1462">
        <v>0</v>
      </c>
      <c r="BW1462">
        <v>1</v>
      </c>
      <c r="BX1462" s="17">
        <v>0</v>
      </c>
      <c r="BY1462">
        <v>0</v>
      </c>
      <c r="BZ1462">
        <v>0</v>
      </c>
      <c r="CA1462">
        <v>0</v>
      </c>
      <c r="CB1462">
        <v>0</v>
      </c>
      <c r="CC1462" s="17">
        <v>0</v>
      </c>
      <c r="CD1462">
        <v>0</v>
      </c>
      <c r="CE1462">
        <v>0</v>
      </c>
      <c r="CF1462">
        <v>1</v>
      </c>
      <c r="CG1462">
        <v>1</v>
      </c>
      <c r="CH1462">
        <v>0</v>
      </c>
      <c r="CI1462">
        <v>0</v>
      </c>
      <c r="CJ1462">
        <v>1</v>
      </c>
      <c r="CK1462">
        <v>0</v>
      </c>
      <c r="CL1462">
        <v>0</v>
      </c>
      <c r="CM1462">
        <v>0</v>
      </c>
      <c r="CN1462" s="17">
        <v>0</v>
      </c>
      <c r="CO1462">
        <v>0.222</v>
      </c>
      <c r="CP1462">
        <v>171</v>
      </c>
      <c r="CQ1462">
        <v>1</v>
      </c>
      <c r="CR1462">
        <v>0</v>
      </c>
      <c r="CS1462">
        <v>14</v>
      </c>
      <c r="CY1462" s="33" t="s">
        <v>85</v>
      </c>
    </row>
    <row r="1463" spans="1:103" x14ac:dyDescent="0.25">
      <c r="A1463">
        <v>1462</v>
      </c>
      <c r="B1463">
        <v>91</v>
      </c>
      <c r="C1463" s="24" t="s">
        <v>4215</v>
      </c>
      <c r="D1463" s="12">
        <v>3.4</v>
      </c>
      <c r="E1463" s="13">
        <v>0.4</v>
      </c>
      <c r="F1463" s="7">
        <f t="shared" si="355"/>
        <v>8.5</v>
      </c>
      <c r="G1463" s="7">
        <f t="shared" si="344"/>
        <v>3</v>
      </c>
      <c r="H1463" s="15">
        <f t="shared" si="345"/>
        <v>3.8</v>
      </c>
      <c r="I1463" s="11">
        <f t="shared" si="352"/>
        <v>0.13027298026199041</v>
      </c>
      <c r="J1463" s="32">
        <f t="shared" si="353"/>
        <v>1.5326232971998874E-2</v>
      </c>
      <c r="K1463" s="32">
        <f t="shared" si="354"/>
        <v>65.247605320042211</v>
      </c>
      <c r="L1463" s="8">
        <v>0</v>
      </c>
      <c r="M1463" s="9">
        <v>1</v>
      </c>
      <c r="N1463" s="8">
        <v>0</v>
      </c>
      <c r="O1463" s="9">
        <v>0</v>
      </c>
      <c r="P1463" s="9">
        <v>0</v>
      </c>
      <c r="Q1463" s="9">
        <v>0</v>
      </c>
      <c r="R1463" s="9">
        <v>1</v>
      </c>
      <c r="S1463" s="8">
        <v>4191</v>
      </c>
      <c r="T1463" s="9">
        <v>5</v>
      </c>
      <c r="U1463" s="9">
        <f t="shared" si="346"/>
        <v>4185</v>
      </c>
      <c r="V1463" s="9">
        <f t="shared" si="34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6">
        <f t="shared" si="356"/>
        <v>0.89600000000000002</v>
      </c>
      <c r="AP1463" s="17">
        <v>0.104</v>
      </c>
      <c r="AQ1463" s="38">
        <f t="shared" si="357"/>
        <v>0.504</v>
      </c>
      <c r="AR1463" s="39">
        <v>0.496</v>
      </c>
      <c r="AS1463" s="38">
        <v>0.1051567239635996</v>
      </c>
      <c r="AT1463" s="39">
        <f t="shared" si="358"/>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2">
        <f t="shared" si="359"/>
        <v>37.991</v>
      </c>
      <c r="BM1463">
        <v>1</v>
      </c>
      <c r="BN1463">
        <v>0</v>
      </c>
      <c r="BO1463">
        <v>0</v>
      </c>
      <c r="BP1463">
        <v>0</v>
      </c>
      <c r="BQ1463">
        <v>0</v>
      </c>
      <c r="BR1463">
        <v>0</v>
      </c>
      <c r="BS1463">
        <v>0</v>
      </c>
      <c r="BT1463" s="17">
        <v>0</v>
      </c>
      <c r="BU1463">
        <v>0</v>
      </c>
      <c r="BV1463">
        <v>0</v>
      </c>
      <c r="BW1463">
        <v>1</v>
      </c>
      <c r="BX1463" s="17">
        <v>0</v>
      </c>
      <c r="BY1463">
        <v>0</v>
      </c>
      <c r="BZ1463">
        <v>0</v>
      </c>
      <c r="CA1463">
        <v>0</v>
      </c>
      <c r="CB1463">
        <v>0</v>
      </c>
      <c r="CC1463" s="17">
        <v>0</v>
      </c>
      <c r="CD1463">
        <v>0</v>
      </c>
      <c r="CE1463">
        <v>0</v>
      </c>
      <c r="CF1463">
        <v>1</v>
      </c>
      <c r="CG1463">
        <v>1</v>
      </c>
      <c r="CH1463">
        <v>0</v>
      </c>
      <c r="CI1463">
        <v>0</v>
      </c>
      <c r="CJ1463">
        <v>1</v>
      </c>
      <c r="CK1463">
        <v>0</v>
      </c>
      <c r="CL1463">
        <v>0</v>
      </c>
      <c r="CM1463">
        <v>0</v>
      </c>
      <c r="CN1463" s="17">
        <v>0</v>
      </c>
      <c r="CO1463">
        <v>0.222</v>
      </c>
      <c r="CP1463">
        <v>171</v>
      </c>
      <c r="CQ1463">
        <v>1</v>
      </c>
      <c r="CR1463">
        <v>0</v>
      </c>
      <c r="CS1463">
        <v>14</v>
      </c>
      <c r="CY1463" s="33" t="s">
        <v>85</v>
      </c>
    </row>
    <row r="1464" spans="1:103" x14ac:dyDescent="0.25">
      <c r="A1464">
        <v>1463</v>
      </c>
      <c r="B1464">
        <v>91</v>
      </c>
      <c r="C1464" s="24" t="s">
        <v>4215</v>
      </c>
      <c r="D1464" s="12">
        <v>3.9</v>
      </c>
      <c r="E1464" s="13">
        <v>0.5</v>
      </c>
      <c r="F1464" s="7">
        <f t="shared" si="355"/>
        <v>7.8</v>
      </c>
      <c r="G1464" s="7">
        <f t="shared" si="344"/>
        <v>3.4</v>
      </c>
      <c r="H1464" s="15">
        <f t="shared" si="345"/>
        <v>4.4000000000000004</v>
      </c>
      <c r="I1464" s="11">
        <f t="shared" si="352"/>
        <v>0.13031094540577859</v>
      </c>
      <c r="J1464" s="32">
        <f t="shared" si="353"/>
        <v>1.6706531462279309E-2</v>
      </c>
      <c r="K1464" s="32">
        <f t="shared" si="354"/>
        <v>59.856829184312794</v>
      </c>
      <c r="L1464" s="8">
        <v>0</v>
      </c>
      <c r="M1464" s="9">
        <v>1</v>
      </c>
      <c r="N1464" s="8">
        <v>0</v>
      </c>
      <c r="O1464" s="9">
        <v>0</v>
      </c>
      <c r="P1464" s="9">
        <v>0</v>
      </c>
      <c r="Q1464" s="9">
        <v>0</v>
      </c>
      <c r="R1464" s="9">
        <v>1</v>
      </c>
      <c r="S1464" s="8">
        <v>3528</v>
      </c>
      <c r="T1464" s="9">
        <v>5</v>
      </c>
      <c r="U1464" s="9">
        <f t="shared" si="346"/>
        <v>3522</v>
      </c>
      <c r="V1464" s="9">
        <f t="shared" si="34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6">
        <f t="shared" si="356"/>
        <v>0.84599999999999997</v>
      </c>
      <c r="AP1464" s="17">
        <v>0.154</v>
      </c>
      <c r="AQ1464" s="38">
        <f t="shared" si="357"/>
        <v>0.51700000000000002</v>
      </c>
      <c r="AR1464" s="39">
        <v>0.48299999999999998</v>
      </c>
      <c r="AS1464" s="38">
        <v>0.15682281059063141</v>
      </c>
      <c r="AT1464" s="39">
        <f t="shared" si="358"/>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2">
        <f t="shared" si="359"/>
        <v>38.488</v>
      </c>
      <c r="BM1464">
        <v>1</v>
      </c>
      <c r="BN1464">
        <v>0</v>
      </c>
      <c r="BO1464">
        <v>0</v>
      </c>
      <c r="BP1464">
        <v>0</v>
      </c>
      <c r="BQ1464">
        <v>0</v>
      </c>
      <c r="BR1464">
        <v>0</v>
      </c>
      <c r="BS1464">
        <v>0</v>
      </c>
      <c r="BT1464" s="17">
        <v>0</v>
      </c>
      <c r="BU1464">
        <v>0</v>
      </c>
      <c r="BV1464">
        <v>0</v>
      </c>
      <c r="BW1464">
        <v>1</v>
      </c>
      <c r="BX1464" s="17">
        <v>0</v>
      </c>
      <c r="BY1464">
        <v>0</v>
      </c>
      <c r="BZ1464">
        <v>0</v>
      </c>
      <c r="CA1464">
        <v>0</v>
      </c>
      <c r="CB1464">
        <v>0</v>
      </c>
      <c r="CC1464" s="17">
        <v>0</v>
      </c>
      <c r="CD1464">
        <v>0</v>
      </c>
      <c r="CE1464">
        <v>0</v>
      </c>
      <c r="CF1464">
        <v>1</v>
      </c>
      <c r="CG1464">
        <v>1</v>
      </c>
      <c r="CH1464">
        <v>0</v>
      </c>
      <c r="CI1464">
        <v>0</v>
      </c>
      <c r="CJ1464">
        <v>1</v>
      </c>
      <c r="CK1464">
        <v>0</v>
      </c>
      <c r="CL1464">
        <v>0</v>
      </c>
      <c r="CM1464">
        <v>0</v>
      </c>
      <c r="CN1464" s="17">
        <v>0</v>
      </c>
      <c r="CO1464">
        <v>0.222</v>
      </c>
      <c r="CP1464">
        <v>171</v>
      </c>
      <c r="CQ1464">
        <v>1</v>
      </c>
      <c r="CR1464">
        <v>0</v>
      </c>
      <c r="CS1464">
        <v>14</v>
      </c>
      <c r="CY1464" s="33" t="s">
        <v>85</v>
      </c>
    </row>
    <row r="1465" spans="1:103" x14ac:dyDescent="0.25">
      <c r="A1465">
        <v>1464</v>
      </c>
      <c r="B1465">
        <v>91</v>
      </c>
      <c r="C1465" s="24" t="s">
        <v>4215</v>
      </c>
      <c r="D1465" s="12">
        <v>3.7</v>
      </c>
      <c r="E1465" s="13">
        <v>0.5</v>
      </c>
      <c r="F1465" s="7">
        <f t="shared" si="355"/>
        <v>7.4</v>
      </c>
      <c r="G1465" s="7">
        <f t="shared" si="344"/>
        <v>3.2</v>
      </c>
      <c r="H1465" s="15">
        <f t="shared" si="345"/>
        <v>4.2</v>
      </c>
      <c r="I1465" s="11">
        <f t="shared" si="352"/>
        <v>0.1352230439227779</v>
      </c>
      <c r="J1465" s="32">
        <f t="shared" si="353"/>
        <v>1.8273384313888905E-2</v>
      </c>
      <c r="K1465" s="32">
        <f t="shared" si="354"/>
        <v>54.724400407861943</v>
      </c>
      <c r="L1465" s="8">
        <v>0</v>
      </c>
      <c r="M1465" s="9">
        <v>1</v>
      </c>
      <c r="N1465" s="8">
        <v>0</v>
      </c>
      <c r="O1465" s="9">
        <v>0</v>
      </c>
      <c r="P1465" s="9">
        <v>0</v>
      </c>
      <c r="Q1465" s="9">
        <v>0</v>
      </c>
      <c r="R1465" s="9">
        <v>1</v>
      </c>
      <c r="S1465" s="8">
        <v>2946</v>
      </c>
      <c r="T1465" s="9">
        <v>5</v>
      </c>
      <c r="U1465" s="9">
        <f t="shared" si="346"/>
        <v>2940</v>
      </c>
      <c r="V1465" s="9">
        <f t="shared" si="34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6">
        <f t="shared" si="356"/>
        <v>0.77600000000000002</v>
      </c>
      <c r="AP1465" s="17">
        <v>0.224</v>
      </c>
      <c r="AQ1465" s="38">
        <f t="shared" si="357"/>
        <v>0.46299999999999997</v>
      </c>
      <c r="AR1465" s="39">
        <v>0.53700000000000003</v>
      </c>
      <c r="AS1465" s="38">
        <v>0.23140495867768601</v>
      </c>
      <c r="AT1465" s="39">
        <f t="shared" si="358"/>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2">
        <f t="shared" si="359"/>
        <v>38.700000000000003</v>
      </c>
      <c r="BM1465">
        <v>1</v>
      </c>
      <c r="BN1465">
        <v>0</v>
      </c>
      <c r="BO1465">
        <v>0</v>
      </c>
      <c r="BP1465">
        <v>0</v>
      </c>
      <c r="BQ1465">
        <v>0</v>
      </c>
      <c r="BR1465">
        <v>0</v>
      </c>
      <c r="BS1465">
        <v>0</v>
      </c>
      <c r="BT1465" s="17">
        <v>0</v>
      </c>
      <c r="BU1465">
        <v>0</v>
      </c>
      <c r="BV1465">
        <v>0</v>
      </c>
      <c r="BW1465">
        <v>1</v>
      </c>
      <c r="BX1465" s="17">
        <v>0</v>
      </c>
      <c r="BY1465">
        <v>0</v>
      </c>
      <c r="BZ1465">
        <v>0</v>
      </c>
      <c r="CA1465">
        <v>0</v>
      </c>
      <c r="CB1465">
        <v>0</v>
      </c>
      <c r="CC1465" s="17">
        <v>0</v>
      </c>
      <c r="CD1465">
        <v>0</v>
      </c>
      <c r="CE1465">
        <v>0</v>
      </c>
      <c r="CF1465">
        <v>1</v>
      </c>
      <c r="CG1465">
        <v>1</v>
      </c>
      <c r="CH1465">
        <v>0</v>
      </c>
      <c r="CI1465">
        <v>0</v>
      </c>
      <c r="CJ1465">
        <v>1</v>
      </c>
      <c r="CK1465">
        <v>0</v>
      </c>
      <c r="CL1465">
        <v>0</v>
      </c>
      <c r="CM1465">
        <v>0</v>
      </c>
      <c r="CN1465" s="17">
        <v>0</v>
      </c>
      <c r="CO1465">
        <v>0.222</v>
      </c>
      <c r="CP1465">
        <v>171</v>
      </c>
      <c r="CQ1465">
        <v>1</v>
      </c>
      <c r="CR1465">
        <v>0</v>
      </c>
      <c r="CS1465">
        <v>14</v>
      </c>
      <c r="CY1465" s="33" t="s">
        <v>85</v>
      </c>
    </row>
    <row r="1466" spans="1:103" x14ac:dyDescent="0.25">
      <c r="A1466">
        <v>1465</v>
      </c>
      <c r="B1466">
        <v>91</v>
      </c>
      <c r="C1466" s="24" t="s">
        <v>4215</v>
      </c>
      <c r="D1466" s="12">
        <v>3.9</v>
      </c>
      <c r="E1466" s="13">
        <v>0.5</v>
      </c>
      <c r="F1466" s="7">
        <f t="shared" si="355"/>
        <v>7.8</v>
      </c>
      <c r="G1466" s="7">
        <f t="shared" si="344"/>
        <v>3.4</v>
      </c>
      <c r="H1466" s="15">
        <f t="shared" si="345"/>
        <v>4.4000000000000004</v>
      </c>
      <c r="I1466" s="11">
        <f t="shared" si="352"/>
        <v>0.14567763254841509</v>
      </c>
      <c r="J1466" s="32">
        <f t="shared" si="353"/>
        <v>1.8676619557489116E-2</v>
      </c>
      <c r="K1466" s="32">
        <f t="shared" si="354"/>
        <v>53.5428800121921</v>
      </c>
      <c r="L1466" s="8">
        <v>0</v>
      </c>
      <c r="M1466" s="9">
        <v>1</v>
      </c>
      <c r="N1466" s="8">
        <v>0</v>
      </c>
      <c r="O1466" s="9">
        <v>0</v>
      </c>
      <c r="P1466" s="9">
        <v>0</v>
      </c>
      <c r="Q1466" s="9">
        <v>0</v>
      </c>
      <c r="R1466" s="9">
        <v>1</v>
      </c>
      <c r="S1466" s="8">
        <v>2812</v>
      </c>
      <c r="T1466" s="9">
        <v>5</v>
      </c>
      <c r="U1466" s="9">
        <f t="shared" si="346"/>
        <v>2806</v>
      </c>
      <c r="V1466" s="9">
        <f t="shared" si="34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6">
        <f t="shared" si="356"/>
        <v>0.75800000000000001</v>
      </c>
      <c r="AP1466" s="17">
        <v>0.24199999999999999</v>
      </c>
      <c r="AQ1466" s="38">
        <f t="shared" si="357"/>
        <v>0.46099999999999997</v>
      </c>
      <c r="AR1466" s="39">
        <v>0.53900000000000003</v>
      </c>
      <c r="AS1466" s="38">
        <v>0.25077720207253879</v>
      </c>
      <c r="AT1466" s="39">
        <f t="shared" si="358"/>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2">
        <f t="shared" si="359"/>
        <v>38.871000000000002</v>
      </c>
      <c r="BM1466">
        <v>1</v>
      </c>
      <c r="BN1466">
        <v>0</v>
      </c>
      <c r="BO1466">
        <v>0</v>
      </c>
      <c r="BP1466">
        <v>0</v>
      </c>
      <c r="BQ1466">
        <v>0</v>
      </c>
      <c r="BR1466">
        <v>0</v>
      </c>
      <c r="BS1466">
        <v>0</v>
      </c>
      <c r="BT1466" s="17">
        <v>0</v>
      </c>
      <c r="BU1466">
        <v>0</v>
      </c>
      <c r="BV1466">
        <v>0</v>
      </c>
      <c r="BW1466">
        <v>1</v>
      </c>
      <c r="BX1466" s="17">
        <v>0</v>
      </c>
      <c r="BY1466">
        <v>0</v>
      </c>
      <c r="BZ1466">
        <v>0</v>
      </c>
      <c r="CA1466">
        <v>0</v>
      </c>
      <c r="CB1466">
        <v>0</v>
      </c>
      <c r="CC1466" s="17">
        <v>0</v>
      </c>
      <c r="CD1466">
        <v>0</v>
      </c>
      <c r="CE1466">
        <v>0</v>
      </c>
      <c r="CF1466">
        <v>1</v>
      </c>
      <c r="CG1466">
        <v>1</v>
      </c>
      <c r="CH1466">
        <v>0</v>
      </c>
      <c r="CI1466">
        <v>0</v>
      </c>
      <c r="CJ1466">
        <v>1</v>
      </c>
      <c r="CK1466">
        <v>0</v>
      </c>
      <c r="CL1466">
        <v>0</v>
      </c>
      <c r="CM1466">
        <v>0</v>
      </c>
      <c r="CN1466" s="17">
        <v>0</v>
      </c>
      <c r="CO1466">
        <v>0.222</v>
      </c>
      <c r="CP1466">
        <v>171</v>
      </c>
      <c r="CQ1466">
        <v>1</v>
      </c>
      <c r="CR1466">
        <v>0</v>
      </c>
      <c r="CS1466">
        <v>14</v>
      </c>
      <c r="CY1466" s="33" t="s">
        <v>85</v>
      </c>
    </row>
    <row r="1467" spans="1:103" x14ac:dyDescent="0.25">
      <c r="A1467">
        <v>1466</v>
      </c>
      <c r="B1467">
        <v>91</v>
      </c>
      <c r="C1467" s="24" t="s">
        <v>4215</v>
      </c>
      <c r="D1467" s="12">
        <v>3.7</v>
      </c>
      <c r="E1467" s="13">
        <v>0.5</v>
      </c>
      <c r="F1467" s="7">
        <f t="shared" si="355"/>
        <v>7.4</v>
      </c>
      <c r="G1467" s="7">
        <f t="shared" si="344"/>
        <v>3.2</v>
      </c>
      <c r="H1467" s="15">
        <f t="shared" si="345"/>
        <v>4.2</v>
      </c>
      <c r="I1467" s="11">
        <f t="shared" si="352"/>
        <v>0.13569966077307918</v>
      </c>
      <c r="J1467" s="32">
        <f t="shared" si="353"/>
        <v>1.8337791996362051E-2</v>
      </c>
      <c r="K1467" s="32">
        <f t="shared" si="354"/>
        <v>54.532192327101612</v>
      </c>
      <c r="L1467" s="8">
        <v>0</v>
      </c>
      <c r="M1467" s="9">
        <v>1</v>
      </c>
      <c r="N1467" s="8">
        <v>0</v>
      </c>
      <c r="O1467" s="9">
        <v>0</v>
      </c>
      <c r="P1467" s="9">
        <v>0</v>
      </c>
      <c r="Q1467" s="9">
        <v>0</v>
      </c>
      <c r="R1467" s="9">
        <v>1</v>
      </c>
      <c r="S1467" s="8">
        <v>2925</v>
      </c>
      <c r="T1467" s="9">
        <v>5</v>
      </c>
      <c r="U1467" s="9">
        <f t="shared" si="346"/>
        <v>2919</v>
      </c>
      <c r="V1467" s="9">
        <f t="shared" si="34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6">
        <f t="shared" si="356"/>
        <v>0.72399999999999998</v>
      </c>
      <c r="AP1467" s="17">
        <v>0.27600000000000002</v>
      </c>
      <c r="AQ1467" s="38">
        <f t="shared" si="357"/>
        <v>0.46199999999999997</v>
      </c>
      <c r="AR1467" s="39">
        <v>0.53800000000000003</v>
      </c>
      <c r="AS1467" s="38">
        <v>0.28779979144942652</v>
      </c>
      <c r="AT1467" s="39">
        <f t="shared" si="358"/>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2">
        <f t="shared" si="359"/>
        <v>38.706000000000003</v>
      </c>
      <c r="BM1467">
        <v>1</v>
      </c>
      <c r="BN1467">
        <v>0</v>
      </c>
      <c r="BO1467">
        <v>0</v>
      </c>
      <c r="BP1467">
        <v>0</v>
      </c>
      <c r="BQ1467">
        <v>0</v>
      </c>
      <c r="BR1467">
        <v>0</v>
      </c>
      <c r="BS1467">
        <v>0</v>
      </c>
      <c r="BT1467" s="17">
        <v>0</v>
      </c>
      <c r="BU1467">
        <v>0</v>
      </c>
      <c r="BV1467">
        <v>0</v>
      </c>
      <c r="BW1467">
        <v>1</v>
      </c>
      <c r="BX1467" s="17">
        <v>0</v>
      </c>
      <c r="BY1467">
        <v>0</v>
      </c>
      <c r="BZ1467">
        <v>0</v>
      </c>
      <c r="CA1467">
        <v>0</v>
      </c>
      <c r="CB1467">
        <v>0</v>
      </c>
      <c r="CC1467" s="17">
        <v>0</v>
      </c>
      <c r="CD1467">
        <v>0</v>
      </c>
      <c r="CE1467">
        <v>0</v>
      </c>
      <c r="CF1467">
        <v>1</v>
      </c>
      <c r="CG1467">
        <v>1</v>
      </c>
      <c r="CH1467">
        <v>0</v>
      </c>
      <c r="CI1467">
        <v>0</v>
      </c>
      <c r="CJ1467">
        <v>1</v>
      </c>
      <c r="CK1467">
        <v>0</v>
      </c>
      <c r="CL1467">
        <v>0</v>
      </c>
      <c r="CM1467">
        <v>0</v>
      </c>
      <c r="CN1467" s="17">
        <v>0</v>
      </c>
      <c r="CO1467">
        <v>0.222</v>
      </c>
      <c r="CP1467">
        <v>171</v>
      </c>
      <c r="CQ1467">
        <v>1</v>
      </c>
      <c r="CR1467">
        <v>0</v>
      </c>
      <c r="CS1467">
        <v>14</v>
      </c>
      <c r="CY1467" s="33" t="s">
        <v>85</v>
      </c>
    </row>
    <row r="1468" spans="1:103" x14ac:dyDescent="0.25">
      <c r="A1468">
        <v>1467</v>
      </c>
      <c r="B1468">
        <v>91</v>
      </c>
      <c r="C1468" s="24" t="s">
        <v>4215</v>
      </c>
      <c r="D1468" s="12">
        <v>4.5</v>
      </c>
      <c r="E1468" s="13">
        <v>0.5</v>
      </c>
      <c r="F1468" s="7">
        <f t="shared" si="355"/>
        <v>9</v>
      </c>
      <c r="G1468" s="7">
        <f t="shared" si="344"/>
        <v>4</v>
      </c>
      <c r="H1468" s="15">
        <f t="shared" si="345"/>
        <v>5</v>
      </c>
      <c r="I1468" s="11">
        <f t="shared" si="352"/>
        <v>0.15517241379310345</v>
      </c>
      <c r="J1468" s="32">
        <f t="shared" si="353"/>
        <v>1.7241379310344827E-2</v>
      </c>
      <c r="K1468" s="32">
        <f t="shared" si="354"/>
        <v>58</v>
      </c>
      <c r="L1468" s="8">
        <v>0</v>
      </c>
      <c r="M1468" s="9">
        <v>1</v>
      </c>
      <c r="N1468" s="8">
        <v>0</v>
      </c>
      <c r="O1468" s="9">
        <v>0</v>
      </c>
      <c r="P1468" s="9">
        <v>0</v>
      </c>
      <c r="Q1468" s="9">
        <v>0</v>
      </c>
      <c r="R1468" s="9">
        <v>1</v>
      </c>
      <c r="S1468" s="8">
        <v>3289</v>
      </c>
      <c r="T1468" s="9">
        <v>5</v>
      </c>
      <c r="U1468" s="9">
        <f t="shared" si="346"/>
        <v>3283</v>
      </c>
      <c r="V1468" s="9">
        <f t="shared" si="34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6">
        <f t="shared" si="356"/>
        <v>0.70199999999999996</v>
      </c>
      <c r="AP1468" s="17">
        <v>0.29799999999999999</v>
      </c>
      <c r="AQ1468" s="38">
        <f t="shared" si="357"/>
        <v>0.47</v>
      </c>
      <c r="AR1468" s="39">
        <v>0.53</v>
      </c>
      <c r="AS1468" s="38">
        <v>0.31368421052631579</v>
      </c>
      <c r="AT1468" s="39">
        <f t="shared" si="358"/>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2">
        <f t="shared" si="359"/>
        <v>39.046999999999997</v>
      </c>
      <c r="BM1468">
        <v>1</v>
      </c>
      <c r="BN1468">
        <v>0</v>
      </c>
      <c r="BO1468">
        <v>0</v>
      </c>
      <c r="BP1468">
        <v>0</v>
      </c>
      <c r="BQ1468">
        <v>0</v>
      </c>
      <c r="BR1468">
        <v>0</v>
      </c>
      <c r="BS1468">
        <v>0</v>
      </c>
      <c r="BT1468" s="17">
        <v>0</v>
      </c>
      <c r="BU1468">
        <v>0</v>
      </c>
      <c r="BV1468">
        <v>0</v>
      </c>
      <c r="BW1468">
        <v>1</v>
      </c>
      <c r="BX1468" s="17">
        <v>0</v>
      </c>
      <c r="BY1468">
        <v>0</v>
      </c>
      <c r="BZ1468">
        <v>0</v>
      </c>
      <c r="CA1468">
        <v>0</v>
      </c>
      <c r="CB1468">
        <v>0</v>
      </c>
      <c r="CC1468" s="17">
        <v>0</v>
      </c>
      <c r="CD1468">
        <v>0</v>
      </c>
      <c r="CE1468">
        <v>0</v>
      </c>
      <c r="CF1468">
        <v>1</v>
      </c>
      <c r="CG1468">
        <v>1</v>
      </c>
      <c r="CH1468">
        <v>0</v>
      </c>
      <c r="CI1468">
        <v>0</v>
      </c>
      <c r="CJ1468">
        <v>1</v>
      </c>
      <c r="CK1468">
        <v>0</v>
      </c>
      <c r="CL1468">
        <v>0</v>
      </c>
      <c r="CM1468">
        <v>0</v>
      </c>
      <c r="CN1468" s="17">
        <v>0</v>
      </c>
      <c r="CO1468">
        <v>0.222</v>
      </c>
      <c r="CP1468">
        <v>171</v>
      </c>
      <c r="CQ1468">
        <v>1</v>
      </c>
      <c r="CR1468">
        <v>0</v>
      </c>
      <c r="CS1468">
        <v>14</v>
      </c>
      <c r="CY1468" s="33" t="s">
        <v>85</v>
      </c>
    </row>
    <row r="1469" spans="1:103" x14ac:dyDescent="0.25">
      <c r="A1469">
        <v>1468</v>
      </c>
      <c r="B1469">
        <v>91</v>
      </c>
      <c r="C1469" s="24" t="s">
        <v>4215</v>
      </c>
      <c r="D1469" s="12">
        <v>7.9</v>
      </c>
      <c r="E1469" s="13">
        <v>0.7</v>
      </c>
      <c r="F1469" s="7">
        <f t="shared" si="355"/>
        <v>11.285714285714286</v>
      </c>
      <c r="G1469" s="7">
        <f t="shared" si="344"/>
        <v>7.2</v>
      </c>
      <c r="H1469" s="15">
        <f t="shared" si="345"/>
        <v>8.6</v>
      </c>
      <c r="I1469" s="11">
        <f t="shared" si="352"/>
        <v>0.19007581550375655</v>
      </c>
      <c r="J1469" s="32">
        <f t="shared" si="353"/>
        <v>1.6842160867421466E-2</v>
      </c>
      <c r="K1469" s="32">
        <f t="shared" si="354"/>
        <v>59.374803973897677</v>
      </c>
      <c r="L1469" s="8">
        <v>0</v>
      </c>
      <c r="M1469" s="9">
        <v>1</v>
      </c>
      <c r="N1469" s="8">
        <v>0</v>
      </c>
      <c r="O1469" s="9">
        <v>0</v>
      </c>
      <c r="P1469" s="9">
        <v>0</v>
      </c>
      <c r="Q1469" s="9">
        <v>0</v>
      </c>
      <c r="R1469" s="9">
        <v>1</v>
      </c>
      <c r="S1469" s="8">
        <v>3413</v>
      </c>
      <c r="T1469" s="9">
        <v>14</v>
      </c>
      <c r="U1469" s="9">
        <f t="shared" si="346"/>
        <v>3398</v>
      </c>
      <c r="V1469" s="9">
        <f t="shared" si="34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6">
        <f t="shared" si="356"/>
        <v>0.72199999999999998</v>
      </c>
      <c r="AP1469" s="17">
        <v>0.27800000000000002</v>
      </c>
      <c r="AQ1469" s="38">
        <f t="shared" si="357"/>
        <v>0.495</v>
      </c>
      <c r="AR1469" s="39">
        <v>0.505</v>
      </c>
      <c r="AS1469" s="38">
        <v>0.33943833943833951</v>
      </c>
      <c r="AT1469" s="39">
        <f t="shared" si="358"/>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2">
        <f t="shared" si="359"/>
        <v>38.180999999999997</v>
      </c>
      <c r="BM1469">
        <v>1</v>
      </c>
      <c r="BN1469">
        <v>0</v>
      </c>
      <c r="BO1469">
        <v>0</v>
      </c>
      <c r="BP1469">
        <v>0</v>
      </c>
      <c r="BQ1469">
        <v>0</v>
      </c>
      <c r="BR1469">
        <v>0</v>
      </c>
      <c r="BS1469">
        <v>0</v>
      </c>
      <c r="BT1469" s="17">
        <v>0</v>
      </c>
      <c r="BU1469">
        <v>0</v>
      </c>
      <c r="BV1469">
        <v>0</v>
      </c>
      <c r="BW1469">
        <v>1</v>
      </c>
      <c r="BX1469" s="17">
        <v>0</v>
      </c>
      <c r="BY1469">
        <v>0</v>
      </c>
      <c r="BZ1469">
        <v>0</v>
      </c>
      <c r="CA1469">
        <v>0</v>
      </c>
      <c r="CB1469">
        <v>0</v>
      </c>
      <c r="CC1469" s="17">
        <v>0</v>
      </c>
      <c r="CD1469">
        <v>0</v>
      </c>
      <c r="CE1469">
        <v>0</v>
      </c>
      <c r="CF1469">
        <v>1</v>
      </c>
      <c r="CG1469">
        <v>1</v>
      </c>
      <c r="CH1469">
        <v>0</v>
      </c>
      <c r="CI1469">
        <v>0</v>
      </c>
      <c r="CJ1469">
        <v>1</v>
      </c>
      <c r="CK1469">
        <v>0</v>
      </c>
      <c r="CL1469">
        <v>1</v>
      </c>
      <c r="CM1469">
        <v>0</v>
      </c>
      <c r="CN1469" s="17">
        <v>0</v>
      </c>
      <c r="CO1469">
        <v>0.222</v>
      </c>
      <c r="CP1469">
        <v>171</v>
      </c>
      <c r="CQ1469">
        <v>1</v>
      </c>
      <c r="CR1469">
        <v>0</v>
      </c>
      <c r="CS1469">
        <v>14</v>
      </c>
      <c r="CY1469" s="33" t="s">
        <v>85</v>
      </c>
    </row>
    <row r="1470" spans="1:103" x14ac:dyDescent="0.25">
      <c r="A1470">
        <v>1469</v>
      </c>
      <c r="B1470">
        <v>91</v>
      </c>
      <c r="C1470" s="24" t="s">
        <v>4215</v>
      </c>
      <c r="D1470" s="12">
        <v>9.1</v>
      </c>
      <c r="E1470" s="13">
        <v>0.6</v>
      </c>
      <c r="F1470" s="7">
        <f t="shared" si="355"/>
        <v>15.166666666666666</v>
      </c>
      <c r="G1470" s="7">
        <f t="shared" si="344"/>
        <v>8.5</v>
      </c>
      <c r="H1470" s="15">
        <f t="shared" si="345"/>
        <v>9.6999999999999993</v>
      </c>
      <c r="I1470" s="11">
        <f t="shared" si="352"/>
        <v>0.25672945575259404</v>
      </c>
      <c r="J1470" s="32">
        <f t="shared" si="353"/>
        <v>1.69272168628084E-2</v>
      </c>
      <c r="K1470" s="32">
        <f t="shared" si="354"/>
        <v>59.076457051669728</v>
      </c>
      <c r="L1470" s="8">
        <v>0</v>
      </c>
      <c r="M1470" s="9">
        <v>1</v>
      </c>
      <c r="N1470" s="8">
        <v>0</v>
      </c>
      <c r="O1470" s="9">
        <v>0</v>
      </c>
      <c r="P1470" s="9">
        <v>0</v>
      </c>
      <c r="Q1470" s="9">
        <v>0</v>
      </c>
      <c r="R1470" s="9">
        <v>1</v>
      </c>
      <c r="S1470" s="8">
        <v>3275</v>
      </c>
      <c r="T1470" s="9">
        <v>14</v>
      </c>
      <c r="U1470" s="9">
        <f t="shared" si="346"/>
        <v>3260</v>
      </c>
      <c r="V1470" s="9">
        <f t="shared" si="34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6">
        <f t="shared" si="356"/>
        <v>0.70500000000000007</v>
      </c>
      <c r="AP1470" s="17">
        <v>0.29499999999999998</v>
      </c>
      <c r="AQ1470" s="38">
        <f t="shared" si="357"/>
        <v>0.499</v>
      </c>
      <c r="AR1470" s="39">
        <v>0.501</v>
      </c>
      <c r="AS1470" s="38">
        <v>0.36330049261083741</v>
      </c>
      <c r="AT1470" s="39">
        <f t="shared" si="358"/>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2">
        <f t="shared" si="359"/>
        <v>38.31</v>
      </c>
      <c r="BM1470">
        <v>1</v>
      </c>
      <c r="BN1470">
        <v>0</v>
      </c>
      <c r="BO1470">
        <v>0</v>
      </c>
      <c r="BP1470">
        <v>0</v>
      </c>
      <c r="BQ1470">
        <v>0</v>
      </c>
      <c r="BR1470">
        <v>0</v>
      </c>
      <c r="BS1470">
        <v>0</v>
      </c>
      <c r="BT1470" s="17">
        <v>0</v>
      </c>
      <c r="BU1470">
        <v>0</v>
      </c>
      <c r="BV1470">
        <v>0</v>
      </c>
      <c r="BW1470">
        <v>1</v>
      </c>
      <c r="BX1470" s="17">
        <v>0</v>
      </c>
      <c r="BY1470">
        <v>0</v>
      </c>
      <c r="BZ1470">
        <v>0</v>
      </c>
      <c r="CA1470">
        <v>0</v>
      </c>
      <c r="CB1470">
        <v>0</v>
      </c>
      <c r="CC1470" s="17">
        <v>0</v>
      </c>
      <c r="CD1470">
        <v>0</v>
      </c>
      <c r="CE1470">
        <v>0</v>
      </c>
      <c r="CF1470">
        <v>1</v>
      </c>
      <c r="CG1470">
        <v>1</v>
      </c>
      <c r="CH1470">
        <v>0</v>
      </c>
      <c r="CI1470">
        <v>0</v>
      </c>
      <c r="CJ1470">
        <v>1</v>
      </c>
      <c r="CK1470">
        <v>0</v>
      </c>
      <c r="CL1470">
        <v>1</v>
      </c>
      <c r="CM1470">
        <v>0</v>
      </c>
      <c r="CN1470" s="17">
        <v>0</v>
      </c>
      <c r="CO1470">
        <v>0.222</v>
      </c>
      <c r="CP1470">
        <v>171</v>
      </c>
      <c r="CQ1470">
        <v>1</v>
      </c>
      <c r="CR1470">
        <v>0</v>
      </c>
      <c r="CS1470">
        <v>14</v>
      </c>
      <c r="CY1470" s="33" t="s">
        <v>85</v>
      </c>
    </row>
    <row r="1471" spans="1:103" x14ac:dyDescent="0.25">
      <c r="A1471">
        <v>1470</v>
      </c>
      <c r="B1471">
        <v>91</v>
      </c>
      <c r="C1471" s="24" t="s">
        <v>4215</v>
      </c>
      <c r="D1471" s="12">
        <v>9.4</v>
      </c>
      <c r="E1471" s="13">
        <v>0.7</v>
      </c>
      <c r="F1471" s="7">
        <f t="shared" si="355"/>
        <v>13.428571428571431</v>
      </c>
      <c r="G1471" s="7">
        <f t="shared" si="344"/>
        <v>8.7000000000000011</v>
      </c>
      <c r="H1471" s="15">
        <f t="shared" si="345"/>
        <v>10.1</v>
      </c>
      <c r="I1471" s="11">
        <f t="shared" si="352"/>
        <v>0.23360833544640278</v>
      </c>
      <c r="J1471" s="32">
        <f t="shared" si="353"/>
        <v>1.7396365405583186E-2</v>
      </c>
      <c r="K1471" s="32">
        <f t="shared" si="354"/>
        <v>57.483271745893553</v>
      </c>
      <c r="L1471" s="8">
        <v>0</v>
      </c>
      <c r="M1471" s="9">
        <v>1</v>
      </c>
      <c r="N1471" s="8">
        <v>0</v>
      </c>
      <c r="O1471" s="9">
        <v>0</v>
      </c>
      <c r="P1471" s="9">
        <v>0</v>
      </c>
      <c r="Q1471" s="9">
        <v>0</v>
      </c>
      <c r="R1471" s="9">
        <v>1</v>
      </c>
      <c r="S1471" s="8">
        <v>3139</v>
      </c>
      <c r="T1471" s="9">
        <v>14</v>
      </c>
      <c r="U1471" s="9">
        <f t="shared" si="346"/>
        <v>3124</v>
      </c>
      <c r="V1471" s="9">
        <f t="shared" si="34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6">
        <f t="shared" si="356"/>
        <v>0.66300000000000003</v>
      </c>
      <c r="AP1471" s="17">
        <v>0.33700000000000002</v>
      </c>
      <c r="AQ1471" s="38">
        <f t="shared" si="357"/>
        <v>0.50900000000000001</v>
      </c>
      <c r="AR1471" s="39">
        <v>0.49099999999999999</v>
      </c>
      <c r="AS1471" s="38">
        <v>0.40947752126366949</v>
      </c>
      <c r="AT1471" s="39">
        <f t="shared" si="358"/>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2">
        <f t="shared" si="359"/>
        <v>38.472999999999999</v>
      </c>
      <c r="BM1471">
        <v>1</v>
      </c>
      <c r="BN1471">
        <v>0</v>
      </c>
      <c r="BO1471">
        <v>0</v>
      </c>
      <c r="BP1471">
        <v>0</v>
      </c>
      <c r="BQ1471">
        <v>0</v>
      </c>
      <c r="BR1471">
        <v>0</v>
      </c>
      <c r="BS1471">
        <v>0</v>
      </c>
      <c r="BT1471" s="17">
        <v>0</v>
      </c>
      <c r="BU1471">
        <v>0</v>
      </c>
      <c r="BV1471">
        <v>0</v>
      </c>
      <c r="BW1471">
        <v>1</v>
      </c>
      <c r="BX1471" s="17">
        <v>0</v>
      </c>
      <c r="BY1471">
        <v>0</v>
      </c>
      <c r="BZ1471">
        <v>0</v>
      </c>
      <c r="CA1471">
        <v>0</v>
      </c>
      <c r="CB1471">
        <v>0</v>
      </c>
      <c r="CC1471" s="17">
        <v>0</v>
      </c>
      <c r="CD1471">
        <v>0</v>
      </c>
      <c r="CE1471">
        <v>0</v>
      </c>
      <c r="CF1471">
        <v>1</v>
      </c>
      <c r="CG1471">
        <v>1</v>
      </c>
      <c r="CH1471">
        <v>0</v>
      </c>
      <c r="CI1471">
        <v>0</v>
      </c>
      <c r="CJ1471">
        <v>1</v>
      </c>
      <c r="CK1471">
        <v>0</v>
      </c>
      <c r="CL1471">
        <v>1</v>
      </c>
      <c r="CM1471">
        <v>0</v>
      </c>
      <c r="CN1471" s="17">
        <v>0</v>
      </c>
      <c r="CO1471">
        <v>0.222</v>
      </c>
      <c r="CP1471">
        <v>171</v>
      </c>
      <c r="CQ1471">
        <v>1</v>
      </c>
      <c r="CR1471">
        <v>0</v>
      </c>
      <c r="CS1471">
        <v>14</v>
      </c>
      <c r="CY1471" s="33" t="s">
        <v>85</v>
      </c>
    </row>
    <row r="1472" spans="1:103" x14ac:dyDescent="0.25">
      <c r="A1472">
        <v>1471</v>
      </c>
      <c r="B1472">
        <v>91</v>
      </c>
      <c r="C1472" s="24" t="s">
        <v>4215</v>
      </c>
      <c r="D1472" s="12">
        <v>9.6999999999999993</v>
      </c>
      <c r="E1472" s="13">
        <v>0.6</v>
      </c>
      <c r="F1472" s="7">
        <f t="shared" si="355"/>
        <v>16.166666666666668</v>
      </c>
      <c r="G1472" s="7">
        <f t="shared" si="344"/>
        <v>9.1</v>
      </c>
      <c r="H1472" s="15">
        <f t="shared" si="345"/>
        <v>10.299999999999999</v>
      </c>
      <c r="I1472" s="11">
        <f t="shared" si="352"/>
        <v>0.27208895874288952</v>
      </c>
      <c r="J1472" s="32">
        <f t="shared" si="353"/>
        <v>1.6830244870694198E-2</v>
      </c>
      <c r="K1472" s="32">
        <f t="shared" si="354"/>
        <v>59.416841981976042</v>
      </c>
      <c r="L1472" s="8">
        <v>0</v>
      </c>
      <c r="M1472" s="9">
        <v>1</v>
      </c>
      <c r="N1472" s="8">
        <v>0</v>
      </c>
      <c r="O1472" s="9">
        <v>0</v>
      </c>
      <c r="P1472" s="9">
        <v>0</v>
      </c>
      <c r="Q1472" s="9">
        <v>0</v>
      </c>
      <c r="R1472" s="9">
        <v>1</v>
      </c>
      <c r="S1472" s="8">
        <v>3284</v>
      </c>
      <c r="T1472" s="9">
        <v>14</v>
      </c>
      <c r="U1472" s="9">
        <f t="shared" si="346"/>
        <v>3269</v>
      </c>
      <c r="V1472" s="9">
        <f t="shared" si="34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6">
        <f t="shared" si="356"/>
        <v>0.59000000000000008</v>
      </c>
      <c r="AP1472" s="17">
        <v>0.41</v>
      </c>
      <c r="AQ1472" s="38">
        <f t="shared" si="357"/>
        <v>0.497</v>
      </c>
      <c r="AR1472" s="39">
        <v>0.503</v>
      </c>
      <c r="AS1472" s="38">
        <v>0.46750285062713792</v>
      </c>
      <c r="AT1472" s="39">
        <f t="shared" si="358"/>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2">
        <f t="shared" si="359"/>
        <v>39.414000000000001</v>
      </c>
      <c r="BM1472">
        <v>1</v>
      </c>
      <c r="BN1472">
        <v>0</v>
      </c>
      <c r="BO1472">
        <v>0</v>
      </c>
      <c r="BP1472">
        <v>0</v>
      </c>
      <c r="BQ1472">
        <v>0</v>
      </c>
      <c r="BR1472">
        <v>0</v>
      </c>
      <c r="BS1472">
        <v>0</v>
      </c>
      <c r="BT1472" s="17">
        <v>0</v>
      </c>
      <c r="BU1472">
        <v>0</v>
      </c>
      <c r="BV1472">
        <v>0</v>
      </c>
      <c r="BW1472">
        <v>1</v>
      </c>
      <c r="BX1472" s="17">
        <v>0</v>
      </c>
      <c r="BY1472">
        <v>0</v>
      </c>
      <c r="BZ1472">
        <v>0</v>
      </c>
      <c r="CA1472">
        <v>0</v>
      </c>
      <c r="CB1472">
        <v>0</v>
      </c>
      <c r="CC1472" s="17">
        <v>0</v>
      </c>
      <c r="CD1472">
        <v>0</v>
      </c>
      <c r="CE1472">
        <v>0</v>
      </c>
      <c r="CF1472">
        <v>1</v>
      </c>
      <c r="CG1472">
        <v>1</v>
      </c>
      <c r="CH1472">
        <v>0</v>
      </c>
      <c r="CI1472">
        <v>0</v>
      </c>
      <c r="CJ1472">
        <v>1</v>
      </c>
      <c r="CK1472">
        <v>0</v>
      </c>
      <c r="CL1472">
        <v>1</v>
      </c>
      <c r="CM1472">
        <v>0</v>
      </c>
      <c r="CN1472" s="17">
        <v>0</v>
      </c>
      <c r="CO1472">
        <v>0.222</v>
      </c>
      <c r="CP1472">
        <v>171</v>
      </c>
      <c r="CQ1472">
        <v>1</v>
      </c>
      <c r="CR1472">
        <v>0</v>
      </c>
      <c r="CS1472">
        <v>14</v>
      </c>
      <c r="CY1472" s="33" t="s">
        <v>85</v>
      </c>
    </row>
    <row r="1473" spans="1:103" x14ac:dyDescent="0.25">
      <c r="A1473">
        <v>1472</v>
      </c>
      <c r="B1473">
        <v>91</v>
      </c>
      <c r="C1473" s="24" t="s">
        <v>4215</v>
      </c>
      <c r="D1473" s="12">
        <v>3.6</v>
      </c>
      <c r="E1473" s="13">
        <v>0.5</v>
      </c>
      <c r="F1473" s="7">
        <f t="shared" si="355"/>
        <v>7.2</v>
      </c>
      <c r="G1473" s="7">
        <f t="shared" si="344"/>
        <v>3.1</v>
      </c>
      <c r="H1473" s="15">
        <f t="shared" si="345"/>
        <v>4.0999999999999996</v>
      </c>
      <c r="I1473" s="11">
        <f t="shared" si="352"/>
        <v>0.13214145973828678</v>
      </c>
      <c r="J1473" s="32">
        <f t="shared" si="353"/>
        <v>1.8352980519206499E-2</v>
      </c>
      <c r="K1473" s="32">
        <f t="shared" si="354"/>
        <v>54.487062684641018</v>
      </c>
      <c r="L1473" s="8">
        <v>0</v>
      </c>
      <c r="M1473" s="9">
        <v>1</v>
      </c>
      <c r="N1473" s="8">
        <v>0</v>
      </c>
      <c r="O1473" s="9">
        <v>0</v>
      </c>
      <c r="P1473" s="9">
        <v>0</v>
      </c>
      <c r="Q1473" s="9">
        <v>0</v>
      </c>
      <c r="R1473" s="9">
        <v>1</v>
      </c>
      <c r="S1473" s="8">
        <v>2932</v>
      </c>
      <c r="T1473" s="9">
        <v>14</v>
      </c>
      <c r="U1473" s="9">
        <f t="shared" si="346"/>
        <v>2917</v>
      </c>
      <c r="V1473" s="9">
        <f t="shared" si="34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6">
        <f t="shared" si="356"/>
        <v>0.77600000000000002</v>
      </c>
      <c r="AP1473" s="17">
        <v>0.224</v>
      </c>
      <c r="AQ1473" s="38">
        <f t="shared" si="357"/>
        <v>0.46299999999999997</v>
      </c>
      <c r="AR1473" s="39">
        <v>0.53700000000000003</v>
      </c>
      <c r="AS1473" s="38">
        <v>0.23140495867768601</v>
      </c>
      <c r="AT1473" s="39">
        <f t="shared" si="358"/>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2">
        <f t="shared" si="359"/>
        <v>38.700000000000003</v>
      </c>
      <c r="BM1473">
        <v>1</v>
      </c>
      <c r="BN1473">
        <v>0</v>
      </c>
      <c r="BO1473">
        <v>0</v>
      </c>
      <c r="BP1473">
        <v>0</v>
      </c>
      <c r="BQ1473">
        <v>0</v>
      </c>
      <c r="BR1473">
        <v>0</v>
      </c>
      <c r="BS1473">
        <v>0</v>
      </c>
      <c r="BT1473" s="17">
        <v>0</v>
      </c>
      <c r="BU1473">
        <v>0</v>
      </c>
      <c r="BV1473">
        <v>0</v>
      </c>
      <c r="BW1473">
        <v>1</v>
      </c>
      <c r="BX1473" s="17">
        <v>0</v>
      </c>
      <c r="BY1473">
        <v>0</v>
      </c>
      <c r="BZ1473">
        <v>0</v>
      </c>
      <c r="CA1473">
        <v>0</v>
      </c>
      <c r="CB1473">
        <v>0</v>
      </c>
      <c r="CC1473" s="17">
        <v>0</v>
      </c>
      <c r="CD1473">
        <v>0</v>
      </c>
      <c r="CE1473">
        <v>0</v>
      </c>
      <c r="CF1473">
        <v>1</v>
      </c>
      <c r="CG1473">
        <v>1</v>
      </c>
      <c r="CH1473">
        <v>0</v>
      </c>
      <c r="CI1473">
        <v>0</v>
      </c>
      <c r="CJ1473">
        <v>1</v>
      </c>
      <c r="CK1473">
        <v>0</v>
      </c>
      <c r="CL1473">
        <v>1</v>
      </c>
      <c r="CM1473">
        <v>0</v>
      </c>
      <c r="CN1473" s="17">
        <v>0</v>
      </c>
      <c r="CO1473">
        <v>0.222</v>
      </c>
      <c r="CP1473">
        <v>171</v>
      </c>
      <c r="CQ1473">
        <v>1</v>
      </c>
      <c r="CR1473">
        <v>0</v>
      </c>
      <c r="CS1473">
        <v>14</v>
      </c>
      <c r="CY1473" s="33" t="s">
        <v>85</v>
      </c>
    </row>
    <row r="1474" spans="1:103" x14ac:dyDescent="0.25">
      <c r="A1474">
        <v>1473</v>
      </c>
      <c r="B1474">
        <v>91</v>
      </c>
      <c r="C1474" s="24" t="s">
        <v>4215</v>
      </c>
      <c r="D1474" s="12">
        <v>4</v>
      </c>
      <c r="E1474" s="13">
        <v>0.5</v>
      </c>
      <c r="F1474" s="7">
        <f t="shared" si="355"/>
        <v>8</v>
      </c>
      <c r="G1474" s="7">
        <f t="shared" ref="G1474:G1537" si="360">D1474-E1474</f>
        <v>3.5</v>
      </c>
      <c r="H1474" s="15">
        <f t="shared" ref="H1474:H1537" si="361">D1474+E1474</f>
        <v>4.5</v>
      </c>
      <c r="I1474" s="11">
        <f t="shared" si="352"/>
        <v>0.14982744664145906</v>
      </c>
      <c r="J1474" s="32">
        <f t="shared" si="353"/>
        <v>1.8728430830182382E-2</v>
      </c>
      <c r="K1474" s="32">
        <f t="shared" si="354"/>
        <v>53.394756296849977</v>
      </c>
      <c r="L1474" s="8">
        <v>0</v>
      </c>
      <c r="M1474" s="9">
        <v>1</v>
      </c>
      <c r="N1474" s="8">
        <v>0</v>
      </c>
      <c r="O1474" s="9">
        <v>0</v>
      </c>
      <c r="P1474" s="9">
        <v>0</v>
      </c>
      <c r="Q1474" s="9">
        <v>0</v>
      </c>
      <c r="R1474" s="9">
        <v>1</v>
      </c>
      <c r="S1474" s="8">
        <v>2802</v>
      </c>
      <c r="T1474" s="9">
        <v>14</v>
      </c>
      <c r="U1474" s="9">
        <f t="shared" ref="U1474:U1537" si="362">S1474-T1474-1</f>
        <v>2787</v>
      </c>
      <c r="V1474" s="9">
        <f t="shared" ref="V1474:V1537" si="36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6">
        <f t="shared" si="356"/>
        <v>0.75800000000000001</v>
      </c>
      <c r="AP1474" s="17">
        <v>0.24199999999999999</v>
      </c>
      <c r="AQ1474" s="38">
        <f t="shared" si="357"/>
        <v>0.46099999999999997</v>
      </c>
      <c r="AR1474" s="39">
        <v>0.53900000000000003</v>
      </c>
      <c r="AS1474" s="38">
        <v>0.25077720207253879</v>
      </c>
      <c r="AT1474" s="39">
        <f t="shared" si="358"/>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2">
        <f t="shared" si="359"/>
        <v>38.871000000000002</v>
      </c>
      <c r="BM1474">
        <v>1</v>
      </c>
      <c r="BN1474">
        <v>0</v>
      </c>
      <c r="BO1474">
        <v>0</v>
      </c>
      <c r="BP1474">
        <v>0</v>
      </c>
      <c r="BQ1474">
        <v>0</v>
      </c>
      <c r="BR1474">
        <v>0</v>
      </c>
      <c r="BS1474">
        <v>0</v>
      </c>
      <c r="BT1474" s="17">
        <v>0</v>
      </c>
      <c r="BU1474">
        <v>0</v>
      </c>
      <c r="BV1474">
        <v>0</v>
      </c>
      <c r="BW1474">
        <v>1</v>
      </c>
      <c r="BX1474" s="17">
        <v>0</v>
      </c>
      <c r="BY1474">
        <v>0</v>
      </c>
      <c r="BZ1474">
        <v>0</v>
      </c>
      <c r="CA1474">
        <v>0</v>
      </c>
      <c r="CB1474">
        <v>0</v>
      </c>
      <c r="CC1474" s="17">
        <v>0</v>
      </c>
      <c r="CD1474">
        <v>0</v>
      </c>
      <c r="CE1474">
        <v>0</v>
      </c>
      <c r="CF1474">
        <v>1</v>
      </c>
      <c r="CG1474">
        <v>1</v>
      </c>
      <c r="CH1474">
        <v>0</v>
      </c>
      <c r="CI1474">
        <v>0</v>
      </c>
      <c r="CJ1474">
        <v>1</v>
      </c>
      <c r="CK1474">
        <v>0</v>
      </c>
      <c r="CL1474">
        <v>1</v>
      </c>
      <c r="CM1474">
        <v>0</v>
      </c>
      <c r="CN1474" s="17">
        <v>0</v>
      </c>
      <c r="CO1474">
        <v>0.222</v>
      </c>
      <c r="CP1474">
        <v>171</v>
      </c>
      <c r="CQ1474">
        <v>1</v>
      </c>
      <c r="CR1474">
        <v>0</v>
      </c>
      <c r="CS1474">
        <v>14</v>
      </c>
      <c r="CY1474" s="33" t="s">
        <v>85</v>
      </c>
    </row>
    <row r="1475" spans="1:103" x14ac:dyDescent="0.25">
      <c r="A1475">
        <v>1474</v>
      </c>
      <c r="B1475">
        <v>91</v>
      </c>
      <c r="C1475" s="24" t="s">
        <v>4215</v>
      </c>
      <c r="D1475" s="12">
        <v>3.8</v>
      </c>
      <c r="E1475" s="13">
        <v>0.5</v>
      </c>
      <c r="F1475" s="7">
        <f t="shared" si="355"/>
        <v>7.6</v>
      </c>
      <c r="G1475" s="7">
        <f t="shared" si="360"/>
        <v>3.3</v>
      </c>
      <c r="H1475" s="15">
        <f t="shared" si="361"/>
        <v>4.3</v>
      </c>
      <c r="I1475" s="11">
        <f t="shared" si="352"/>
        <v>0.13972004694896253</v>
      </c>
      <c r="J1475" s="32">
        <f t="shared" si="353"/>
        <v>1.8384216703810862E-2</v>
      </c>
      <c r="K1475" s="32">
        <f t="shared" si="354"/>
        <v>54.394485014567422</v>
      </c>
      <c r="L1475" s="8">
        <v>0</v>
      </c>
      <c r="M1475" s="9">
        <v>1</v>
      </c>
      <c r="N1475" s="8">
        <v>0</v>
      </c>
      <c r="O1475" s="9">
        <v>0</v>
      </c>
      <c r="P1475" s="9">
        <v>0</v>
      </c>
      <c r="Q1475" s="9">
        <v>0</v>
      </c>
      <c r="R1475" s="9">
        <v>1</v>
      </c>
      <c r="S1475" s="8">
        <v>2916</v>
      </c>
      <c r="T1475" s="9">
        <v>14</v>
      </c>
      <c r="U1475" s="9">
        <f t="shared" si="362"/>
        <v>2901</v>
      </c>
      <c r="V1475" s="9">
        <f t="shared" si="36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6">
        <f t="shared" si="356"/>
        <v>0.72399999999999998</v>
      </c>
      <c r="AP1475" s="17">
        <v>0.27600000000000002</v>
      </c>
      <c r="AQ1475" s="38">
        <f t="shared" si="357"/>
        <v>0.46199999999999997</v>
      </c>
      <c r="AR1475" s="39">
        <v>0.53800000000000003</v>
      </c>
      <c r="AS1475" s="38">
        <v>0.28779979144942652</v>
      </c>
      <c r="AT1475" s="39">
        <f t="shared" si="358"/>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2">
        <f t="shared" si="359"/>
        <v>38.706000000000003</v>
      </c>
      <c r="BM1475">
        <v>1</v>
      </c>
      <c r="BN1475">
        <v>0</v>
      </c>
      <c r="BO1475">
        <v>0</v>
      </c>
      <c r="BP1475">
        <v>0</v>
      </c>
      <c r="BQ1475">
        <v>0</v>
      </c>
      <c r="BR1475">
        <v>0</v>
      </c>
      <c r="BS1475">
        <v>0</v>
      </c>
      <c r="BT1475" s="17">
        <v>0</v>
      </c>
      <c r="BU1475">
        <v>0</v>
      </c>
      <c r="BV1475">
        <v>0</v>
      </c>
      <c r="BW1475">
        <v>1</v>
      </c>
      <c r="BX1475" s="17">
        <v>0</v>
      </c>
      <c r="BY1475">
        <v>0</v>
      </c>
      <c r="BZ1475">
        <v>0</v>
      </c>
      <c r="CA1475">
        <v>0</v>
      </c>
      <c r="CB1475">
        <v>0</v>
      </c>
      <c r="CC1475" s="17">
        <v>0</v>
      </c>
      <c r="CD1475">
        <v>0</v>
      </c>
      <c r="CE1475">
        <v>0</v>
      </c>
      <c r="CF1475">
        <v>1</v>
      </c>
      <c r="CG1475">
        <v>1</v>
      </c>
      <c r="CH1475">
        <v>0</v>
      </c>
      <c r="CI1475">
        <v>0</v>
      </c>
      <c r="CJ1475">
        <v>1</v>
      </c>
      <c r="CK1475">
        <v>0</v>
      </c>
      <c r="CL1475">
        <v>1</v>
      </c>
      <c r="CM1475">
        <v>0</v>
      </c>
      <c r="CN1475" s="17">
        <v>0</v>
      </c>
      <c r="CO1475">
        <v>0.222</v>
      </c>
      <c r="CP1475">
        <v>171</v>
      </c>
      <c r="CQ1475">
        <v>1</v>
      </c>
      <c r="CR1475">
        <v>0</v>
      </c>
      <c r="CS1475">
        <v>14</v>
      </c>
      <c r="CY1475" s="33" t="s">
        <v>85</v>
      </c>
    </row>
    <row r="1476" spans="1:103" x14ac:dyDescent="0.25">
      <c r="A1476">
        <v>1475</v>
      </c>
      <c r="B1476">
        <v>91</v>
      </c>
      <c r="C1476" s="24" t="s">
        <v>4215</v>
      </c>
      <c r="D1476" s="12">
        <v>4.8</v>
      </c>
      <c r="E1476" s="13">
        <v>0.5</v>
      </c>
      <c r="F1476" s="7">
        <f t="shared" si="355"/>
        <v>9.6</v>
      </c>
      <c r="G1476" s="7">
        <f t="shared" si="360"/>
        <v>4.3</v>
      </c>
      <c r="H1476" s="15">
        <f t="shared" si="361"/>
        <v>5.3</v>
      </c>
      <c r="I1476" s="11">
        <f t="shared" si="352"/>
        <v>0.16573514602600783</v>
      </c>
      <c r="J1476" s="32">
        <f t="shared" si="353"/>
        <v>1.7264077711042481E-2</v>
      </c>
      <c r="K1476" s="32">
        <f t="shared" si="354"/>
        <v>57.923742972981302</v>
      </c>
      <c r="L1476" s="8">
        <v>0</v>
      </c>
      <c r="M1476" s="9">
        <v>1</v>
      </c>
      <c r="N1476" s="8">
        <v>0</v>
      </c>
      <c r="O1476" s="9">
        <v>0</v>
      </c>
      <c r="P1476" s="9">
        <v>0</v>
      </c>
      <c r="Q1476" s="9">
        <v>0</v>
      </c>
      <c r="R1476" s="9">
        <v>1</v>
      </c>
      <c r="S1476" s="8">
        <v>3278</v>
      </c>
      <c r="T1476" s="9">
        <v>14</v>
      </c>
      <c r="U1476" s="9">
        <f t="shared" si="362"/>
        <v>3263</v>
      </c>
      <c r="V1476" s="9">
        <f t="shared" si="36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6">
        <f t="shared" si="356"/>
        <v>0.70199999999999996</v>
      </c>
      <c r="AP1476" s="17">
        <v>0.29799999999999999</v>
      </c>
      <c r="AQ1476" s="38">
        <f t="shared" si="357"/>
        <v>0.47</v>
      </c>
      <c r="AR1476" s="39">
        <v>0.53</v>
      </c>
      <c r="AS1476" s="38">
        <v>0.31368421052631579</v>
      </c>
      <c r="AT1476" s="39">
        <f t="shared" si="358"/>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2">
        <f t="shared" si="359"/>
        <v>39.046999999999997</v>
      </c>
      <c r="BM1476">
        <v>1</v>
      </c>
      <c r="BN1476">
        <v>0</v>
      </c>
      <c r="BO1476">
        <v>0</v>
      </c>
      <c r="BP1476">
        <v>0</v>
      </c>
      <c r="BQ1476">
        <v>0</v>
      </c>
      <c r="BR1476">
        <v>0</v>
      </c>
      <c r="BS1476">
        <v>0</v>
      </c>
      <c r="BT1476" s="17">
        <v>0</v>
      </c>
      <c r="BU1476">
        <v>0</v>
      </c>
      <c r="BV1476">
        <v>0</v>
      </c>
      <c r="BW1476">
        <v>1</v>
      </c>
      <c r="BX1476" s="17">
        <v>0</v>
      </c>
      <c r="BY1476">
        <v>0</v>
      </c>
      <c r="BZ1476">
        <v>0</v>
      </c>
      <c r="CA1476">
        <v>0</v>
      </c>
      <c r="CB1476">
        <v>0</v>
      </c>
      <c r="CC1476" s="17">
        <v>0</v>
      </c>
      <c r="CD1476">
        <v>0</v>
      </c>
      <c r="CE1476">
        <v>0</v>
      </c>
      <c r="CF1476">
        <v>1</v>
      </c>
      <c r="CG1476">
        <v>1</v>
      </c>
      <c r="CH1476">
        <v>0</v>
      </c>
      <c r="CI1476">
        <v>0</v>
      </c>
      <c r="CJ1476">
        <v>1</v>
      </c>
      <c r="CK1476">
        <v>0</v>
      </c>
      <c r="CL1476">
        <v>1</v>
      </c>
      <c r="CM1476">
        <v>0</v>
      </c>
      <c r="CN1476" s="17">
        <v>0</v>
      </c>
      <c r="CO1476">
        <v>0.222</v>
      </c>
      <c r="CP1476">
        <v>171</v>
      </c>
      <c r="CQ1476">
        <v>1</v>
      </c>
      <c r="CR1476">
        <v>0</v>
      </c>
      <c r="CS1476">
        <v>14</v>
      </c>
      <c r="CY1476" s="33" t="s">
        <v>85</v>
      </c>
    </row>
    <row r="1477" spans="1:103" x14ac:dyDescent="0.25">
      <c r="A1477">
        <v>1476</v>
      </c>
      <c r="B1477">
        <v>92</v>
      </c>
      <c r="C1477" s="24" t="s">
        <v>4223</v>
      </c>
      <c r="D1477" s="12">
        <v>8.9878754520200665E-2</v>
      </c>
      <c r="E1477" s="13">
        <v>0.33954196152075811</v>
      </c>
      <c r="F1477" s="7">
        <v>0.26470588235294118</v>
      </c>
      <c r="G1477" s="7">
        <f t="shared" si="360"/>
        <v>-0.24966320700055744</v>
      </c>
      <c r="H1477" s="15">
        <f t="shared" si="361"/>
        <v>0.42942071604095877</v>
      </c>
      <c r="I1477" s="11">
        <f t="shared" si="352"/>
        <v>1.8919115867174158E-3</v>
      </c>
      <c r="J1477" s="32">
        <f t="shared" si="353"/>
        <v>7.1472215498213495E-3</v>
      </c>
      <c r="K1477" s="32">
        <f t="shared" si="354"/>
        <v>139.91450985942862</v>
      </c>
      <c r="L1477" s="8">
        <v>0</v>
      </c>
      <c r="M1477" s="9">
        <v>1</v>
      </c>
      <c r="N1477" s="8">
        <v>0</v>
      </c>
      <c r="O1477" s="9">
        <v>0</v>
      </c>
      <c r="P1477" s="9">
        <v>0</v>
      </c>
      <c r="Q1477" s="9">
        <v>1</v>
      </c>
      <c r="R1477" s="9">
        <v>0</v>
      </c>
      <c r="S1477" s="8">
        <v>19597</v>
      </c>
      <c r="T1477" s="9">
        <v>20</v>
      </c>
      <c r="U1477" s="9">
        <f t="shared" si="362"/>
        <v>19576</v>
      </c>
      <c r="V1477" s="9">
        <f t="shared" si="363"/>
        <v>20</v>
      </c>
      <c r="W1477" s="7">
        <v>16</v>
      </c>
      <c r="X1477" s="7">
        <f t="shared" ref="X1477:X1523" si="364">BL1477-W1477-6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65">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19566</v>
      </c>
      <c r="BL1477" s="24">
        <v>28</v>
      </c>
      <c r="BM1477">
        <v>1</v>
      </c>
      <c r="BN1477">
        <v>0</v>
      </c>
      <c r="BO1477">
        <v>0</v>
      </c>
      <c r="BP1477">
        <v>0</v>
      </c>
      <c r="BQ1477">
        <v>0</v>
      </c>
      <c r="BR1477">
        <v>0</v>
      </c>
      <c r="BS1477">
        <v>0</v>
      </c>
      <c r="BT1477" s="17">
        <v>0</v>
      </c>
      <c r="BU1477">
        <v>1</v>
      </c>
      <c r="BV1477">
        <v>0</v>
      </c>
      <c r="BW1477">
        <v>0</v>
      </c>
      <c r="BX1477" s="17">
        <v>0</v>
      </c>
      <c r="BY1477">
        <v>0</v>
      </c>
      <c r="BZ1477">
        <v>0</v>
      </c>
      <c r="CA1477">
        <v>0</v>
      </c>
      <c r="CB1477">
        <v>0</v>
      </c>
      <c r="CC1477" s="17">
        <v>0</v>
      </c>
      <c r="CD1477">
        <v>0</v>
      </c>
      <c r="CE1477">
        <v>0</v>
      </c>
      <c r="CF1477">
        <v>1</v>
      </c>
      <c r="CG1477">
        <v>0</v>
      </c>
      <c r="CH1477">
        <v>1</v>
      </c>
      <c r="CI1477">
        <v>0</v>
      </c>
      <c r="CJ1477">
        <v>0</v>
      </c>
      <c r="CK1477">
        <v>0</v>
      </c>
      <c r="CL1477">
        <v>0</v>
      </c>
      <c r="CM1477">
        <v>0</v>
      </c>
      <c r="CN1477" s="17">
        <v>0</v>
      </c>
      <c r="CO1477">
        <v>1.02</v>
      </c>
      <c r="CP1477">
        <v>662</v>
      </c>
      <c r="CQ1477">
        <v>1</v>
      </c>
      <c r="CR1477">
        <v>0</v>
      </c>
      <c r="CS1477">
        <v>4</v>
      </c>
      <c r="CY1477" s="33" t="s">
        <v>85</v>
      </c>
    </row>
    <row r="1478" spans="1:103" x14ac:dyDescent="0.25">
      <c r="A1478">
        <v>1477</v>
      </c>
      <c r="B1478">
        <v>92</v>
      </c>
      <c r="C1478" s="24" t="s">
        <v>4223</v>
      </c>
      <c r="D1478" s="12">
        <v>1.740792815250503</v>
      </c>
      <c r="E1478" s="13">
        <v>0.55526663584525648</v>
      </c>
      <c r="F1478" s="7">
        <v>3.1350574712643682</v>
      </c>
      <c r="G1478" s="7">
        <f t="shared" si="360"/>
        <v>1.1855261794052465</v>
      </c>
      <c r="H1478" s="15">
        <f t="shared" si="361"/>
        <v>2.2960594510957595</v>
      </c>
      <c r="I1478" s="11">
        <f t="shared" si="352"/>
        <v>2.2401367561900039E-2</v>
      </c>
      <c r="J1478" s="32">
        <f t="shared" si="353"/>
        <v>7.1454407988462074E-3</v>
      </c>
      <c r="K1478" s="32">
        <f t="shared" si="354"/>
        <v>139.94937865295483</v>
      </c>
      <c r="L1478" s="8">
        <v>0</v>
      </c>
      <c r="M1478" s="9">
        <v>1</v>
      </c>
      <c r="N1478" s="8">
        <v>0</v>
      </c>
      <c r="O1478" s="9">
        <v>0</v>
      </c>
      <c r="P1478" s="9">
        <v>0</v>
      </c>
      <c r="Q1478" s="9">
        <v>1</v>
      </c>
      <c r="R1478" s="9">
        <v>0</v>
      </c>
      <c r="S1478" s="8">
        <v>19597</v>
      </c>
      <c r="T1478" s="9">
        <v>20</v>
      </c>
      <c r="U1478" s="9">
        <f t="shared" si="362"/>
        <v>19576</v>
      </c>
      <c r="V1478" s="9">
        <f t="shared" si="363"/>
        <v>20</v>
      </c>
      <c r="W1478" s="7">
        <v>18</v>
      </c>
      <c r="X1478" s="7">
        <f t="shared" si="36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65"/>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19566</v>
      </c>
      <c r="BL1478" s="24">
        <v>28</v>
      </c>
      <c r="BM1478">
        <v>1</v>
      </c>
      <c r="BN1478">
        <v>0</v>
      </c>
      <c r="BO1478">
        <v>0</v>
      </c>
      <c r="BP1478">
        <v>0</v>
      </c>
      <c r="BQ1478">
        <v>0</v>
      </c>
      <c r="BR1478">
        <v>0</v>
      </c>
      <c r="BS1478">
        <v>0</v>
      </c>
      <c r="BT1478" s="17">
        <v>0</v>
      </c>
      <c r="BU1478">
        <v>1</v>
      </c>
      <c r="BV1478">
        <v>0</v>
      </c>
      <c r="BW1478">
        <v>0</v>
      </c>
      <c r="BX1478" s="17">
        <v>0</v>
      </c>
      <c r="BY1478">
        <v>0</v>
      </c>
      <c r="BZ1478">
        <v>0</v>
      </c>
      <c r="CA1478">
        <v>0</v>
      </c>
      <c r="CB1478">
        <v>0</v>
      </c>
      <c r="CC1478" s="17">
        <v>0</v>
      </c>
      <c r="CD1478">
        <v>0</v>
      </c>
      <c r="CE1478">
        <v>0</v>
      </c>
      <c r="CF1478">
        <v>1</v>
      </c>
      <c r="CG1478">
        <v>0</v>
      </c>
      <c r="CH1478">
        <v>1</v>
      </c>
      <c r="CI1478">
        <v>0</v>
      </c>
      <c r="CJ1478">
        <v>0</v>
      </c>
      <c r="CK1478">
        <v>0</v>
      </c>
      <c r="CL1478">
        <v>0</v>
      </c>
      <c r="CM1478">
        <v>0</v>
      </c>
      <c r="CN1478" s="17">
        <v>0</v>
      </c>
      <c r="CO1478">
        <v>1.02</v>
      </c>
      <c r="CP1478">
        <v>662</v>
      </c>
      <c r="CQ1478">
        <v>1</v>
      </c>
      <c r="CR1478">
        <v>0</v>
      </c>
      <c r="CS1478">
        <v>4</v>
      </c>
      <c r="CY1478" s="33" t="s">
        <v>85</v>
      </c>
    </row>
    <row r="1479" spans="1:103" x14ac:dyDescent="0.25">
      <c r="A1479">
        <v>1478</v>
      </c>
      <c r="B1479">
        <v>92</v>
      </c>
      <c r="C1479" s="24" t="s">
        <v>4223</v>
      </c>
      <c r="D1479" s="12">
        <v>-2.0204102886728799</v>
      </c>
      <c r="E1479" s="13">
        <v>0.49500052072485567</v>
      </c>
      <c r="F1479" s="7">
        <v>-4.0816326530612246</v>
      </c>
      <c r="G1479" s="7">
        <f t="shared" si="360"/>
        <v>-2.5154108093977356</v>
      </c>
      <c r="H1479" s="15">
        <f t="shared" si="361"/>
        <v>-1.5254097679480241</v>
      </c>
      <c r="I1479" s="11">
        <f t="shared" si="352"/>
        <v>-2.9159979723664135E-2</v>
      </c>
      <c r="J1479" s="32">
        <f t="shared" si="353"/>
        <v>7.1441950322977139E-3</v>
      </c>
      <c r="K1479" s="32">
        <f t="shared" si="354"/>
        <v>139.97378227766276</v>
      </c>
      <c r="L1479" s="8">
        <v>0</v>
      </c>
      <c r="M1479" s="9">
        <v>1</v>
      </c>
      <c r="N1479" s="8">
        <v>0</v>
      </c>
      <c r="O1479" s="9">
        <v>0</v>
      </c>
      <c r="P1479" s="9">
        <v>0</v>
      </c>
      <c r="Q1479" s="9">
        <v>1</v>
      </c>
      <c r="R1479" s="9">
        <v>0</v>
      </c>
      <c r="S1479" s="8">
        <v>19597</v>
      </c>
      <c r="T1479" s="9">
        <v>20</v>
      </c>
      <c r="U1479" s="9">
        <f t="shared" si="362"/>
        <v>19576</v>
      </c>
      <c r="V1479" s="9">
        <f t="shared" si="363"/>
        <v>20</v>
      </c>
      <c r="W1479" s="7">
        <v>13</v>
      </c>
      <c r="X1479" s="7">
        <f t="shared" si="36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65"/>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19566</v>
      </c>
      <c r="BL1479" s="24">
        <v>28</v>
      </c>
      <c r="BM1479">
        <v>1</v>
      </c>
      <c r="BN1479">
        <v>0</v>
      </c>
      <c r="BO1479">
        <v>0</v>
      </c>
      <c r="BP1479">
        <v>0</v>
      </c>
      <c r="BQ1479">
        <v>0</v>
      </c>
      <c r="BR1479">
        <v>0</v>
      </c>
      <c r="BS1479">
        <v>0</v>
      </c>
      <c r="BT1479" s="17">
        <v>0</v>
      </c>
      <c r="BU1479">
        <v>1</v>
      </c>
      <c r="BV1479">
        <v>0</v>
      </c>
      <c r="BW1479">
        <v>0</v>
      </c>
      <c r="BX1479" s="17">
        <v>0</v>
      </c>
      <c r="BY1479">
        <v>0</v>
      </c>
      <c r="BZ1479">
        <v>0</v>
      </c>
      <c r="CA1479">
        <v>0</v>
      </c>
      <c r="CB1479">
        <v>0</v>
      </c>
      <c r="CC1479" s="17">
        <v>0</v>
      </c>
      <c r="CD1479">
        <v>0</v>
      </c>
      <c r="CE1479">
        <v>0</v>
      </c>
      <c r="CF1479">
        <v>1</v>
      </c>
      <c r="CG1479">
        <v>0</v>
      </c>
      <c r="CH1479">
        <v>1</v>
      </c>
      <c r="CI1479">
        <v>0</v>
      </c>
      <c r="CJ1479">
        <v>0</v>
      </c>
      <c r="CK1479">
        <v>0</v>
      </c>
      <c r="CL1479">
        <v>0</v>
      </c>
      <c r="CM1479">
        <v>0</v>
      </c>
      <c r="CN1479" s="17">
        <v>0</v>
      </c>
      <c r="CO1479">
        <v>1.02</v>
      </c>
      <c r="CP1479">
        <v>662</v>
      </c>
      <c r="CQ1479">
        <v>1</v>
      </c>
      <c r="CR1479">
        <v>0</v>
      </c>
      <c r="CS1479">
        <v>4</v>
      </c>
      <c r="CY1479" s="33" t="s">
        <v>85</v>
      </c>
    </row>
    <row r="1480" spans="1:103" x14ac:dyDescent="0.25">
      <c r="A1480">
        <v>1479</v>
      </c>
      <c r="B1480">
        <v>92</v>
      </c>
      <c r="C1480" s="24" t="s">
        <v>4223</v>
      </c>
      <c r="D1480" s="12">
        <v>5.4675246754662288</v>
      </c>
      <c r="E1480" s="13">
        <v>0.28109482107327433</v>
      </c>
      <c r="F1480" s="7">
        <v>19.45081967213115</v>
      </c>
      <c r="G1480" s="7">
        <f t="shared" si="360"/>
        <v>5.1864298543929541</v>
      </c>
      <c r="H1480" s="15">
        <f t="shared" si="361"/>
        <v>5.7486194965395034</v>
      </c>
      <c r="I1480" s="11">
        <f t="shared" si="352"/>
        <v>0.15105714250687799</v>
      </c>
      <c r="J1480" s="32">
        <f t="shared" si="353"/>
        <v>7.7661067786932644E-3</v>
      </c>
      <c r="K1480" s="32">
        <f t="shared" si="354"/>
        <v>128.76464726747696</v>
      </c>
      <c r="L1480" s="8">
        <v>0</v>
      </c>
      <c r="M1480" s="9">
        <v>1</v>
      </c>
      <c r="N1480" s="8">
        <v>0</v>
      </c>
      <c r="O1480" s="9">
        <v>0</v>
      </c>
      <c r="P1480" s="9">
        <v>0</v>
      </c>
      <c r="Q1480" s="9">
        <v>1</v>
      </c>
      <c r="R1480" s="9">
        <v>0</v>
      </c>
      <c r="S1480" s="8">
        <v>16223</v>
      </c>
      <c r="T1480" s="9">
        <v>20</v>
      </c>
      <c r="U1480" s="9">
        <f t="shared" si="362"/>
        <v>16202</v>
      </c>
      <c r="V1480" s="9">
        <f t="shared" si="363"/>
        <v>20</v>
      </c>
      <c r="W1480" s="7">
        <v>16</v>
      </c>
      <c r="X1480" s="7">
        <f t="shared" si="36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65"/>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19566</v>
      </c>
      <c r="BL1480" s="24">
        <v>28</v>
      </c>
      <c r="BM1480">
        <v>1</v>
      </c>
      <c r="BN1480">
        <v>0</v>
      </c>
      <c r="BO1480">
        <v>0</v>
      </c>
      <c r="BP1480">
        <v>0</v>
      </c>
      <c r="BQ1480">
        <v>0</v>
      </c>
      <c r="BR1480">
        <v>0</v>
      </c>
      <c r="BS1480">
        <v>0</v>
      </c>
      <c r="BT1480" s="17">
        <v>0</v>
      </c>
      <c r="BU1480">
        <v>1</v>
      </c>
      <c r="BV1480">
        <v>0</v>
      </c>
      <c r="BW1480">
        <v>0</v>
      </c>
      <c r="BX1480" s="17">
        <v>0</v>
      </c>
      <c r="BY1480">
        <v>0</v>
      </c>
      <c r="BZ1480">
        <v>0</v>
      </c>
      <c r="CA1480">
        <v>0</v>
      </c>
      <c r="CB1480">
        <v>0</v>
      </c>
      <c r="CC1480" s="17">
        <v>0</v>
      </c>
      <c r="CD1480">
        <v>0</v>
      </c>
      <c r="CE1480">
        <v>0</v>
      </c>
      <c r="CF1480">
        <v>1</v>
      </c>
      <c r="CG1480">
        <v>0</v>
      </c>
      <c r="CH1480">
        <v>1</v>
      </c>
      <c r="CI1480">
        <v>0</v>
      </c>
      <c r="CJ1480">
        <v>0</v>
      </c>
      <c r="CK1480">
        <v>0</v>
      </c>
      <c r="CL1480">
        <v>0</v>
      </c>
      <c r="CM1480">
        <v>0</v>
      </c>
      <c r="CN1480" s="17">
        <v>0</v>
      </c>
      <c r="CO1480">
        <v>1.02</v>
      </c>
      <c r="CP1480">
        <v>662</v>
      </c>
      <c r="CQ1480">
        <v>1</v>
      </c>
      <c r="CR1480">
        <v>0</v>
      </c>
      <c r="CS1480">
        <v>4</v>
      </c>
      <c r="CY1480" s="33" t="s">
        <v>85</v>
      </c>
    </row>
    <row r="1481" spans="1:103" x14ac:dyDescent="0.25">
      <c r="A1481">
        <v>1480</v>
      </c>
      <c r="B1481">
        <v>92</v>
      </c>
      <c r="C1481" s="24" t="s">
        <v>4223</v>
      </c>
      <c r="D1481" s="12">
        <v>5.0248538778627783</v>
      </c>
      <c r="E1481" s="13">
        <v>0.4011067569171165</v>
      </c>
      <c r="F1481" s="7">
        <v>12.527472527472529</v>
      </c>
      <c r="G1481" s="7">
        <f t="shared" si="360"/>
        <v>4.6237471209456622</v>
      </c>
      <c r="H1481" s="15">
        <f t="shared" si="361"/>
        <v>5.4259606347798943</v>
      </c>
      <c r="I1481" s="11">
        <f t="shared" si="352"/>
        <v>9.7945821136354749E-2</v>
      </c>
      <c r="J1481" s="32">
        <f t="shared" si="353"/>
        <v>7.8184822135160346E-3</v>
      </c>
      <c r="K1481" s="32">
        <f t="shared" si="354"/>
        <v>127.90206240685325</v>
      </c>
      <c r="L1481" s="8">
        <v>0</v>
      </c>
      <c r="M1481" s="9">
        <v>1</v>
      </c>
      <c r="N1481" s="8">
        <v>0</v>
      </c>
      <c r="O1481" s="9">
        <v>0</v>
      </c>
      <c r="P1481" s="9">
        <v>0</v>
      </c>
      <c r="Q1481" s="9">
        <v>1</v>
      </c>
      <c r="R1481" s="9">
        <v>0</v>
      </c>
      <c r="S1481" s="8">
        <v>16223</v>
      </c>
      <c r="T1481" s="9">
        <v>20</v>
      </c>
      <c r="U1481" s="9">
        <f t="shared" si="362"/>
        <v>16202</v>
      </c>
      <c r="V1481" s="9">
        <f t="shared" si="363"/>
        <v>20</v>
      </c>
      <c r="W1481" s="7">
        <v>18</v>
      </c>
      <c r="X1481" s="7">
        <f t="shared" si="36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65"/>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19566</v>
      </c>
      <c r="BL1481" s="24">
        <v>28</v>
      </c>
      <c r="BM1481">
        <v>1</v>
      </c>
      <c r="BN1481">
        <v>0</v>
      </c>
      <c r="BO1481">
        <v>0</v>
      </c>
      <c r="BP1481">
        <v>0</v>
      </c>
      <c r="BQ1481">
        <v>0</v>
      </c>
      <c r="BR1481">
        <v>0</v>
      </c>
      <c r="BS1481">
        <v>0</v>
      </c>
      <c r="BT1481" s="17">
        <v>0</v>
      </c>
      <c r="BU1481">
        <v>1</v>
      </c>
      <c r="BV1481">
        <v>0</v>
      </c>
      <c r="BW1481">
        <v>0</v>
      </c>
      <c r="BX1481" s="17">
        <v>0</v>
      </c>
      <c r="BY1481">
        <v>0</v>
      </c>
      <c r="BZ1481">
        <v>0</v>
      </c>
      <c r="CA1481">
        <v>0</v>
      </c>
      <c r="CB1481">
        <v>0</v>
      </c>
      <c r="CC1481" s="17">
        <v>0</v>
      </c>
      <c r="CD1481">
        <v>0</v>
      </c>
      <c r="CE1481">
        <v>0</v>
      </c>
      <c r="CF1481">
        <v>1</v>
      </c>
      <c r="CG1481">
        <v>0</v>
      </c>
      <c r="CH1481">
        <v>1</v>
      </c>
      <c r="CI1481">
        <v>0</v>
      </c>
      <c r="CJ1481">
        <v>0</v>
      </c>
      <c r="CK1481">
        <v>0</v>
      </c>
      <c r="CL1481">
        <v>0</v>
      </c>
      <c r="CM1481">
        <v>0</v>
      </c>
      <c r="CN1481" s="17">
        <v>0</v>
      </c>
      <c r="CO1481">
        <v>1.02</v>
      </c>
      <c r="CP1481">
        <v>662</v>
      </c>
      <c r="CQ1481">
        <v>1</v>
      </c>
      <c r="CR1481">
        <v>0</v>
      </c>
      <c r="CS1481">
        <v>4</v>
      </c>
      <c r="CY1481" s="33" t="s">
        <v>85</v>
      </c>
    </row>
    <row r="1482" spans="1:103" x14ac:dyDescent="0.25">
      <c r="A1482">
        <v>1481</v>
      </c>
      <c r="B1482">
        <v>92</v>
      </c>
      <c r="C1482" s="24" t="s">
        <v>4223</v>
      </c>
      <c r="D1482" s="12">
        <v>3.2666451474046898</v>
      </c>
      <c r="E1482" s="13">
        <v>0.44768781387624512</v>
      </c>
      <c r="F1482" s="7">
        <v>7.2967032967032974</v>
      </c>
      <c r="G1482" s="7">
        <f t="shared" si="360"/>
        <v>2.8189573335284446</v>
      </c>
      <c r="H1482" s="15">
        <f t="shared" si="361"/>
        <v>3.714332961280935</v>
      </c>
      <c r="I1482" s="11">
        <f t="shared" si="352"/>
        <v>5.7230820058297535E-2</v>
      </c>
      <c r="J1482" s="32">
        <f t="shared" si="353"/>
        <v>7.8433804597968001E-3</v>
      </c>
      <c r="K1482" s="32">
        <f t="shared" si="354"/>
        <v>127.49604652302015</v>
      </c>
      <c r="L1482" s="8">
        <v>0</v>
      </c>
      <c r="M1482" s="9">
        <v>1</v>
      </c>
      <c r="N1482" s="8">
        <v>0</v>
      </c>
      <c r="O1482" s="9">
        <v>0</v>
      </c>
      <c r="P1482" s="9">
        <v>0</v>
      </c>
      <c r="Q1482" s="9">
        <v>1</v>
      </c>
      <c r="R1482" s="9">
        <v>0</v>
      </c>
      <c r="S1482" s="8">
        <v>16223</v>
      </c>
      <c r="T1482" s="9">
        <v>20</v>
      </c>
      <c r="U1482" s="9">
        <f t="shared" si="362"/>
        <v>16202</v>
      </c>
      <c r="V1482" s="9">
        <f t="shared" si="363"/>
        <v>20</v>
      </c>
      <c r="W1482" s="7">
        <v>13</v>
      </c>
      <c r="X1482" s="7">
        <f t="shared" si="36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65"/>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19566</v>
      </c>
      <c r="BL1482" s="24">
        <v>28</v>
      </c>
      <c r="BM1482">
        <v>1</v>
      </c>
      <c r="BN1482">
        <v>0</v>
      </c>
      <c r="BO1482">
        <v>0</v>
      </c>
      <c r="BP1482">
        <v>0</v>
      </c>
      <c r="BQ1482">
        <v>0</v>
      </c>
      <c r="BR1482">
        <v>0</v>
      </c>
      <c r="BS1482">
        <v>0</v>
      </c>
      <c r="BT1482" s="17">
        <v>0</v>
      </c>
      <c r="BU1482">
        <v>1</v>
      </c>
      <c r="BV1482">
        <v>0</v>
      </c>
      <c r="BW1482">
        <v>0</v>
      </c>
      <c r="BX1482" s="17">
        <v>0</v>
      </c>
      <c r="BY1482">
        <v>0</v>
      </c>
      <c r="BZ1482">
        <v>0</v>
      </c>
      <c r="CA1482">
        <v>0</v>
      </c>
      <c r="CB1482">
        <v>0</v>
      </c>
      <c r="CC1482" s="17">
        <v>0</v>
      </c>
      <c r="CD1482">
        <v>0</v>
      </c>
      <c r="CE1482">
        <v>0</v>
      </c>
      <c r="CF1482">
        <v>1</v>
      </c>
      <c r="CG1482">
        <v>0</v>
      </c>
      <c r="CH1482">
        <v>1</v>
      </c>
      <c r="CI1482">
        <v>0</v>
      </c>
      <c r="CJ1482">
        <v>0</v>
      </c>
      <c r="CK1482">
        <v>0</v>
      </c>
      <c r="CL1482">
        <v>0</v>
      </c>
      <c r="CM1482">
        <v>0</v>
      </c>
      <c r="CN1482" s="17">
        <v>0</v>
      </c>
      <c r="CO1482">
        <v>1.02</v>
      </c>
      <c r="CP1482">
        <v>662</v>
      </c>
      <c r="CQ1482">
        <v>1</v>
      </c>
      <c r="CR1482">
        <v>0</v>
      </c>
      <c r="CS1482">
        <v>4</v>
      </c>
      <c r="CY1482" s="33" t="s">
        <v>85</v>
      </c>
    </row>
    <row r="1483" spans="1:103" x14ac:dyDescent="0.25">
      <c r="A1483">
        <v>1482</v>
      </c>
      <c r="B1483">
        <v>92</v>
      </c>
      <c r="C1483" s="24" t="s">
        <v>4223</v>
      </c>
      <c r="D1483" s="12">
        <v>-1.3599930290932321</v>
      </c>
      <c r="E1483" s="13">
        <v>0.38273725021385502</v>
      </c>
      <c r="F1483" s="7">
        <v>-3.5533333333333341</v>
      </c>
      <c r="G1483" s="7">
        <f t="shared" si="360"/>
        <v>-1.7427302793070871</v>
      </c>
      <c r="H1483" s="15">
        <f t="shared" si="361"/>
        <v>-0.97725577887937698</v>
      </c>
      <c r="I1483" s="11">
        <f t="shared" si="352"/>
        <v>-2.5388319833514514E-2</v>
      </c>
      <c r="J1483" s="32">
        <f t="shared" si="353"/>
        <v>7.1449305347601796E-3</v>
      </c>
      <c r="K1483" s="32">
        <f t="shared" si="354"/>
        <v>139.95937331160704</v>
      </c>
      <c r="L1483" s="8">
        <v>0</v>
      </c>
      <c r="M1483" s="9">
        <v>1</v>
      </c>
      <c r="N1483" s="8">
        <v>0</v>
      </c>
      <c r="O1483" s="9">
        <v>0</v>
      </c>
      <c r="P1483" s="9">
        <v>0</v>
      </c>
      <c r="Q1483" s="9">
        <v>1</v>
      </c>
      <c r="R1483" s="9">
        <v>0</v>
      </c>
      <c r="S1483" s="8">
        <v>19597</v>
      </c>
      <c r="T1483" s="9">
        <v>20</v>
      </c>
      <c r="U1483" s="9">
        <f t="shared" si="362"/>
        <v>19576</v>
      </c>
      <c r="V1483" s="9">
        <f t="shared" si="363"/>
        <v>20</v>
      </c>
      <c r="W1483" s="7">
        <v>16</v>
      </c>
      <c r="X1483" s="7">
        <f t="shared" si="36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65"/>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19566</v>
      </c>
      <c r="BL1483" s="24">
        <v>28</v>
      </c>
      <c r="BM1483">
        <v>1</v>
      </c>
      <c r="BN1483">
        <v>0</v>
      </c>
      <c r="BO1483">
        <v>0</v>
      </c>
      <c r="BP1483">
        <v>0</v>
      </c>
      <c r="BQ1483">
        <v>0</v>
      </c>
      <c r="BR1483">
        <v>0</v>
      </c>
      <c r="BS1483">
        <v>0</v>
      </c>
      <c r="BT1483" s="17">
        <v>0</v>
      </c>
      <c r="BU1483">
        <v>1</v>
      </c>
      <c r="BV1483">
        <v>0</v>
      </c>
      <c r="BW1483">
        <v>0</v>
      </c>
      <c r="BX1483" s="17">
        <v>0</v>
      </c>
      <c r="BY1483">
        <v>0</v>
      </c>
      <c r="BZ1483">
        <v>0</v>
      </c>
      <c r="CA1483">
        <v>0</v>
      </c>
      <c r="CB1483">
        <v>0</v>
      </c>
      <c r="CC1483" s="17">
        <v>0</v>
      </c>
      <c r="CD1483">
        <v>0</v>
      </c>
      <c r="CE1483">
        <v>0</v>
      </c>
      <c r="CF1483">
        <v>1</v>
      </c>
      <c r="CG1483">
        <v>0</v>
      </c>
      <c r="CH1483">
        <v>1</v>
      </c>
      <c r="CI1483">
        <v>0</v>
      </c>
      <c r="CJ1483">
        <v>0</v>
      </c>
      <c r="CK1483">
        <v>0</v>
      </c>
      <c r="CL1483">
        <v>0</v>
      </c>
      <c r="CM1483">
        <v>0</v>
      </c>
      <c r="CN1483" s="17">
        <v>0</v>
      </c>
      <c r="CO1483">
        <v>1.02</v>
      </c>
      <c r="CP1483">
        <v>662</v>
      </c>
      <c r="CQ1483">
        <v>1</v>
      </c>
      <c r="CR1483">
        <v>0</v>
      </c>
      <c r="CS1483">
        <v>4</v>
      </c>
      <c r="CY1483" s="33" t="s">
        <v>85</v>
      </c>
    </row>
    <row r="1484" spans="1:103" x14ac:dyDescent="0.25">
      <c r="A1484">
        <v>1483</v>
      </c>
      <c r="B1484">
        <v>92</v>
      </c>
      <c r="C1484" s="24" t="s">
        <v>4223</v>
      </c>
      <c r="D1484" s="12">
        <v>0.64775270735424328</v>
      </c>
      <c r="E1484" s="13">
        <v>0.58707713729827615</v>
      </c>
      <c r="F1484" s="7">
        <v>1.103351955307263</v>
      </c>
      <c r="G1484" s="7">
        <f t="shared" si="360"/>
        <v>6.0675570055967132E-2</v>
      </c>
      <c r="H1484" s="15">
        <f t="shared" si="361"/>
        <v>1.2348298446525194</v>
      </c>
      <c r="I1484" s="11">
        <f t="shared" si="352"/>
        <v>7.8856697933211393E-3</v>
      </c>
      <c r="J1484" s="32">
        <f t="shared" si="353"/>
        <v>7.1470121164783976E-3</v>
      </c>
      <c r="K1484" s="32">
        <f t="shared" si="354"/>
        <v>139.91860986136646</v>
      </c>
      <c r="L1484" s="8">
        <v>0</v>
      </c>
      <c r="M1484" s="9">
        <v>1</v>
      </c>
      <c r="N1484" s="8">
        <v>0</v>
      </c>
      <c r="O1484" s="9">
        <v>0</v>
      </c>
      <c r="P1484" s="9">
        <v>0</v>
      </c>
      <c r="Q1484" s="9">
        <v>1</v>
      </c>
      <c r="R1484" s="9">
        <v>0</v>
      </c>
      <c r="S1484" s="8">
        <v>19597</v>
      </c>
      <c r="T1484" s="9">
        <v>20</v>
      </c>
      <c r="U1484" s="9">
        <f t="shared" si="362"/>
        <v>19576</v>
      </c>
      <c r="V1484" s="9">
        <f t="shared" si="363"/>
        <v>20</v>
      </c>
      <c r="W1484" s="7">
        <v>18</v>
      </c>
      <c r="X1484" s="7">
        <f t="shared" si="36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65"/>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19566</v>
      </c>
      <c r="BL1484" s="24">
        <v>28</v>
      </c>
      <c r="BM1484">
        <v>1</v>
      </c>
      <c r="BN1484">
        <v>0</v>
      </c>
      <c r="BO1484">
        <v>0</v>
      </c>
      <c r="BP1484">
        <v>0</v>
      </c>
      <c r="BQ1484">
        <v>0</v>
      </c>
      <c r="BR1484">
        <v>0</v>
      </c>
      <c r="BS1484">
        <v>0</v>
      </c>
      <c r="BT1484" s="17">
        <v>0</v>
      </c>
      <c r="BU1484">
        <v>1</v>
      </c>
      <c r="BV1484">
        <v>0</v>
      </c>
      <c r="BW1484">
        <v>0</v>
      </c>
      <c r="BX1484" s="17">
        <v>0</v>
      </c>
      <c r="BY1484">
        <v>0</v>
      </c>
      <c r="BZ1484">
        <v>0</v>
      </c>
      <c r="CA1484">
        <v>0</v>
      </c>
      <c r="CB1484">
        <v>0</v>
      </c>
      <c r="CC1484" s="17">
        <v>0</v>
      </c>
      <c r="CD1484">
        <v>0</v>
      </c>
      <c r="CE1484">
        <v>0</v>
      </c>
      <c r="CF1484">
        <v>1</v>
      </c>
      <c r="CG1484">
        <v>0</v>
      </c>
      <c r="CH1484">
        <v>1</v>
      </c>
      <c r="CI1484">
        <v>0</v>
      </c>
      <c r="CJ1484">
        <v>0</v>
      </c>
      <c r="CK1484">
        <v>0</v>
      </c>
      <c r="CL1484">
        <v>0</v>
      </c>
      <c r="CM1484">
        <v>0</v>
      </c>
      <c r="CN1484" s="17">
        <v>0</v>
      </c>
      <c r="CO1484">
        <v>1.02</v>
      </c>
      <c r="CP1484">
        <v>662</v>
      </c>
      <c r="CQ1484">
        <v>1</v>
      </c>
      <c r="CR1484">
        <v>0</v>
      </c>
      <c r="CS1484">
        <v>4</v>
      </c>
      <c r="CY1484" s="33" t="s">
        <v>85</v>
      </c>
    </row>
    <row r="1485" spans="1:103" x14ac:dyDescent="0.25">
      <c r="A1485">
        <v>1484</v>
      </c>
      <c r="B1485">
        <v>92</v>
      </c>
      <c r="C1485" s="24" t="s">
        <v>4223</v>
      </c>
      <c r="D1485" s="12">
        <v>-3.1237903301331689</v>
      </c>
      <c r="E1485" s="13">
        <v>0.51301272088365868</v>
      </c>
      <c r="F1485" s="7">
        <v>-6.0891089108910892</v>
      </c>
      <c r="G1485" s="7">
        <f t="shared" si="360"/>
        <v>-3.6368030510168277</v>
      </c>
      <c r="H1485" s="15">
        <f t="shared" si="361"/>
        <v>-2.6107776092495101</v>
      </c>
      <c r="I1485" s="11">
        <f t="shared" si="352"/>
        <v>-4.3479132716505234E-2</v>
      </c>
      <c r="J1485" s="32">
        <f t="shared" si="353"/>
        <v>7.1404754542553307E-3</v>
      </c>
      <c r="K1485" s="32">
        <f t="shared" si="354"/>
        <v>140.04669666696424</v>
      </c>
      <c r="L1485" s="8">
        <v>0</v>
      </c>
      <c r="M1485" s="9">
        <v>1</v>
      </c>
      <c r="N1485" s="8">
        <v>0</v>
      </c>
      <c r="O1485" s="9">
        <v>0</v>
      </c>
      <c r="P1485" s="9">
        <v>0</v>
      </c>
      <c r="Q1485" s="9">
        <v>1</v>
      </c>
      <c r="R1485" s="9">
        <v>0</v>
      </c>
      <c r="S1485" s="8">
        <v>19597</v>
      </c>
      <c r="T1485" s="9">
        <v>20</v>
      </c>
      <c r="U1485" s="9">
        <f t="shared" si="362"/>
        <v>19576</v>
      </c>
      <c r="V1485" s="9">
        <f t="shared" si="363"/>
        <v>20</v>
      </c>
      <c r="W1485" s="7">
        <v>13</v>
      </c>
      <c r="X1485" s="7">
        <f t="shared" si="36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65"/>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19566</v>
      </c>
      <c r="BL1485" s="24">
        <v>28</v>
      </c>
      <c r="BM1485">
        <v>1</v>
      </c>
      <c r="BN1485">
        <v>0</v>
      </c>
      <c r="BO1485">
        <v>0</v>
      </c>
      <c r="BP1485">
        <v>0</v>
      </c>
      <c r="BQ1485">
        <v>0</v>
      </c>
      <c r="BR1485">
        <v>0</v>
      </c>
      <c r="BS1485">
        <v>0</v>
      </c>
      <c r="BT1485" s="17">
        <v>0</v>
      </c>
      <c r="BU1485">
        <v>1</v>
      </c>
      <c r="BV1485">
        <v>0</v>
      </c>
      <c r="BW1485">
        <v>0</v>
      </c>
      <c r="BX1485" s="17">
        <v>0</v>
      </c>
      <c r="BY1485">
        <v>0</v>
      </c>
      <c r="BZ1485">
        <v>0</v>
      </c>
      <c r="CA1485">
        <v>0</v>
      </c>
      <c r="CB1485">
        <v>0</v>
      </c>
      <c r="CC1485" s="17">
        <v>0</v>
      </c>
      <c r="CD1485">
        <v>0</v>
      </c>
      <c r="CE1485">
        <v>0</v>
      </c>
      <c r="CF1485">
        <v>1</v>
      </c>
      <c r="CG1485">
        <v>0</v>
      </c>
      <c r="CH1485">
        <v>1</v>
      </c>
      <c r="CI1485">
        <v>0</v>
      </c>
      <c r="CJ1485">
        <v>0</v>
      </c>
      <c r="CK1485">
        <v>0</v>
      </c>
      <c r="CL1485">
        <v>0</v>
      </c>
      <c r="CM1485">
        <v>0</v>
      </c>
      <c r="CN1485" s="17">
        <v>0</v>
      </c>
      <c r="CO1485">
        <v>1.02</v>
      </c>
      <c r="CP1485">
        <v>662</v>
      </c>
      <c r="CQ1485">
        <v>1</v>
      </c>
      <c r="CR1485">
        <v>0</v>
      </c>
      <c r="CS1485">
        <v>4</v>
      </c>
      <c r="CY1485" s="33" t="s">
        <v>85</v>
      </c>
    </row>
    <row r="1486" spans="1:103" x14ac:dyDescent="0.25">
      <c r="A1486">
        <v>1485</v>
      </c>
      <c r="B1486">
        <v>92</v>
      </c>
      <c r="C1486" s="24" t="s">
        <v>4223</v>
      </c>
      <c r="D1486" s="12">
        <v>4.1583558054389291</v>
      </c>
      <c r="E1486" s="13">
        <v>0.3124640237985184</v>
      </c>
      <c r="F1486" s="7">
        <v>13.30827067669173</v>
      </c>
      <c r="G1486" s="7">
        <f t="shared" si="360"/>
        <v>3.8458917816404106</v>
      </c>
      <c r="H1486" s="15">
        <f t="shared" si="361"/>
        <v>4.4708198292374473</v>
      </c>
      <c r="I1486" s="11">
        <f t="shared" si="352"/>
        <v>0.1039863835901436</v>
      </c>
      <c r="J1486" s="32">
        <f t="shared" si="353"/>
        <v>7.8136661115757611E-3</v>
      </c>
      <c r="K1486" s="32">
        <f t="shared" si="354"/>
        <v>127.98089727925841</v>
      </c>
      <c r="L1486" s="8">
        <v>0</v>
      </c>
      <c r="M1486" s="9">
        <v>1</v>
      </c>
      <c r="N1486" s="8">
        <v>0</v>
      </c>
      <c r="O1486" s="9">
        <v>0</v>
      </c>
      <c r="P1486" s="9">
        <v>0</v>
      </c>
      <c r="Q1486" s="9">
        <v>1</v>
      </c>
      <c r="R1486" s="9">
        <v>0</v>
      </c>
      <c r="S1486" s="8">
        <v>16223</v>
      </c>
      <c r="T1486" s="9">
        <v>20</v>
      </c>
      <c r="U1486" s="9">
        <f t="shared" si="362"/>
        <v>16202</v>
      </c>
      <c r="V1486" s="9">
        <f t="shared" si="363"/>
        <v>20</v>
      </c>
      <c r="W1486" s="7">
        <v>16</v>
      </c>
      <c r="X1486" s="7">
        <f t="shared" si="36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65"/>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19566</v>
      </c>
      <c r="BL1486" s="24">
        <v>28</v>
      </c>
      <c r="BM1486">
        <v>1</v>
      </c>
      <c r="BN1486">
        <v>0</v>
      </c>
      <c r="BO1486">
        <v>0</v>
      </c>
      <c r="BP1486">
        <v>0</v>
      </c>
      <c r="BQ1486">
        <v>0</v>
      </c>
      <c r="BR1486">
        <v>0</v>
      </c>
      <c r="BS1486">
        <v>0</v>
      </c>
      <c r="BT1486" s="17">
        <v>0</v>
      </c>
      <c r="BU1486">
        <v>1</v>
      </c>
      <c r="BV1486">
        <v>0</v>
      </c>
      <c r="BW1486">
        <v>0</v>
      </c>
      <c r="BX1486" s="17">
        <v>0</v>
      </c>
      <c r="BY1486">
        <v>0</v>
      </c>
      <c r="BZ1486">
        <v>0</v>
      </c>
      <c r="CA1486">
        <v>0</v>
      </c>
      <c r="CB1486">
        <v>0</v>
      </c>
      <c r="CC1486" s="17">
        <v>0</v>
      </c>
      <c r="CD1486">
        <v>0</v>
      </c>
      <c r="CE1486">
        <v>0</v>
      </c>
      <c r="CF1486">
        <v>1</v>
      </c>
      <c r="CG1486">
        <v>0</v>
      </c>
      <c r="CH1486">
        <v>1</v>
      </c>
      <c r="CI1486">
        <v>0</v>
      </c>
      <c r="CJ1486">
        <v>0</v>
      </c>
      <c r="CK1486">
        <v>0</v>
      </c>
      <c r="CL1486">
        <v>0</v>
      </c>
      <c r="CM1486">
        <v>0</v>
      </c>
      <c r="CN1486" s="17">
        <v>0</v>
      </c>
      <c r="CO1486">
        <v>1.02</v>
      </c>
      <c r="CP1486">
        <v>662</v>
      </c>
      <c r="CQ1486">
        <v>1</v>
      </c>
      <c r="CR1486">
        <v>0</v>
      </c>
      <c r="CS1486">
        <v>4</v>
      </c>
      <c r="CY1486" s="33" t="s">
        <v>85</v>
      </c>
    </row>
    <row r="1487" spans="1:103" x14ac:dyDescent="0.25">
      <c r="A1487">
        <v>1486</v>
      </c>
      <c r="B1487">
        <v>92</v>
      </c>
      <c r="C1487" s="24" t="s">
        <v>4223</v>
      </c>
      <c r="D1487" s="12">
        <v>4.0804067271065447</v>
      </c>
      <c r="E1487" s="13">
        <v>0.4227855052791073</v>
      </c>
      <c r="F1487" s="7">
        <v>9.6512455516014235</v>
      </c>
      <c r="G1487" s="7">
        <f t="shared" si="360"/>
        <v>3.6576212218274375</v>
      </c>
      <c r="H1487" s="15">
        <f t="shared" si="361"/>
        <v>4.5031922323856524</v>
      </c>
      <c r="I1487" s="11">
        <f t="shared" si="352"/>
        <v>7.5605646277003252E-2</v>
      </c>
      <c r="J1487" s="32">
        <f t="shared" si="353"/>
        <v>7.8337708716216484E-3</v>
      </c>
      <c r="K1487" s="32">
        <f t="shared" si="354"/>
        <v>127.65244431932085</v>
      </c>
      <c r="L1487" s="8">
        <v>0</v>
      </c>
      <c r="M1487" s="9">
        <v>1</v>
      </c>
      <c r="N1487" s="8">
        <v>0</v>
      </c>
      <c r="O1487" s="9">
        <v>0</v>
      </c>
      <c r="P1487" s="9">
        <v>0</v>
      </c>
      <c r="Q1487" s="9">
        <v>1</v>
      </c>
      <c r="R1487" s="9">
        <v>0</v>
      </c>
      <c r="S1487" s="8">
        <v>16223</v>
      </c>
      <c r="T1487" s="9">
        <v>20</v>
      </c>
      <c r="U1487" s="9">
        <f t="shared" si="362"/>
        <v>16202</v>
      </c>
      <c r="V1487" s="9">
        <f t="shared" si="363"/>
        <v>20</v>
      </c>
      <c r="W1487" s="7">
        <v>18</v>
      </c>
      <c r="X1487" s="7">
        <f t="shared" si="36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65"/>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19566</v>
      </c>
      <c r="BL1487" s="24">
        <v>28</v>
      </c>
      <c r="BM1487">
        <v>1</v>
      </c>
      <c r="BN1487">
        <v>0</v>
      </c>
      <c r="BO1487">
        <v>0</v>
      </c>
      <c r="BP1487">
        <v>0</v>
      </c>
      <c r="BQ1487">
        <v>0</v>
      </c>
      <c r="BR1487">
        <v>0</v>
      </c>
      <c r="BS1487">
        <v>0</v>
      </c>
      <c r="BT1487" s="17">
        <v>0</v>
      </c>
      <c r="BU1487">
        <v>1</v>
      </c>
      <c r="BV1487">
        <v>0</v>
      </c>
      <c r="BW1487">
        <v>0</v>
      </c>
      <c r="BX1487" s="17">
        <v>0</v>
      </c>
      <c r="BY1487">
        <v>0</v>
      </c>
      <c r="BZ1487">
        <v>0</v>
      </c>
      <c r="CA1487">
        <v>0</v>
      </c>
      <c r="CB1487">
        <v>0</v>
      </c>
      <c r="CC1487" s="17">
        <v>0</v>
      </c>
      <c r="CD1487">
        <v>0</v>
      </c>
      <c r="CE1487">
        <v>0</v>
      </c>
      <c r="CF1487">
        <v>1</v>
      </c>
      <c r="CG1487">
        <v>0</v>
      </c>
      <c r="CH1487">
        <v>1</v>
      </c>
      <c r="CI1487">
        <v>0</v>
      </c>
      <c r="CJ1487">
        <v>0</v>
      </c>
      <c r="CK1487">
        <v>0</v>
      </c>
      <c r="CL1487">
        <v>0</v>
      </c>
      <c r="CM1487">
        <v>0</v>
      </c>
      <c r="CN1487" s="17">
        <v>0</v>
      </c>
      <c r="CO1487">
        <v>1.02</v>
      </c>
      <c r="CP1487">
        <v>662</v>
      </c>
      <c r="CQ1487">
        <v>1</v>
      </c>
      <c r="CR1487">
        <v>0</v>
      </c>
      <c r="CS1487">
        <v>4</v>
      </c>
      <c r="CY1487" s="33" t="s">
        <v>85</v>
      </c>
    </row>
    <row r="1488" spans="1:103" x14ac:dyDescent="0.25">
      <c r="A1488">
        <v>1487</v>
      </c>
      <c r="B1488">
        <v>92</v>
      </c>
      <c r="C1488" s="24" t="s">
        <v>4223</v>
      </c>
      <c r="D1488" s="12">
        <v>2.4743870437876851</v>
      </c>
      <c r="E1488" s="13">
        <v>0.4642562517286275</v>
      </c>
      <c r="F1488" s="7">
        <v>5.3297872340425529</v>
      </c>
      <c r="G1488" s="7">
        <f t="shared" si="360"/>
        <v>2.0101307920590576</v>
      </c>
      <c r="H1488" s="15">
        <f t="shared" si="361"/>
        <v>2.9386432955163126</v>
      </c>
      <c r="I1488" s="11">
        <f t="shared" si="352"/>
        <v>4.183552004497082E-2</v>
      </c>
      <c r="J1488" s="32">
        <f t="shared" si="353"/>
        <v>7.8493790104336471E-3</v>
      </c>
      <c r="K1488" s="32">
        <f t="shared" si="354"/>
        <v>127.39861314771116</v>
      </c>
      <c r="L1488" s="8">
        <v>0</v>
      </c>
      <c r="M1488" s="9">
        <v>1</v>
      </c>
      <c r="N1488" s="8">
        <v>0</v>
      </c>
      <c r="O1488" s="9">
        <v>0</v>
      </c>
      <c r="P1488" s="9">
        <v>0</v>
      </c>
      <c r="Q1488" s="9">
        <v>1</v>
      </c>
      <c r="R1488" s="9">
        <v>0</v>
      </c>
      <c r="S1488" s="8">
        <v>16223</v>
      </c>
      <c r="T1488" s="9">
        <v>20</v>
      </c>
      <c r="U1488" s="9">
        <f t="shared" si="362"/>
        <v>16202</v>
      </c>
      <c r="V1488" s="9">
        <f t="shared" si="363"/>
        <v>20</v>
      </c>
      <c r="W1488" s="7">
        <v>13</v>
      </c>
      <c r="X1488" s="7">
        <f t="shared" si="36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65"/>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19566</v>
      </c>
      <c r="BL1488" s="24">
        <v>28</v>
      </c>
      <c r="BM1488">
        <v>1</v>
      </c>
      <c r="BN1488">
        <v>0</v>
      </c>
      <c r="BO1488">
        <v>0</v>
      </c>
      <c r="BP1488">
        <v>0</v>
      </c>
      <c r="BQ1488">
        <v>0</v>
      </c>
      <c r="BR1488">
        <v>0</v>
      </c>
      <c r="BS1488">
        <v>0</v>
      </c>
      <c r="BT1488" s="17">
        <v>0</v>
      </c>
      <c r="BU1488">
        <v>1</v>
      </c>
      <c r="BV1488">
        <v>0</v>
      </c>
      <c r="BW1488">
        <v>0</v>
      </c>
      <c r="BX1488" s="17">
        <v>0</v>
      </c>
      <c r="BY1488">
        <v>0</v>
      </c>
      <c r="BZ1488">
        <v>0</v>
      </c>
      <c r="CA1488">
        <v>0</v>
      </c>
      <c r="CB1488">
        <v>0</v>
      </c>
      <c r="CC1488" s="17">
        <v>0</v>
      </c>
      <c r="CD1488">
        <v>0</v>
      </c>
      <c r="CE1488">
        <v>0</v>
      </c>
      <c r="CF1488">
        <v>1</v>
      </c>
      <c r="CG1488">
        <v>0</v>
      </c>
      <c r="CH1488">
        <v>1</v>
      </c>
      <c r="CI1488">
        <v>0</v>
      </c>
      <c r="CJ1488">
        <v>0</v>
      </c>
      <c r="CK1488">
        <v>0</v>
      </c>
      <c r="CL1488">
        <v>0</v>
      </c>
      <c r="CM1488">
        <v>0</v>
      </c>
      <c r="CN1488" s="17">
        <v>0</v>
      </c>
      <c r="CO1488">
        <v>1.02</v>
      </c>
      <c r="CP1488">
        <v>662</v>
      </c>
      <c r="CQ1488">
        <v>1</v>
      </c>
      <c r="CR1488">
        <v>0</v>
      </c>
      <c r="CS1488">
        <v>4</v>
      </c>
      <c r="CY1488" s="33" t="s">
        <v>85</v>
      </c>
    </row>
    <row r="1489" spans="1:103" x14ac:dyDescent="0.25">
      <c r="A1489">
        <v>1488</v>
      </c>
      <c r="B1489">
        <v>92</v>
      </c>
      <c r="C1489" s="24" t="s">
        <v>4223</v>
      </c>
      <c r="D1489" s="12">
        <v>0.67194397515000226</v>
      </c>
      <c r="E1489" s="13">
        <v>0.58672181244805066</v>
      </c>
      <c r="F1489" s="7">
        <v>1.1452513966480451</v>
      </c>
      <c r="G1489" s="7">
        <f t="shared" si="360"/>
        <v>8.5222162701951598E-2</v>
      </c>
      <c r="H1489" s="15">
        <f t="shared" si="361"/>
        <v>1.2586657875980529</v>
      </c>
      <c r="I1489" s="11">
        <f t="shared" si="352"/>
        <v>8.1851059128980781E-3</v>
      </c>
      <c r="J1489" s="32">
        <f t="shared" si="353"/>
        <v>7.1469949190671013E-3</v>
      </c>
      <c r="K1489" s="32">
        <f t="shared" si="354"/>
        <v>139.91894653963601</v>
      </c>
      <c r="L1489" s="8">
        <v>0</v>
      </c>
      <c r="M1489" s="9">
        <v>1</v>
      </c>
      <c r="N1489" s="8">
        <v>0</v>
      </c>
      <c r="O1489" s="9">
        <v>0</v>
      </c>
      <c r="P1489" s="9">
        <v>0</v>
      </c>
      <c r="Q1489" s="9">
        <v>1</v>
      </c>
      <c r="R1489" s="9">
        <v>0</v>
      </c>
      <c r="S1489" s="8">
        <v>19597</v>
      </c>
      <c r="T1489" s="9">
        <v>20</v>
      </c>
      <c r="U1489" s="9">
        <f t="shared" si="362"/>
        <v>19576</v>
      </c>
      <c r="V1489" s="9">
        <f t="shared" si="363"/>
        <v>20</v>
      </c>
      <c r="W1489" s="7">
        <v>18</v>
      </c>
      <c r="X1489" s="7">
        <f t="shared" si="36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65"/>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19566</v>
      </c>
      <c r="BL1489" s="24">
        <v>28</v>
      </c>
      <c r="BM1489">
        <v>1</v>
      </c>
      <c r="BN1489">
        <v>0</v>
      </c>
      <c r="BO1489">
        <v>0</v>
      </c>
      <c r="BP1489">
        <v>0</v>
      </c>
      <c r="BQ1489">
        <v>0</v>
      </c>
      <c r="BR1489">
        <v>0</v>
      </c>
      <c r="BS1489">
        <v>0</v>
      </c>
      <c r="BT1489" s="17">
        <v>0</v>
      </c>
      <c r="BU1489">
        <v>1</v>
      </c>
      <c r="BV1489">
        <v>0</v>
      </c>
      <c r="BW1489">
        <v>0</v>
      </c>
      <c r="BX1489" s="17">
        <v>0</v>
      </c>
      <c r="BY1489">
        <v>0</v>
      </c>
      <c r="BZ1489">
        <v>0</v>
      </c>
      <c r="CA1489">
        <v>0</v>
      </c>
      <c r="CB1489">
        <v>0</v>
      </c>
      <c r="CC1489" s="17">
        <v>0</v>
      </c>
      <c r="CD1489">
        <v>0</v>
      </c>
      <c r="CE1489">
        <v>0</v>
      </c>
      <c r="CF1489">
        <v>1</v>
      </c>
      <c r="CG1489">
        <v>0</v>
      </c>
      <c r="CH1489">
        <v>1</v>
      </c>
      <c r="CI1489">
        <v>0</v>
      </c>
      <c r="CJ1489">
        <v>0</v>
      </c>
      <c r="CK1489">
        <v>0</v>
      </c>
      <c r="CL1489">
        <v>0</v>
      </c>
      <c r="CM1489">
        <v>0</v>
      </c>
      <c r="CN1489" s="17">
        <v>0</v>
      </c>
      <c r="CO1489">
        <v>1.02</v>
      </c>
      <c r="CP1489">
        <v>662</v>
      </c>
      <c r="CQ1489">
        <v>1</v>
      </c>
      <c r="CR1489">
        <v>0</v>
      </c>
      <c r="CS1489">
        <v>4</v>
      </c>
      <c r="CY1489" s="33" t="s">
        <v>85</v>
      </c>
    </row>
    <row r="1490" spans="1:103" x14ac:dyDescent="0.25">
      <c r="A1490">
        <v>1489</v>
      </c>
      <c r="B1490">
        <v>92</v>
      </c>
      <c r="C1490" s="24" t="s">
        <v>4223</v>
      </c>
      <c r="D1490" s="12">
        <v>-3.0567176128227009</v>
      </c>
      <c r="E1490" s="13">
        <v>0.51283800480912434</v>
      </c>
      <c r="F1490" s="7">
        <v>-5.9603960396039604</v>
      </c>
      <c r="G1490" s="7">
        <f t="shared" si="360"/>
        <v>-3.5695556176318251</v>
      </c>
      <c r="H1490" s="15">
        <f t="shared" si="361"/>
        <v>-2.5438796080135768</v>
      </c>
      <c r="I1490" s="11">
        <f t="shared" si="352"/>
        <v>-4.2561744460865615E-2</v>
      </c>
      <c r="J1490" s="32">
        <f t="shared" si="353"/>
        <v>7.1407577916070232E-3</v>
      </c>
      <c r="K1490" s="32">
        <f t="shared" si="354"/>
        <v>140.04115938162224</v>
      </c>
      <c r="L1490" s="8">
        <v>0</v>
      </c>
      <c r="M1490" s="9">
        <v>1</v>
      </c>
      <c r="N1490" s="8">
        <v>0</v>
      </c>
      <c r="O1490" s="9">
        <v>0</v>
      </c>
      <c r="P1490" s="9">
        <v>0</v>
      </c>
      <c r="Q1490" s="9">
        <v>1</v>
      </c>
      <c r="R1490" s="9">
        <v>0</v>
      </c>
      <c r="S1490" s="8">
        <v>19597</v>
      </c>
      <c r="T1490" s="9">
        <v>20</v>
      </c>
      <c r="U1490" s="9">
        <f t="shared" si="362"/>
        <v>19576</v>
      </c>
      <c r="V1490" s="9">
        <f t="shared" si="363"/>
        <v>20</v>
      </c>
      <c r="W1490" s="7">
        <v>13</v>
      </c>
      <c r="X1490" s="7">
        <f t="shared" si="36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65"/>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19566</v>
      </c>
      <c r="BL1490" s="24">
        <v>28</v>
      </c>
      <c r="BM1490">
        <v>1</v>
      </c>
      <c r="BN1490">
        <v>0</v>
      </c>
      <c r="BO1490">
        <v>0</v>
      </c>
      <c r="BP1490">
        <v>0</v>
      </c>
      <c r="BQ1490">
        <v>0</v>
      </c>
      <c r="BR1490">
        <v>0</v>
      </c>
      <c r="BS1490">
        <v>0</v>
      </c>
      <c r="BT1490" s="17">
        <v>0</v>
      </c>
      <c r="BU1490">
        <v>1</v>
      </c>
      <c r="BV1490">
        <v>0</v>
      </c>
      <c r="BW1490">
        <v>0</v>
      </c>
      <c r="BX1490" s="17">
        <v>0</v>
      </c>
      <c r="BY1490">
        <v>0</v>
      </c>
      <c r="BZ1490">
        <v>0</v>
      </c>
      <c r="CA1490">
        <v>0</v>
      </c>
      <c r="CB1490">
        <v>0</v>
      </c>
      <c r="CC1490" s="17">
        <v>0</v>
      </c>
      <c r="CD1490">
        <v>0</v>
      </c>
      <c r="CE1490">
        <v>0</v>
      </c>
      <c r="CF1490">
        <v>1</v>
      </c>
      <c r="CG1490">
        <v>0</v>
      </c>
      <c r="CH1490">
        <v>1</v>
      </c>
      <c r="CI1490">
        <v>0</v>
      </c>
      <c r="CJ1490">
        <v>0</v>
      </c>
      <c r="CK1490">
        <v>0</v>
      </c>
      <c r="CL1490">
        <v>0</v>
      </c>
      <c r="CM1490">
        <v>0</v>
      </c>
      <c r="CN1490" s="17">
        <v>0</v>
      </c>
      <c r="CO1490">
        <v>1.02</v>
      </c>
      <c r="CP1490">
        <v>662</v>
      </c>
      <c r="CQ1490">
        <v>1</v>
      </c>
      <c r="CR1490">
        <v>0</v>
      </c>
      <c r="CS1490">
        <v>4</v>
      </c>
      <c r="CY1490" s="33" t="s">
        <v>85</v>
      </c>
    </row>
    <row r="1491" spans="1:103" x14ac:dyDescent="0.25">
      <c r="A1491">
        <v>1490</v>
      </c>
      <c r="B1491">
        <v>92</v>
      </c>
      <c r="C1491" s="24" t="s">
        <v>4223</v>
      </c>
      <c r="D1491" s="12">
        <v>0.78926178657732216</v>
      </c>
      <c r="E1491" s="13">
        <v>0.45427489993477332</v>
      </c>
      <c r="F1491" s="7">
        <v>1.7374100719424459</v>
      </c>
      <c r="G1491" s="7">
        <f t="shared" si="360"/>
        <v>0.33498688664254883</v>
      </c>
      <c r="H1491" s="15">
        <f t="shared" si="361"/>
        <v>1.2435366865120954</v>
      </c>
      <c r="I1491" s="11">
        <f t="shared" si="352"/>
        <v>1.3648268823248655E-2</v>
      </c>
      <c r="J1491" s="32">
        <f t="shared" si="353"/>
        <v>7.8555253268387717E-3</v>
      </c>
      <c r="K1491" s="32">
        <f t="shared" si="354"/>
        <v>127.29893398515985</v>
      </c>
      <c r="L1491" s="8">
        <v>0</v>
      </c>
      <c r="M1491" s="9">
        <v>1</v>
      </c>
      <c r="N1491" s="8">
        <v>0</v>
      </c>
      <c r="O1491" s="9">
        <v>0</v>
      </c>
      <c r="P1491" s="9">
        <v>0</v>
      </c>
      <c r="Q1491" s="9">
        <v>1</v>
      </c>
      <c r="R1491" s="9">
        <v>0</v>
      </c>
      <c r="S1491" s="8">
        <v>16223</v>
      </c>
      <c r="T1491" s="9">
        <v>20</v>
      </c>
      <c r="U1491" s="9">
        <f t="shared" si="362"/>
        <v>16202</v>
      </c>
      <c r="V1491" s="9">
        <f t="shared" si="363"/>
        <v>20</v>
      </c>
      <c r="W1491" s="7">
        <v>18</v>
      </c>
      <c r="X1491" s="7">
        <f t="shared" si="36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65"/>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19566</v>
      </c>
      <c r="BL1491" s="24">
        <v>28</v>
      </c>
      <c r="BM1491">
        <v>1</v>
      </c>
      <c r="BN1491">
        <v>0</v>
      </c>
      <c r="BO1491">
        <v>0</v>
      </c>
      <c r="BP1491">
        <v>0</v>
      </c>
      <c r="BQ1491">
        <v>0</v>
      </c>
      <c r="BR1491">
        <v>0</v>
      </c>
      <c r="BS1491">
        <v>0</v>
      </c>
      <c r="BT1491" s="17">
        <v>0</v>
      </c>
      <c r="BU1491">
        <v>1</v>
      </c>
      <c r="BV1491">
        <v>0</v>
      </c>
      <c r="BW1491">
        <v>0</v>
      </c>
      <c r="BX1491" s="17">
        <v>0</v>
      </c>
      <c r="BY1491">
        <v>0</v>
      </c>
      <c r="BZ1491">
        <v>0</v>
      </c>
      <c r="CA1491">
        <v>0</v>
      </c>
      <c r="CB1491">
        <v>0</v>
      </c>
      <c r="CC1491" s="17">
        <v>0</v>
      </c>
      <c r="CD1491">
        <v>0</v>
      </c>
      <c r="CE1491">
        <v>0</v>
      </c>
      <c r="CF1491">
        <v>1</v>
      </c>
      <c r="CG1491">
        <v>0</v>
      </c>
      <c r="CH1491">
        <v>1</v>
      </c>
      <c r="CI1491">
        <v>0</v>
      </c>
      <c r="CJ1491">
        <v>0</v>
      </c>
      <c r="CK1491">
        <v>0</v>
      </c>
      <c r="CL1491">
        <v>0</v>
      </c>
      <c r="CM1491">
        <v>0</v>
      </c>
      <c r="CN1491" s="17">
        <v>0</v>
      </c>
      <c r="CO1491">
        <v>1.02</v>
      </c>
      <c r="CP1491">
        <v>662</v>
      </c>
      <c r="CQ1491">
        <v>1</v>
      </c>
      <c r="CR1491">
        <v>0</v>
      </c>
      <c r="CS1491">
        <v>4</v>
      </c>
      <c r="CY1491" s="33" t="s">
        <v>85</v>
      </c>
    </row>
    <row r="1492" spans="1:103" x14ac:dyDescent="0.25">
      <c r="A1492">
        <v>1491</v>
      </c>
      <c r="B1492">
        <v>92</v>
      </c>
      <c r="C1492" s="24" t="s">
        <v>4223</v>
      </c>
      <c r="D1492" s="12">
        <v>0.20479030465558881</v>
      </c>
      <c r="E1492" s="13">
        <v>0.46452434958462818</v>
      </c>
      <c r="F1492" s="7">
        <v>0.44086021505376349</v>
      </c>
      <c r="G1492" s="7">
        <f t="shared" si="360"/>
        <v>-0.2597340449290394</v>
      </c>
      <c r="H1492" s="15">
        <f t="shared" si="361"/>
        <v>0.66931465424021697</v>
      </c>
      <c r="I1492" s="11">
        <f t="shared" si="352"/>
        <v>3.4634904093689997E-3</v>
      </c>
      <c r="J1492" s="32">
        <f t="shared" si="353"/>
        <v>7.856209952958949E-3</v>
      </c>
      <c r="K1492" s="32">
        <f t="shared" si="354"/>
        <v>127.2878405729676</v>
      </c>
      <c r="L1492" s="8">
        <v>0</v>
      </c>
      <c r="M1492" s="9">
        <v>1</v>
      </c>
      <c r="N1492" s="8">
        <v>0</v>
      </c>
      <c r="O1492" s="9">
        <v>0</v>
      </c>
      <c r="P1492" s="9">
        <v>0</v>
      </c>
      <c r="Q1492" s="9">
        <v>1</v>
      </c>
      <c r="R1492" s="9">
        <v>0</v>
      </c>
      <c r="S1492" s="8">
        <v>16223</v>
      </c>
      <c r="T1492" s="9">
        <v>20</v>
      </c>
      <c r="U1492" s="9">
        <f t="shared" si="362"/>
        <v>16202</v>
      </c>
      <c r="V1492" s="9">
        <f t="shared" si="363"/>
        <v>20</v>
      </c>
      <c r="W1492" s="7">
        <v>13</v>
      </c>
      <c r="X1492" s="7">
        <f t="shared" si="36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65"/>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19566</v>
      </c>
      <c r="BL1492" s="24">
        <v>28</v>
      </c>
      <c r="BM1492">
        <v>1</v>
      </c>
      <c r="BN1492">
        <v>0</v>
      </c>
      <c r="BO1492">
        <v>0</v>
      </c>
      <c r="BP1492">
        <v>0</v>
      </c>
      <c r="BQ1492">
        <v>0</v>
      </c>
      <c r="BR1492">
        <v>0</v>
      </c>
      <c r="BS1492">
        <v>0</v>
      </c>
      <c r="BT1492" s="17">
        <v>0</v>
      </c>
      <c r="BU1492">
        <v>1</v>
      </c>
      <c r="BV1492">
        <v>0</v>
      </c>
      <c r="BW1492">
        <v>0</v>
      </c>
      <c r="BX1492" s="17">
        <v>0</v>
      </c>
      <c r="BY1492">
        <v>0</v>
      </c>
      <c r="BZ1492">
        <v>0</v>
      </c>
      <c r="CA1492">
        <v>0</v>
      </c>
      <c r="CB1492">
        <v>0</v>
      </c>
      <c r="CC1492" s="17">
        <v>0</v>
      </c>
      <c r="CD1492">
        <v>0</v>
      </c>
      <c r="CE1492">
        <v>0</v>
      </c>
      <c r="CF1492">
        <v>1</v>
      </c>
      <c r="CG1492">
        <v>0</v>
      </c>
      <c r="CH1492">
        <v>1</v>
      </c>
      <c r="CI1492">
        <v>0</v>
      </c>
      <c r="CJ1492">
        <v>0</v>
      </c>
      <c r="CK1492">
        <v>0</v>
      </c>
      <c r="CL1492">
        <v>0</v>
      </c>
      <c r="CM1492">
        <v>0</v>
      </c>
      <c r="CN1492" s="17">
        <v>0</v>
      </c>
      <c r="CO1492">
        <v>1.02</v>
      </c>
      <c r="CP1492">
        <v>662</v>
      </c>
      <c r="CQ1492">
        <v>1</v>
      </c>
      <c r="CR1492">
        <v>0</v>
      </c>
      <c r="CS1492">
        <v>4</v>
      </c>
      <c r="CY1492" s="33" t="s">
        <v>85</v>
      </c>
    </row>
    <row r="1493" spans="1:103" x14ac:dyDescent="0.25">
      <c r="A1493">
        <v>1492</v>
      </c>
      <c r="B1493">
        <v>92</v>
      </c>
      <c r="C1493" s="24" t="s">
        <v>4223</v>
      </c>
      <c r="D1493" s="12">
        <v>1.258093300309993</v>
      </c>
      <c r="E1493" s="13">
        <v>0.59755394238086934</v>
      </c>
      <c r="F1493" s="7">
        <v>2.105405405405405</v>
      </c>
      <c r="G1493" s="7">
        <f t="shared" si="360"/>
        <v>0.66053935792912366</v>
      </c>
      <c r="H1493" s="15">
        <f t="shared" si="361"/>
        <v>1.8556472426908623</v>
      </c>
      <c r="I1493" s="11">
        <f t="shared" si="352"/>
        <v>1.5046122411759051E-2</v>
      </c>
      <c r="J1493" s="32">
        <f t="shared" si="353"/>
        <v>7.1464252790126442E-3</v>
      </c>
      <c r="K1493" s="32">
        <f t="shared" si="354"/>
        <v>139.93009944940763</v>
      </c>
      <c r="L1493" s="8">
        <v>0</v>
      </c>
      <c r="M1493" s="9">
        <v>1</v>
      </c>
      <c r="N1493" s="8">
        <v>0</v>
      </c>
      <c r="O1493" s="9">
        <v>0</v>
      </c>
      <c r="P1493" s="9">
        <v>0</v>
      </c>
      <c r="Q1493" s="9">
        <v>1</v>
      </c>
      <c r="R1493" s="9">
        <v>0</v>
      </c>
      <c r="S1493" s="8">
        <v>19597</v>
      </c>
      <c r="T1493" s="9">
        <v>20</v>
      </c>
      <c r="U1493" s="9">
        <f t="shared" si="362"/>
        <v>19576</v>
      </c>
      <c r="V1493" s="9">
        <f t="shared" si="363"/>
        <v>20</v>
      </c>
      <c r="W1493" s="7">
        <v>18</v>
      </c>
      <c r="X1493" s="7">
        <f t="shared" si="36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65"/>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19566</v>
      </c>
      <c r="BL1493" s="24">
        <v>28</v>
      </c>
      <c r="BM1493">
        <v>1</v>
      </c>
      <c r="BN1493">
        <v>0</v>
      </c>
      <c r="BO1493">
        <v>0</v>
      </c>
      <c r="BP1493">
        <v>0</v>
      </c>
      <c r="BQ1493">
        <v>0</v>
      </c>
      <c r="BR1493">
        <v>0</v>
      </c>
      <c r="BS1493">
        <v>0</v>
      </c>
      <c r="BT1493" s="17">
        <v>0</v>
      </c>
      <c r="BU1493">
        <v>1</v>
      </c>
      <c r="BV1493">
        <v>0</v>
      </c>
      <c r="BW1493">
        <v>0</v>
      </c>
      <c r="BX1493" s="17">
        <v>0</v>
      </c>
      <c r="BY1493">
        <v>0</v>
      </c>
      <c r="BZ1493">
        <v>0</v>
      </c>
      <c r="CA1493">
        <v>0</v>
      </c>
      <c r="CB1493">
        <v>0</v>
      </c>
      <c r="CC1493" s="17">
        <v>0</v>
      </c>
      <c r="CD1493">
        <v>0</v>
      </c>
      <c r="CE1493">
        <v>0</v>
      </c>
      <c r="CF1493">
        <v>1</v>
      </c>
      <c r="CG1493">
        <v>0</v>
      </c>
      <c r="CH1493">
        <v>1</v>
      </c>
      <c r="CI1493">
        <v>0</v>
      </c>
      <c r="CJ1493">
        <v>0</v>
      </c>
      <c r="CK1493">
        <v>0</v>
      </c>
      <c r="CL1493">
        <v>0</v>
      </c>
      <c r="CM1493">
        <v>0</v>
      </c>
      <c r="CN1493" s="17">
        <v>0</v>
      </c>
      <c r="CO1493">
        <v>1.02</v>
      </c>
      <c r="CP1493">
        <v>662</v>
      </c>
      <c r="CQ1493">
        <v>1</v>
      </c>
      <c r="CR1493">
        <v>0</v>
      </c>
      <c r="CS1493">
        <v>4</v>
      </c>
      <c r="CY1493" s="33" t="s">
        <v>85</v>
      </c>
    </row>
    <row r="1494" spans="1:103" x14ac:dyDescent="0.25">
      <c r="A1494">
        <v>1493</v>
      </c>
      <c r="B1494">
        <v>92</v>
      </c>
      <c r="C1494" s="24" t="s">
        <v>4223</v>
      </c>
      <c r="D1494" s="12">
        <v>-2.2247475073574718</v>
      </c>
      <c r="E1494" s="13">
        <v>0.52584941082994785</v>
      </c>
      <c r="F1494" s="7">
        <v>-4.2307692307692308</v>
      </c>
      <c r="G1494" s="7">
        <f t="shared" si="360"/>
        <v>-2.7505969181874197</v>
      </c>
      <c r="H1494" s="15">
        <f t="shared" si="361"/>
        <v>-1.698898096527524</v>
      </c>
      <c r="I1494" s="11">
        <f t="shared" si="352"/>
        <v>-3.022448434194545E-2</v>
      </c>
      <c r="J1494" s="32">
        <f t="shared" si="353"/>
        <v>7.1439690262780162E-3</v>
      </c>
      <c r="K1494" s="32">
        <f t="shared" si="354"/>
        <v>139.97821047678823</v>
      </c>
      <c r="L1494" s="8">
        <v>0</v>
      </c>
      <c r="M1494" s="9">
        <v>1</v>
      </c>
      <c r="N1494" s="8">
        <v>0</v>
      </c>
      <c r="O1494" s="9">
        <v>0</v>
      </c>
      <c r="P1494" s="9">
        <v>0</v>
      </c>
      <c r="Q1494" s="9">
        <v>1</v>
      </c>
      <c r="R1494" s="9">
        <v>0</v>
      </c>
      <c r="S1494" s="8">
        <v>19597</v>
      </c>
      <c r="T1494" s="9">
        <v>20</v>
      </c>
      <c r="U1494" s="9">
        <f t="shared" si="362"/>
        <v>19576</v>
      </c>
      <c r="V1494" s="9">
        <f t="shared" si="363"/>
        <v>20</v>
      </c>
      <c r="W1494" s="7">
        <v>13</v>
      </c>
      <c r="X1494" s="7">
        <f t="shared" si="36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65"/>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19566</v>
      </c>
      <c r="BL1494" s="24">
        <v>28</v>
      </c>
      <c r="BM1494">
        <v>1</v>
      </c>
      <c r="BN1494">
        <v>0</v>
      </c>
      <c r="BO1494">
        <v>0</v>
      </c>
      <c r="BP1494">
        <v>0</v>
      </c>
      <c r="BQ1494">
        <v>0</v>
      </c>
      <c r="BR1494">
        <v>0</v>
      </c>
      <c r="BS1494">
        <v>0</v>
      </c>
      <c r="BT1494" s="17">
        <v>0</v>
      </c>
      <c r="BU1494">
        <v>1</v>
      </c>
      <c r="BV1494">
        <v>0</v>
      </c>
      <c r="BW1494">
        <v>0</v>
      </c>
      <c r="BX1494" s="17">
        <v>0</v>
      </c>
      <c r="BY1494">
        <v>0</v>
      </c>
      <c r="BZ1494">
        <v>0</v>
      </c>
      <c r="CA1494">
        <v>0</v>
      </c>
      <c r="CB1494">
        <v>0</v>
      </c>
      <c r="CC1494" s="17">
        <v>0</v>
      </c>
      <c r="CD1494">
        <v>0</v>
      </c>
      <c r="CE1494">
        <v>0</v>
      </c>
      <c r="CF1494">
        <v>1</v>
      </c>
      <c r="CG1494">
        <v>0</v>
      </c>
      <c r="CH1494">
        <v>1</v>
      </c>
      <c r="CI1494">
        <v>0</v>
      </c>
      <c r="CJ1494">
        <v>0</v>
      </c>
      <c r="CK1494">
        <v>0</v>
      </c>
      <c r="CL1494">
        <v>0</v>
      </c>
      <c r="CM1494">
        <v>0</v>
      </c>
      <c r="CN1494" s="17">
        <v>0</v>
      </c>
      <c r="CO1494">
        <v>1.02</v>
      </c>
      <c r="CP1494">
        <v>662</v>
      </c>
      <c r="CQ1494">
        <v>1</v>
      </c>
      <c r="CR1494">
        <v>0</v>
      </c>
      <c r="CS1494">
        <v>4</v>
      </c>
      <c r="CY1494" s="33" t="s">
        <v>85</v>
      </c>
    </row>
    <row r="1495" spans="1:103" x14ac:dyDescent="0.25">
      <c r="A1495">
        <v>1494</v>
      </c>
      <c r="B1495">
        <v>92</v>
      </c>
      <c r="C1495" s="24" t="s">
        <v>4223</v>
      </c>
      <c r="D1495" s="12">
        <v>3.9380026140558582</v>
      </c>
      <c r="E1495" s="13">
        <v>0.43940136529534313</v>
      </c>
      <c r="F1495" s="7">
        <v>8.962199312714775</v>
      </c>
      <c r="G1495" s="7">
        <f t="shared" si="360"/>
        <v>3.4986012487605151</v>
      </c>
      <c r="H1495" s="15">
        <f t="shared" si="361"/>
        <v>4.3774039793512012</v>
      </c>
      <c r="I1495" s="11">
        <f t="shared" si="352"/>
        <v>7.0235461697318702E-2</v>
      </c>
      <c r="J1495" s="32">
        <f t="shared" si="353"/>
        <v>7.8368555804907009E-3</v>
      </c>
      <c r="K1495" s="32">
        <f t="shared" si="354"/>
        <v>127.60219832166226</v>
      </c>
      <c r="L1495" s="8">
        <v>0</v>
      </c>
      <c r="M1495" s="9">
        <v>1</v>
      </c>
      <c r="N1495" s="8">
        <v>0</v>
      </c>
      <c r="O1495" s="9">
        <v>0</v>
      </c>
      <c r="P1495" s="9">
        <v>0</v>
      </c>
      <c r="Q1495" s="9">
        <v>1</v>
      </c>
      <c r="R1495" s="9">
        <v>0</v>
      </c>
      <c r="S1495" s="8">
        <v>16223</v>
      </c>
      <c r="T1495" s="9">
        <v>20</v>
      </c>
      <c r="U1495" s="9">
        <f t="shared" si="362"/>
        <v>16202</v>
      </c>
      <c r="V1495" s="9">
        <f t="shared" si="363"/>
        <v>20</v>
      </c>
      <c r="W1495" s="7">
        <v>18</v>
      </c>
      <c r="X1495" s="7">
        <f t="shared" si="36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65"/>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19566</v>
      </c>
      <c r="BL1495" s="24">
        <v>28</v>
      </c>
      <c r="BM1495">
        <v>1</v>
      </c>
      <c r="BN1495">
        <v>0</v>
      </c>
      <c r="BO1495">
        <v>0</v>
      </c>
      <c r="BP1495">
        <v>0</v>
      </c>
      <c r="BQ1495">
        <v>0</v>
      </c>
      <c r="BR1495">
        <v>0</v>
      </c>
      <c r="BS1495">
        <v>0</v>
      </c>
      <c r="BT1495" s="17">
        <v>0</v>
      </c>
      <c r="BU1495">
        <v>1</v>
      </c>
      <c r="BV1495">
        <v>0</v>
      </c>
      <c r="BW1495">
        <v>0</v>
      </c>
      <c r="BX1495" s="17">
        <v>0</v>
      </c>
      <c r="BY1495">
        <v>0</v>
      </c>
      <c r="BZ1495">
        <v>0</v>
      </c>
      <c r="CA1495">
        <v>0</v>
      </c>
      <c r="CB1495">
        <v>0</v>
      </c>
      <c r="CC1495" s="17">
        <v>0</v>
      </c>
      <c r="CD1495">
        <v>0</v>
      </c>
      <c r="CE1495">
        <v>0</v>
      </c>
      <c r="CF1495">
        <v>1</v>
      </c>
      <c r="CG1495">
        <v>0</v>
      </c>
      <c r="CH1495">
        <v>1</v>
      </c>
      <c r="CI1495">
        <v>0</v>
      </c>
      <c r="CJ1495">
        <v>0</v>
      </c>
      <c r="CK1495">
        <v>0</v>
      </c>
      <c r="CL1495">
        <v>0</v>
      </c>
      <c r="CM1495">
        <v>0</v>
      </c>
      <c r="CN1495" s="17">
        <v>0</v>
      </c>
      <c r="CO1495">
        <v>1.02</v>
      </c>
      <c r="CP1495">
        <v>662</v>
      </c>
      <c r="CQ1495">
        <v>1</v>
      </c>
      <c r="CR1495">
        <v>0</v>
      </c>
      <c r="CS1495">
        <v>4</v>
      </c>
      <c r="CY1495" s="33" t="s">
        <v>85</v>
      </c>
    </row>
    <row r="1496" spans="1:103" x14ac:dyDescent="0.25">
      <c r="A1496">
        <v>1495</v>
      </c>
      <c r="B1496">
        <v>92</v>
      </c>
      <c r="C1496" s="24" t="s">
        <v>4223</v>
      </c>
      <c r="D1496" s="12">
        <v>2.8056418685278079</v>
      </c>
      <c r="E1496" s="13">
        <v>0.47335961226479722</v>
      </c>
      <c r="F1496" s="7">
        <v>5.9270833333333339</v>
      </c>
      <c r="G1496" s="7">
        <f t="shared" si="360"/>
        <v>2.3322822562630106</v>
      </c>
      <c r="H1496" s="15">
        <f t="shared" si="361"/>
        <v>3.2790014807926053</v>
      </c>
      <c r="I1496" s="11">
        <f t="shared" si="352"/>
        <v>4.6514289892701739E-2</v>
      </c>
      <c r="J1496" s="32">
        <f t="shared" si="353"/>
        <v>7.8477536550076755E-3</v>
      </c>
      <c r="K1496" s="32">
        <f t="shared" si="354"/>
        <v>127.4249987908192</v>
      </c>
      <c r="L1496" s="8">
        <v>0</v>
      </c>
      <c r="M1496" s="9">
        <v>1</v>
      </c>
      <c r="N1496" s="8">
        <v>0</v>
      </c>
      <c r="O1496" s="9">
        <v>0</v>
      </c>
      <c r="P1496" s="9">
        <v>0</v>
      </c>
      <c r="Q1496" s="9">
        <v>1</v>
      </c>
      <c r="R1496" s="9">
        <v>0</v>
      </c>
      <c r="S1496" s="8">
        <v>16223</v>
      </c>
      <c r="T1496" s="9">
        <v>20</v>
      </c>
      <c r="U1496" s="9">
        <f t="shared" si="362"/>
        <v>16202</v>
      </c>
      <c r="V1496" s="9">
        <f t="shared" si="363"/>
        <v>20</v>
      </c>
      <c r="W1496" s="7">
        <v>13</v>
      </c>
      <c r="X1496" s="7">
        <f t="shared" si="36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65"/>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19566</v>
      </c>
      <c r="BL1496" s="24">
        <v>28</v>
      </c>
      <c r="BM1496">
        <v>1</v>
      </c>
      <c r="BN1496">
        <v>0</v>
      </c>
      <c r="BO1496">
        <v>0</v>
      </c>
      <c r="BP1496">
        <v>0</v>
      </c>
      <c r="BQ1496">
        <v>0</v>
      </c>
      <c r="BR1496">
        <v>0</v>
      </c>
      <c r="BS1496">
        <v>0</v>
      </c>
      <c r="BT1496" s="17">
        <v>0</v>
      </c>
      <c r="BU1496">
        <v>1</v>
      </c>
      <c r="BV1496">
        <v>0</v>
      </c>
      <c r="BW1496">
        <v>0</v>
      </c>
      <c r="BX1496" s="17">
        <v>0</v>
      </c>
      <c r="BY1496">
        <v>0</v>
      </c>
      <c r="BZ1496">
        <v>0</v>
      </c>
      <c r="CA1496">
        <v>0</v>
      </c>
      <c r="CB1496">
        <v>0</v>
      </c>
      <c r="CC1496" s="17">
        <v>0</v>
      </c>
      <c r="CD1496">
        <v>0</v>
      </c>
      <c r="CE1496">
        <v>0</v>
      </c>
      <c r="CF1496">
        <v>1</v>
      </c>
      <c r="CG1496">
        <v>0</v>
      </c>
      <c r="CH1496">
        <v>1</v>
      </c>
      <c r="CI1496">
        <v>0</v>
      </c>
      <c r="CJ1496">
        <v>0</v>
      </c>
      <c r="CK1496">
        <v>0</v>
      </c>
      <c r="CL1496">
        <v>0</v>
      </c>
      <c r="CM1496">
        <v>0</v>
      </c>
      <c r="CN1496" s="17">
        <v>0</v>
      </c>
      <c r="CO1496">
        <v>1.02</v>
      </c>
      <c r="CP1496">
        <v>662</v>
      </c>
      <c r="CQ1496">
        <v>1</v>
      </c>
      <c r="CR1496">
        <v>0</v>
      </c>
      <c r="CS1496">
        <v>4</v>
      </c>
      <c r="CY1496" s="33" t="s">
        <v>85</v>
      </c>
    </row>
    <row r="1497" spans="1:103" x14ac:dyDescent="0.25">
      <c r="A1497">
        <v>1496</v>
      </c>
      <c r="B1497">
        <v>93</v>
      </c>
      <c r="C1497" s="24" t="s">
        <v>4224</v>
      </c>
      <c r="D1497" s="12">
        <v>6.13</v>
      </c>
      <c r="E1497" s="13">
        <v>0.1</v>
      </c>
      <c r="F1497" s="7">
        <f>D1497-E1497</f>
        <v>6.03</v>
      </c>
      <c r="G1497" s="7">
        <f t="shared" si="360"/>
        <v>6.03</v>
      </c>
      <c r="H1497" s="15">
        <f t="shared" si="361"/>
        <v>6.2299999999999995</v>
      </c>
      <c r="I1497" s="11">
        <f t="shared" si="352"/>
        <v>3.2522284557324282E-2</v>
      </c>
      <c r="J1497" s="32">
        <f t="shared" si="353"/>
        <v>5.3934136910985539E-3</v>
      </c>
      <c r="K1497" s="32">
        <f t="shared" si="354"/>
        <v>185.4113289418961</v>
      </c>
      <c r="L1497" s="8">
        <v>0</v>
      </c>
      <c r="M1497" s="9">
        <v>1</v>
      </c>
      <c r="N1497" s="8">
        <v>0</v>
      </c>
      <c r="O1497" s="9">
        <v>0</v>
      </c>
      <c r="P1497" s="9">
        <v>0</v>
      </c>
      <c r="Q1497" s="9">
        <v>0</v>
      </c>
      <c r="R1497" s="9">
        <v>1</v>
      </c>
      <c r="S1497" s="8">
        <v>34363</v>
      </c>
      <c r="T1497" s="9">
        <v>21</v>
      </c>
      <c r="U1497" s="9">
        <f t="shared" si="362"/>
        <v>34341</v>
      </c>
      <c r="V1497" s="9">
        <f t="shared" si="363"/>
        <v>3</v>
      </c>
      <c r="W1497" s="7">
        <v>10.15</v>
      </c>
      <c r="X1497" s="7">
        <f t="shared" si="36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38.74</v>
      </c>
      <c r="BM1497">
        <v>1</v>
      </c>
      <c r="BN1497">
        <v>0</v>
      </c>
      <c r="BO1497">
        <v>0</v>
      </c>
      <c r="BP1497">
        <v>0</v>
      </c>
      <c r="BQ1497">
        <v>0</v>
      </c>
      <c r="BR1497">
        <v>0</v>
      </c>
      <c r="BS1497">
        <v>0</v>
      </c>
      <c r="BT1497" s="17">
        <v>0</v>
      </c>
      <c r="BU1497">
        <v>0</v>
      </c>
      <c r="BV1497">
        <v>1</v>
      </c>
      <c r="BW1497">
        <v>0</v>
      </c>
      <c r="BX1497" s="17">
        <v>0</v>
      </c>
      <c r="BY1497">
        <v>0</v>
      </c>
      <c r="BZ1497">
        <v>0</v>
      </c>
      <c r="CA1497">
        <v>0</v>
      </c>
      <c r="CB1497">
        <v>0</v>
      </c>
      <c r="CC1497" s="17">
        <v>0</v>
      </c>
      <c r="CD1497">
        <v>1</v>
      </c>
      <c r="CE1497">
        <v>1</v>
      </c>
      <c r="CF1497">
        <v>0</v>
      </c>
      <c r="CG1497">
        <v>0</v>
      </c>
      <c r="CH1497">
        <v>0</v>
      </c>
      <c r="CI1497">
        <v>0</v>
      </c>
      <c r="CJ1497">
        <v>0</v>
      </c>
      <c r="CK1497">
        <v>0</v>
      </c>
      <c r="CL1497">
        <v>0</v>
      </c>
      <c r="CM1497">
        <v>1</v>
      </c>
      <c r="CN1497" s="17">
        <v>0</v>
      </c>
      <c r="CO1497">
        <v>3.0070000000000001</v>
      </c>
      <c r="CP1497">
        <v>888</v>
      </c>
      <c r="CQ1497">
        <v>1</v>
      </c>
      <c r="CR1497">
        <v>0</v>
      </c>
      <c r="CS1497">
        <v>4</v>
      </c>
      <c r="CY1497" s="33" t="s">
        <v>85</v>
      </c>
    </row>
    <row r="1498" spans="1:103" x14ac:dyDescent="0.25">
      <c r="A1498">
        <v>1497</v>
      </c>
      <c r="B1498">
        <v>93</v>
      </c>
      <c r="C1498" s="24" t="s">
        <v>4224</v>
      </c>
      <c r="D1498" s="12">
        <v>15.25</v>
      </c>
      <c r="E1498" s="13">
        <v>1.5</v>
      </c>
      <c r="F1498" s="7">
        <f>D1498-E1498</f>
        <v>13.75</v>
      </c>
      <c r="G1498" s="7">
        <f t="shared" si="360"/>
        <v>13.75</v>
      </c>
      <c r="H1498" s="15">
        <f t="shared" si="361"/>
        <v>16.75</v>
      </c>
      <c r="I1498" s="11">
        <f t="shared" si="352"/>
        <v>7.3995279667558991E-2</v>
      </c>
      <c r="J1498" s="32">
        <f t="shared" si="353"/>
        <v>5.3814748849133811E-3</v>
      </c>
      <c r="K1498" s="32">
        <f t="shared" si="354"/>
        <v>185.82266411823935</v>
      </c>
      <c r="L1498" s="8">
        <v>0</v>
      </c>
      <c r="M1498" s="9">
        <v>1</v>
      </c>
      <c r="N1498" s="8">
        <v>0</v>
      </c>
      <c r="O1498" s="9">
        <v>0</v>
      </c>
      <c r="P1498" s="9">
        <v>0</v>
      </c>
      <c r="Q1498" s="9">
        <v>0</v>
      </c>
      <c r="R1498" s="9">
        <v>1</v>
      </c>
      <c r="S1498" s="8">
        <v>34363</v>
      </c>
      <c r="T1498" s="9">
        <v>21</v>
      </c>
      <c r="U1498" s="9">
        <f t="shared" si="362"/>
        <v>34341</v>
      </c>
      <c r="V1498" s="9">
        <f t="shared" si="363"/>
        <v>3</v>
      </c>
      <c r="W1498" s="7">
        <v>10.15</v>
      </c>
      <c r="X1498" s="7">
        <f t="shared" si="36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38.74</v>
      </c>
      <c r="BM1498">
        <v>0</v>
      </c>
      <c r="BN1498">
        <v>0</v>
      </c>
      <c r="BO1498">
        <v>0</v>
      </c>
      <c r="BP1498">
        <v>0</v>
      </c>
      <c r="BQ1498">
        <v>0</v>
      </c>
      <c r="BR1498">
        <v>0</v>
      </c>
      <c r="BS1498">
        <v>0</v>
      </c>
      <c r="BT1498" s="17">
        <v>1</v>
      </c>
      <c r="BU1498">
        <v>0</v>
      </c>
      <c r="BV1498">
        <v>1</v>
      </c>
      <c r="BW1498">
        <v>0</v>
      </c>
      <c r="BX1498" s="17">
        <v>0</v>
      </c>
      <c r="BY1498">
        <v>0</v>
      </c>
      <c r="BZ1498">
        <v>0</v>
      </c>
      <c r="CA1498">
        <v>0</v>
      </c>
      <c r="CB1498">
        <v>0</v>
      </c>
      <c r="CC1498" s="17">
        <v>1</v>
      </c>
      <c r="CD1498">
        <v>1</v>
      </c>
      <c r="CE1498">
        <v>1</v>
      </c>
      <c r="CF1498">
        <v>0</v>
      </c>
      <c r="CG1498">
        <v>0</v>
      </c>
      <c r="CH1498">
        <v>0</v>
      </c>
      <c r="CI1498">
        <v>0</v>
      </c>
      <c r="CJ1498">
        <v>0</v>
      </c>
      <c r="CK1498">
        <v>0</v>
      </c>
      <c r="CL1498">
        <v>0</v>
      </c>
      <c r="CM1498">
        <v>1</v>
      </c>
      <c r="CN1498" s="17">
        <v>0</v>
      </c>
      <c r="CO1498">
        <v>3.0070000000000001</v>
      </c>
      <c r="CP1498">
        <v>888</v>
      </c>
      <c r="CQ1498">
        <v>1</v>
      </c>
      <c r="CR1498">
        <v>0</v>
      </c>
      <c r="CS1498">
        <v>4</v>
      </c>
      <c r="CY1498" s="33" t="s">
        <v>85</v>
      </c>
    </row>
    <row r="1499" spans="1:103" x14ac:dyDescent="0.25">
      <c r="A1499">
        <v>1498</v>
      </c>
      <c r="B1499">
        <v>93</v>
      </c>
      <c r="C1499" s="24" t="s">
        <v>4224</v>
      </c>
      <c r="D1499" s="12">
        <v>16.88</v>
      </c>
      <c r="E1499" s="13">
        <v>0.7</v>
      </c>
      <c r="F1499" s="7">
        <f>D1499-E1499</f>
        <v>16.18</v>
      </c>
      <c r="G1499" s="7">
        <f t="shared" si="360"/>
        <v>16.18</v>
      </c>
      <c r="H1499" s="15">
        <f t="shared" si="361"/>
        <v>17.579999999999998</v>
      </c>
      <c r="I1499" s="11">
        <f t="shared" si="352"/>
        <v>8.6980709059255062E-2</v>
      </c>
      <c r="J1499" s="32">
        <f t="shared" si="353"/>
        <v>5.3758163819069881E-3</v>
      </c>
      <c r="K1499" s="32">
        <f t="shared" si="354"/>
        <v>186.01825824364659</v>
      </c>
      <c r="L1499" s="8">
        <v>0</v>
      </c>
      <c r="M1499" s="9">
        <v>1</v>
      </c>
      <c r="N1499" s="8">
        <v>0</v>
      </c>
      <c r="O1499" s="9">
        <v>0</v>
      </c>
      <c r="P1499" s="9">
        <v>0</v>
      </c>
      <c r="Q1499" s="9">
        <v>0</v>
      </c>
      <c r="R1499" s="9">
        <v>1</v>
      </c>
      <c r="S1499" s="8">
        <v>34363</v>
      </c>
      <c r="T1499" s="9">
        <v>21</v>
      </c>
      <c r="U1499" s="9">
        <f t="shared" si="362"/>
        <v>34341</v>
      </c>
      <c r="V1499" s="9">
        <f t="shared" si="363"/>
        <v>3</v>
      </c>
      <c r="W1499" s="7">
        <v>10.15</v>
      </c>
      <c r="X1499" s="7">
        <f t="shared" si="36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38.74</v>
      </c>
      <c r="BM1499">
        <v>0</v>
      </c>
      <c r="BN1499">
        <v>0</v>
      </c>
      <c r="BO1499">
        <v>0</v>
      </c>
      <c r="BP1499">
        <v>0</v>
      </c>
      <c r="BQ1499">
        <v>0</v>
      </c>
      <c r="BR1499">
        <v>1</v>
      </c>
      <c r="BS1499">
        <v>0</v>
      </c>
      <c r="BT1499" s="17">
        <v>0</v>
      </c>
      <c r="BU1499">
        <v>0</v>
      </c>
      <c r="BV1499">
        <v>1</v>
      </c>
      <c r="BW1499">
        <v>0</v>
      </c>
      <c r="BX1499" s="17">
        <v>0</v>
      </c>
      <c r="BY1499">
        <v>0</v>
      </c>
      <c r="BZ1499">
        <v>0</v>
      </c>
      <c r="CA1499">
        <v>0</v>
      </c>
      <c r="CB1499">
        <v>0</v>
      </c>
      <c r="CC1499" s="17">
        <v>0</v>
      </c>
      <c r="CD1499">
        <v>1</v>
      </c>
      <c r="CE1499">
        <v>1</v>
      </c>
      <c r="CF1499">
        <v>0</v>
      </c>
      <c r="CG1499">
        <v>0</v>
      </c>
      <c r="CH1499">
        <v>0</v>
      </c>
      <c r="CI1499">
        <v>0</v>
      </c>
      <c r="CJ1499">
        <v>0</v>
      </c>
      <c r="CK1499">
        <v>0</v>
      </c>
      <c r="CL1499">
        <v>0</v>
      </c>
      <c r="CM1499">
        <v>1</v>
      </c>
      <c r="CN1499" s="17">
        <v>0</v>
      </c>
      <c r="CO1499">
        <v>3.0070000000000001</v>
      </c>
      <c r="CP1499">
        <v>888</v>
      </c>
      <c r="CQ1499">
        <v>1</v>
      </c>
      <c r="CR1499">
        <v>0</v>
      </c>
      <c r="CS1499">
        <v>4</v>
      </c>
      <c r="CY1499" s="33" t="s">
        <v>85</v>
      </c>
    </row>
    <row r="1500" spans="1:103" x14ac:dyDescent="0.25">
      <c r="A1500">
        <v>1499</v>
      </c>
      <c r="B1500">
        <v>94</v>
      </c>
      <c r="C1500" s="24" t="s">
        <v>4227</v>
      </c>
      <c r="D1500" s="12">
        <v>4.95</v>
      </c>
      <c r="E1500" s="13">
        <v>0.05</v>
      </c>
      <c r="F1500" s="7">
        <f t="shared" ref="F1500:F1535" si="366">D1500/E1500</f>
        <v>99</v>
      </c>
      <c r="G1500" s="7">
        <f t="shared" si="360"/>
        <v>4.9000000000000004</v>
      </c>
      <c r="H1500" s="15">
        <f t="shared" si="361"/>
        <v>5</v>
      </c>
      <c r="I1500" s="11">
        <f t="shared" si="352"/>
        <v>0.35346324209475505</v>
      </c>
      <c r="J1500" s="32">
        <f t="shared" si="353"/>
        <v>3.5703357787348999E-3</v>
      </c>
      <c r="K1500" s="32">
        <f t="shared" si="354"/>
        <v>280.08570117019536</v>
      </c>
      <c r="L1500" s="8">
        <v>0</v>
      </c>
      <c r="M1500" s="9">
        <v>1</v>
      </c>
      <c r="N1500" s="8">
        <v>0</v>
      </c>
      <c r="O1500" s="9">
        <v>0</v>
      </c>
      <c r="P1500" s="9">
        <v>0</v>
      </c>
      <c r="Q1500" s="9">
        <v>0</v>
      </c>
      <c r="R1500" s="9">
        <v>1</v>
      </c>
      <c r="S1500" s="8">
        <v>68676</v>
      </c>
      <c r="T1500" s="9">
        <v>28</v>
      </c>
      <c r="U1500" s="9">
        <f t="shared" si="362"/>
        <v>68647</v>
      </c>
      <c r="V1500" s="9">
        <f t="shared" si="363"/>
        <v>8</v>
      </c>
      <c r="W1500" s="7">
        <v>9.43</v>
      </c>
      <c r="X1500" s="7">
        <f t="shared" si="36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6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35.5</v>
      </c>
      <c r="BM1500">
        <v>1</v>
      </c>
      <c r="BN1500">
        <v>0</v>
      </c>
      <c r="BO1500">
        <v>0</v>
      </c>
      <c r="BP1500">
        <v>0</v>
      </c>
      <c r="BQ1500">
        <v>0</v>
      </c>
      <c r="BR1500">
        <v>0</v>
      </c>
      <c r="BS1500">
        <v>0</v>
      </c>
      <c r="BT1500" s="17">
        <v>0</v>
      </c>
      <c r="BU1500">
        <v>0</v>
      </c>
      <c r="BV1500">
        <v>0</v>
      </c>
      <c r="BW1500">
        <v>0</v>
      </c>
      <c r="BX1500" s="17">
        <v>1</v>
      </c>
      <c r="BY1500">
        <v>0</v>
      </c>
      <c r="BZ1500">
        <v>0</v>
      </c>
      <c r="CA1500">
        <v>0</v>
      </c>
      <c r="CB1500">
        <v>0</v>
      </c>
      <c r="CC1500" s="17">
        <v>0</v>
      </c>
      <c r="CD1500">
        <v>1</v>
      </c>
      <c r="CE1500">
        <v>1</v>
      </c>
      <c r="CF1500">
        <v>0</v>
      </c>
      <c r="CG1500">
        <v>0</v>
      </c>
      <c r="CH1500">
        <v>0</v>
      </c>
      <c r="CI1500">
        <v>0</v>
      </c>
      <c r="CJ1500">
        <v>0</v>
      </c>
      <c r="CK1500">
        <v>0</v>
      </c>
      <c r="CL1500">
        <v>0</v>
      </c>
      <c r="CM1500">
        <v>1</v>
      </c>
      <c r="CN1500" s="17">
        <v>0</v>
      </c>
      <c r="CO1500">
        <v>0.78100000000000003</v>
      </c>
      <c r="CP1500">
        <v>100</v>
      </c>
      <c r="CQ1500">
        <v>1</v>
      </c>
      <c r="CR1500">
        <v>0</v>
      </c>
      <c r="CS1500">
        <v>8</v>
      </c>
      <c r="CY1500" s="33" t="s">
        <v>85</v>
      </c>
    </row>
    <row r="1501" spans="1:103" x14ac:dyDescent="0.25">
      <c r="A1501">
        <v>1500</v>
      </c>
      <c r="B1501">
        <v>94</v>
      </c>
      <c r="C1501" s="24" t="s">
        <v>4227</v>
      </c>
      <c r="D1501" s="12">
        <v>21.03</v>
      </c>
      <c r="E1501" s="13">
        <v>1.85</v>
      </c>
      <c r="F1501" s="7">
        <f t="shared" si="366"/>
        <v>11.367567567567567</v>
      </c>
      <c r="G1501" s="7">
        <f t="shared" si="360"/>
        <v>19.18</v>
      </c>
      <c r="H1501" s="15">
        <f t="shared" si="361"/>
        <v>22.880000000000003</v>
      </c>
      <c r="I1501" s="11">
        <f t="shared" si="352"/>
        <v>4.334593623564844E-2</v>
      </c>
      <c r="J1501" s="32">
        <f t="shared" si="353"/>
        <v>3.8131232542058784E-3</v>
      </c>
      <c r="K1501" s="32">
        <f t="shared" si="354"/>
        <v>262.25220989040918</v>
      </c>
      <c r="L1501" s="8">
        <v>0</v>
      </c>
      <c r="M1501" s="9">
        <v>1</v>
      </c>
      <c r="N1501" s="8">
        <v>0</v>
      </c>
      <c r="O1501" s="9">
        <v>0</v>
      </c>
      <c r="P1501" s="9">
        <v>0</v>
      </c>
      <c r="Q1501" s="9">
        <v>0</v>
      </c>
      <c r="R1501" s="9">
        <v>1</v>
      </c>
      <c r="S1501" s="8">
        <v>68676</v>
      </c>
      <c r="T1501" s="9">
        <v>28</v>
      </c>
      <c r="U1501" s="9">
        <f t="shared" si="362"/>
        <v>68647</v>
      </c>
      <c r="V1501" s="9">
        <f t="shared" si="363"/>
        <v>8</v>
      </c>
      <c r="W1501" s="7">
        <v>9.43</v>
      </c>
      <c r="X1501" s="7">
        <f t="shared" si="36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6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35.5</v>
      </c>
      <c r="BM1501">
        <v>0</v>
      </c>
      <c r="BN1501">
        <v>0</v>
      </c>
      <c r="BO1501">
        <v>0</v>
      </c>
      <c r="BP1501">
        <v>0</v>
      </c>
      <c r="BQ1501">
        <v>0</v>
      </c>
      <c r="BR1501">
        <v>0</v>
      </c>
      <c r="BS1501">
        <v>0</v>
      </c>
      <c r="BT1501" s="17">
        <v>1</v>
      </c>
      <c r="BU1501">
        <v>0</v>
      </c>
      <c r="BV1501">
        <v>0</v>
      </c>
      <c r="BW1501">
        <v>0</v>
      </c>
      <c r="BX1501" s="17">
        <v>1</v>
      </c>
      <c r="BY1501">
        <v>0</v>
      </c>
      <c r="BZ1501">
        <v>0</v>
      </c>
      <c r="CA1501">
        <v>0</v>
      </c>
      <c r="CB1501">
        <v>0</v>
      </c>
      <c r="CC1501" s="17">
        <v>1</v>
      </c>
      <c r="CD1501">
        <v>1</v>
      </c>
      <c r="CE1501">
        <v>1</v>
      </c>
      <c r="CF1501">
        <v>0</v>
      </c>
      <c r="CG1501">
        <v>0</v>
      </c>
      <c r="CH1501">
        <v>0</v>
      </c>
      <c r="CI1501">
        <v>0</v>
      </c>
      <c r="CJ1501">
        <v>0</v>
      </c>
      <c r="CK1501">
        <v>0</v>
      </c>
      <c r="CL1501">
        <v>0</v>
      </c>
      <c r="CM1501">
        <v>1</v>
      </c>
      <c r="CN1501" s="17">
        <v>0</v>
      </c>
      <c r="CO1501">
        <v>0.78100000000000003</v>
      </c>
      <c r="CP1501">
        <v>100</v>
      </c>
      <c r="CQ1501">
        <v>1</v>
      </c>
      <c r="CR1501">
        <v>0</v>
      </c>
      <c r="CS1501">
        <v>8</v>
      </c>
      <c r="CY1501" s="33" t="s">
        <v>85</v>
      </c>
    </row>
    <row r="1502" spans="1:103" x14ac:dyDescent="0.25">
      <c r="A1502">
        <v>1501</v>
      </c>
      <c r="B1502">
        <v>94</v>
      </c>
      <c r="C1502" s="24" t="s">
        <v>4227</v>
      </c>
      <c r="D1502" s="12">
        <v>23.4</v>
      </c>
      <c r="E1502" s="13">
        <v>2.5299999999999998</v>
      </c>
      <c r="F1502" s="7">
        <f t="shared" si="366"/>
        <v>9.2490118577075098</v>
      </c>
      <c r="G1502" s="7">
        <f t="shared" si="360"/>
        <v>20.869999999999997</v>
      </c>
      <c r="H1502" s="15">
        <f t="shared" si="361"/>
        <v>25.93</v>
      </c>
      <c r="I1502" s="11">
        <f t="shared" si="352"/>
        <v>3.5278826146235058E-2</v>
      </c>
      <c r="J1502" s="32">
        <f t="shared" si="353"/>
        <v>3.8143346217937909E-3</v>
      </c>
      <c r="K1502" s="32">
        <f t="shared" si="354"/>
        <v>262.16892306363087</v>
      </c>
      <c r="L1502" s="8">
        <v>0</v>
      </c>
      <c r="M1502" s="9">
        <v>1</v>
      </c>
      <c r="N1502" s="8">
        <v>0</v>
      </c>
      <c r="O1502" s="9">
        <v>0</v>
      </c>
      <c r="P1502" s="9">
        <v>0</v>
      </c>
      <c r="Q1502" s="9">
        <v>0</v>
      </c>
      <c r="R1502" s="9">
        <v>1</v>
      </c>
      <c r="S1502" s="8">
        <v>68676</v>
      </c>
      <c r="T1502" s="9">
        <v>28</v>
      </c>
      <c r="U1502" s="9">
        <f t="shared" si="362"/>
        <v>68647</v>
      </c>
      <c r="V1502" s="9">
        <f t="shared" si="363"/>
        <v>8</v>
      </c>
      <c r="W1502" s="7">
        <v>9.43</v>
      </c>
      <c r="X1502" s="7">
        <f t="shared" si="36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6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35.5</v>
      </c>
      <c r="BM1502">
        <v>0</v>
      </c>
      <c r="BN1502">
        <v>0</v>
      </c>
      <c r="BO1502">
        <v>0</v>
      </c>
      <c r="BP1502">
        <v>0</v>
      </c>
      <c r="BQ1502">
        <v>0</v>
      </c>
      <c r="BR1502">
        <v>0</v>
      </c>
      <c r="BS1502">
        <v>0</v>
      </c>
      <c r="BT1502" s="17">
        <v>1</v>
      </c>
      <c r="BU1502">
        <v>0</v>
      </c>
      <c r="BV1502">
        <v>0</v>
      </c>
      <c r="BW1502">
        <v>0</v>
      </c>
      <c r="BX1502" s="17">
        <v>1</v>
      </c>
      <c r="BY1502">
        <v>0</v>
      </c>
      <c r="BZ1502">
        <v>0</v>
      </c>
      <c r="CA1502">
        <v>0</v>
      </c>
      <c r="CB1502">
        <v>0</v>
      </c>
      <c r="CC1502" s="17">
        <v>1</v>
      </c>
      <c r="CD1502">
        <v>1</v>
      </c>
      <c r="CE1502">
        <v>1</v>
      </c>
      <c r="CF1502">
        <v>0</v>
      </c>
      <c r="CG1502">
        <v>0</v>
      </c>
      <c r="CH1502">
        <v>0</v>
      </c>
      <c r="CI1502">
        <v>0</v>
      </c>
      <c r="CJ1502">
        <v>0</v>
      </c>
      <c r="CK1502">
        <v>0</v>
      </c>
      <c r="CL1502">
        <v>0</v>
      </c>
      <c r="CM1502">
        <v>1</v>
      </c>
      <c r="CN1502" s="17">
        <v>0</v>
      </c>
      <c r="CO1502">
        <v>0.78100000000000003</v>
      </c>
      <c r="CP1502">
        <v>100</v>
      </c>
      <c r="CQ1502">
        <v>1</v>
      </c>
      <c r="CR1502">
        <v>0</v>
      </c>
      <c r="CS1502">
        <v>8</v>
      </c>
      <c r="CY1502" s="33" t="s">
        <v>85</v>
      </c>
    </row>
    <row r="1503" spans="1:103" x14ac:dyDescent="0.25">
      <c r="A1503">
        <v>1502</v>
      </c>
      <c r="B1503">
        <v>94</v>
      </c>
      <c r="C1503" s="24" t="s">
        <v>4227</v>
      </c>
      <c r="D1503" s="12">
        <v>20.62</v>
      </c>
      <c r="E1503" s="13">
        <v>1.93</v>
      </c>
      <c r="F1503" s="7">
        <f t="shared" si="366"/>
        <v>10.683937823834198</v>
      </c>
      <c r="G1503" s="7">
        <f t="shared" si="360"/>
        <v>18.690000000000001</v>
      </c>
      <c r="H1503" s="15">
        <f t="shared" si="361"/>
        <v>22.55</v>
      </c>
      <c r="I1503" s="11">
        <f t="shared" si="352"/>
        <v>4.0743637307668647E-2</v>
      </c>
      <c r="J1503" s="32">
        <f t="shared" si="353"/>
        <v>3.8135412222987625E-3</v>
      </c>
      <c r="K1503" s="32">
        <f t="shared" si="354"/>
        <v>262.22346677485513</v>
      </c>
      <c r="L1503" s="8">
        <v>0</v>
      </c>
      <c r="M1503" s="9">
        <v>1</v>
      </c>
      <c r="N1503" s="8">
        <v>0</v>
      </c>
      <c r="O1503" s="9">
        <v>0</v>
      </c>
      <c r="P1503" s="9">
        <v>0</v>
      </c>
      <c r="Q1503" s="9">
        <v>0</v>
      </c>
      <c r="R1503" s="9">
        <v>1</v>
      </c>
      <c r="S1503" s="8">
        <v>68676</v>
      </c>
      <c r="T1503" s="9">
        <v>28</v>
      </c>
      <c r="U1503" s="9">
        <f t="shared" si="362"/>
        <v>68647</v>
      </c>
      <c r="V1503" s="9">
        <f t="shared" si="363"/>
        <v>8</v>
      </c>
      <c r="W1503" s="7">
        <v>9.43</v>
      </c>
      <c r="X1503" s="7">
        <f t="shared" si="36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6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35.5</v>
      </c>
      <c r="BM1503">
        <v>0</v>
      </c>
      <c r="BN1503">
        <v>0</v>
      </c>
      <c r="BO1503">
        <v>0</v>
      </c>
      <c r="BP1503">
        <v>0</v>
      </c>
      <c r="BQ1503">
        <v>0</v>
      </c>
      <c r="BR1503">
        <v>0</v>
      </c>
      <c r="BS1503">
        <v>0</v>
      </c>
      <c r="BT1503" s="17">
        <v>1</v>
      </c>
      <c r="BU1503">
        <v>0</v>
      </c>
      <c r="BV1503">
        <v>0</v>
      </c>
      <c r="BW1503">
        <v>0</v>
      </c>
      <c r="BX1503" s="17">
        <v>1</v>
      </c>
      <c r="BY1503">
        <v>0</v>
      </c>
      <c r="BZ1503">
        <v>0</v>
      </c>
      <c r="CA1503">
        <v>0</v>
      </c>
      <c r="CB1503">
        <v>0</v>
      </c>
      <c r="CC1503" s="17">
        <v>1</v>
      </c>
      <c r="CD1503">
        <v>1</v>
      </c>
      <c r="CE1503">
        <v>1</v>
      </c>
      <c r="CF1503">
        <v>0</v>
      </c>
      <c r="CG1503">
        <v>0</v>
      </c>
      <c r="CH1503">
        <v>0</v>
      </c>
      <c r="CI1503">
        <v>0</v>
      </c>
      <c r="CJ1503">
        <v>0</v>
      </c>
      <c r="CK1503">
        <v>0</v>
      </c>
      <c r="CL1503">
        <v>0</v>
      </c>
      <c r="CM1503">
        <v>1</v>
      </c>
      <c r="CN1503" s="17">
        <v>0</v>
      </c>
      <c r="CO1503">
        <v>0.78100000000000003</v>
      </c>
      <c r="CP1503">
        <v>100</v>
      </c>
      <c r="CQ1503">
        <v>1</v>
      </c>
      <c r="CR1503">
        <v>0</v>
      </c>
      <c r="CS1503">
        <v>8</v>
      </c>
      <c r="CY1503" s="33" t="s">
        <v>85</v>
      </c>
    </row>
    <row r="1504" spans="1:103" x14ac:dyDescent="0.25">
      <c r="A1504">
        <v>1503</v>
      </c>
      <c r="B1504">
        <v>94</v>
      </c>
      <c r="C1504" s="24" t="s">
        <v>4227</v>
      </c>
      <c r="D1504" s="12">
        <v>9.84</v>
      </c>
      <c r="E1504" s="13">
        <v>0.17</v>
      </c>
      <c r="F1504" s="7">
        <f t="shared" si="366"/>
        <v>57.882352941176464</v>
      </c>
      <c r="G1504" s="7">
        <f t="shared" si="360"/>
        <v>9.67</v>
      </c>
      <c r="H1504" s="15">
        <f t="shared" si="361"/>
        <v>10.01</v>
      </c>
      <c r="I1504" s="11">
        <f t="shared" si="352"/>
        <v>0.21571873784333989</v>
      </c>
      <c r="J1504" s="32">
        <f t="shared" si="353"/>
        <v>3.7268481131471328E-3</v>
      </c>
      <c r="K1504" s="32">
        <f t="shared" si="354"/>
        <v>268.32325054308455</v>
      </c>
      <c r="L1504" s="8">
        <v>0</v>
      </c>
      <c r="M1504" s="9">
        <v>1</v>
      </c>
      <c r="N1504" s="8">
        <v>0</v>
      </c>
      <c r="O1504" s="9">
        <v>0</v>
      </c>
      <c r="P1504" s="9">
        <v>0</v>
      </c>
      <c r="Q1504" s="9">
        <v>0</v>
      </c>
      <c r="R1504" s="9">
        <v>1</v>
      </c>
      <c r="S1504" s="8">
        <v>68676</v>
      </c>
      <c r="T1504" s="9">
        <v>28</v>
      </c>
      <c r="U1504" s="9">
        <f t="shared" si="362"/>
        <v>68647</v>
      </c>
      <c r="V1504" s="9">
        <f t="shared" si="363"/>
        <v>8</v>
      </c>
      <c r="W1504" s="7">
        <v>9.43</v>
      </c>
      <c r="X1504" s="7">
        <f t="shared" si="36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6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35.5</v>
      </c>
      <c r="BM1504">
        <v>1</v>
      </c>
      <c r="BN1504">
        <v>0</v>
      </c>
      <c r="BO1504">
        <v>0</v>
      </c>
      <c r="BP1504">
        <v>0</v>
      </c>
      <c r="BQ1504">
        <v>0</v>
      </c>
      <c r="BR1504">
        <v>0</v>
      </c>
      <c r="BS1504">
        <v>0</v>
      </c>
      <c r="BT1504" s="17">
        <v>0</v>
      </c>
      <c r="BU1504">
        <v>0</v>
      </c>
      <c r="BV1504">
        <v>0</v>
      </c>
      <c r="BW1504">
        <v>0</v>
      </c>
      <c r="BX1504" s="17">
        <v>1</v>
      </c>
      <c r="BY1504">
        <v>0</v>
      </c>
      <c r="BZ1504">
        <v>0</v>
      </c>
      <c r="CA1504">
        <v>0</v>
      </c>
      <c r="CB1504">
        <v>0</v>
      </c>
      <c r="CC1504" s="17">
        <v>0</v>
      </c>
      <c r="CD1504">
        <v>1</v>
      </c>
      <c r="CE1504">
        <v>1</v>
      </c>
      <c r="CF1504">
        <v>0</v>
      </c>
      <c r="CG1504">
        <v>0</v>
      </c>
      <c r="CH1504">
        <v>0</v>
      </c>
      <c r="CI1504">
        <v>0</v>
      </c>
      <c r="CJ1504">
        <v>0</v>
      </c>
      <c r="CK1504">
        <v>0</v>
      </c>
      <c r="CL1504">
        <v>0</v>
      </c>
      <c r="CM1504">
        <v>1</v>
      </c>
      <c r="CN1504" s="17">
        <v>0</v>
      </c>
      <c r="CO1504">
        <v>0.78100000000000003</v>
      </c>
      <c r="CP1504">
        <v>100</v>
      </c>
      <c r="CQ1504">
        <v>1</v>
      </c>
      <c r="CR1504">
        <v>0</v>
      </c>
      <c r="CS1504">
        <v>8</v>
      </c>
      <c r="CY1504" s="33" t="s">
        <v>85</v>
      </c>
    </row>
    <row r="1505" spans="1:103" x14ac:dyDescent="0.25">
      <c r="A1505">
        <v>1504</v>
      </c>
      <c r="B1505">
        <v>94</v>
      </c>
      <c r="C1505" s="24" t="s">
        <v>4227</v>
      </c>
      <c r="D1505" s="12">
        <v>9.4</v>
      </c>
      <c r="E1505" s="13">
        <v>3.66</v>
      </c>
      <c r="F1505" s="7">
        <f t="shared" si="366"/>
        <v>2.5683060109289619</v>
      </c>
      <c r="G1505" s="7">
        <f t="shared" si="360"/>
        <v>5.74</v>
      </c>
      <c r="H1505" s="15">
        <f t="shared" si="361"/>
        <v>13.06</v>
      </c>
      <c r="I1505" s="11">
        <f t="shared" si="352"/>
        <v>9.8020095784855151E-3</v>
      </c>
      <c r="J1505" s="32">
        <f t="shared" si="353"/>
        <v>3.8165271337507432E-3</v>
      </c>
      <c r="K1505" s="32">
        <f t="shared" si="354"/>
        <v>262.01831271070688</v>
      </c>
      <c r="L1505" s="8">
        <v>0</v>
      </c>
      <c r="M1505" s="9">
        <v>1</v>
      </c>
      <c r="N1505" s="8">
        <v>0</v>
      </c>
      <c r="O1505" s="9">
        <v>0</v>
      </c>
      <c r="P1505" s="9">
        <v>0</v>
      </c>
      <c r="Q1505" s="9">
        <v>0</v>
      </c>
      <c r="R1505" s="9">
        <v>1</v>
      </c>
      <c r="S1505" s="8">
        <v>68676</v>
      </c>
      <c r="T1505" s="9">
        <v>28</v>
      </c>
      <c r="U1505" s="9">
        <f t="shared" si="362"/>
        <v>68647</v>
      </c>
      <c r="V1505" s="9">
        <f t="shared" si="363"/>
        <v>8</v>
      </c>
      <c r="W1505" s="7">
        <v>9.43</v>
      </c>
      <c r="X1505" s="7">
        <f t="shared" si="36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6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35.5</v>
      </c>
      <c r="BM1505">
        <v>0</v>
      </c>
      <c r="BN1505">
        <v>0</v>
      </c>
      <c r="BO1505">
        <v>0</v>
      </c>
      <c r="BP1505">
        <v>0</v>
      </c>
      <c r="BQ1505">
        <v>0</v>
      </c>
      <c r="BR1505">
        <v>0</v>
      </c>
      <c r="BS1505">
        <v>0</v>
      </c>
      <c r="BT1505" s="17">
        <v>1</v>
      </c>
      <c r="BU1505">
        <v>0</v>
      </c>
      <c r="BV1505">
        <v>0</v>
      </c>
      <c r="BW1505">
        <v>0</v>
      </c>
      <c r="BX1505" s="17">
        <v>1</v>
      </c>
      <c r="BY1505">
        <v>0</v>
      </c>
      <c r="BZ1505">
        <v>0</v>
      </c>
      <c r="CA1505">
        <v>0</v>
      </c>
      <c r="CB1505">
        <v>0</v>
      </c>
      <c r="CC1505" s="17">
        <v>1</v>
      </c>
      <c r="CD1505">
        <v>1</v>
      </c>
      <c r="CE1505">
        <v>1</v>
      </c>
      <c r="CF1505">
        <v>0</v>
      </c>
      <c r="CG1505">
        <v>0</v>
      </c>
      <c r="CH1505">
        <v>0</v>
      </c>
      <c r="CI1505">
        <v>0</v>
      </c>
      <c r="CJ1505">
        <v>0</v>
      </c>
      <c r="CK1505">
        <v>0</v>
      </c>
      <c r="CL1505">
        <v>0</v>
      </c>
      <c r="CM1505">
        <v>1</v>
      </c>
      <c r="CN1505" s="17">
        <v>0</v>
      </c>
      <c r="CO1505">
        <v>0.78100000000000003</v>
      </c>
      <c r="CP1505">
        <v>100</v>
      </c>
      <c r="CQ1505">
        <v>1</v>
      </c>
      <c r="CR1505">
        <v>0</v>
      </c>
      <c r="CS1505">
        <v>8</v>
      </c>
      <c r="CY1505" s="33" t="s">
        <v>85</v>
      </c>
    </row>
    <row r="1506" spans="1:103" x14ac:dyDescent="0.25">
      <c r="A1506">
        <v>1505</v>
      </c>
      <c r="B1506">
        <v>94</v>
      </c>
      <c r="C1506" s="24" t="s">
        <v>4227</v>
      </c>
      <c r="D1506" s="12">
        <v>13.33</v>
      </c>
      <c r="E1506" s="13">
        <v>5.04</v>
      </c>
      <c r="F1506" s="7">
        <f t="shared" si="366"/>
        <v>2.6448412698412698</v>
      </c>
      <c r="G1506" s="7">
        <f t="shared" si="360"/>
        <v>8.2899999999999991</v>
      </c>
      <c r="H1506" s="15">
        <f t="shared" si="361"/>
        <v>18.37</v>
      </c>
      <c r="I1506" s="11">
        <f t="shared" si="352"/>
        <v>1.009407913930861E-2</v>
      </c>
      <c r="J1506" s="32">
        <f t="shared" si="353"/>
        <v>3.8165160436695717E-3</v>
      </c>
      <c r="K1506" s="32">
        <f t="shared" si="354"/>
        <v>262.01907408687379</v>
      </c>
      <c r="L1506" s="8">
        <v>0</v>
      </c>
      <c r="M1506" s="9">
        <v>1</v>
      </c>
      <c r="N1506" s="8">
        <v>0</v>
      </c>
      <c r="O1506" s="9">
        <v>0</v>
      </c>
      <c r="P1506" s="9">
        <v>0</v>
      </c>
      <c r="Q1506" s="9">
        <v>0</v>
      </c>
      <c r="R1506" s="9">
        <v>1</v>
      </c>
      <c r="S1506" s="8">
        <v>68676</v>
      </c>
      <c r="T1506" s="9">
        <v>28</v>
      </c>
      <c r="U1506" s="9">
        <f t="shared" si="362"/>
        <v>68647</v>
      </c>
      <c r="V1506" s="9">
        <f t="shared" si="363"/>
        <v>8</v>
      </c>
      <c r="W1506" s="7">
        <v>9.43</v>
      </c>
      <c r="X1506" s="7">
        <f t="shared" si="36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6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35.5</v>
      </c>
      <c r="BM1506">
        <v>0</v>
      </c>
      <c r="BN1506">
        <v>0</v>
      </c>
      <c r="BO1506">
        <v>0</v>
      </c>
      <c r="BP1506">
        <v>0</v>
      </c>
      <c r="BQ1506">
        <v>0</v>
      </c>
      <c r="BR1506">
        <v>0</v>
      </c>
      <c r="BS1506">
        <v>0</v>
      </c>
      <c r="BT1506" s="17">
        <v>1</v>
      </c>
      <c r="BU1506">
        <v>0</v>
      </c>
      <c r="BV1506">
        <v>0</v>
      </c>
      <c r="BW1506">
        <v>0</v>
      </c>
      <c r="BX1506" s="17">
        <v>1</v>
      </c>
      <c r="BY1506">
        <v>0</v>
      </c>
      <c r="BZ1506">
        <v>0</v>
      </c>
      <c r="CA1506">
        <v>0</v>
      </c>
      <c r="CB1506">
        <v>0</v>
      </c>
      <c r="CC1506" s="17">
        <v>1</v>
      </c>
      <c r="CD1506">
        <v>1</v>
      </c>
      <c r="CE1506">
        <v>1</v>
      </c>
      <c r="CF1506">
        <v>0</v>
      </c>
      <c r="CG1506">
        <v>0</v>
      </c>
      <c r="CH1506">
        <v>0</v>
      </c>
      <c r="CI1506">
        <v>0</v>
      </c>
      <c r="CJ1506">
        <v>0</v>
      </c>
      <c r="CK1506">
        <v>0</v>
      </c>
      <c r="CL1506">
        <v>0</v>
      </c>
      <c r="CM1506">
        <v>1</v>
      </c>
      <c r="CN1506" s="17">
        <v>0</v>
      </c>
      <c r="CO1506">
        <v>0.78100000000000003</v>
      </c>
      <c r="CP1506">
        <v>100</v>
      </c>
      <c r="CQ1506">
        <v>1</v>
      </c>
      <c r="CR1506">
        <v>0</v>
      </c>
      <c r="CS1506">
        <v>8</v>
      </c>
      <c r="CY1506" s="33" t="s">
        <v>85</v>
      </c>
    </row>
    <row r="1507" spans="1:103" x14ac:dyDescent="0.25">
      <c r="A1507">
        <v>1506</v>
      </c>
      <c r="B1507">
        <v>94</v>
      </c>
      <c r="C1507" s="24" t="s">
        <v>4227</v>
      </c>
      <c r="D1507" s="12">
        <v>0.38</v>
      </c>
      <c r="E1507" s="13">
        <v>5.71</v>
      </c>
      <c r="F1507" s="7">
        <f t="shared" si="366"/>
        <v>6.6549912434325745E-2</v>
      </c>
      <c r="G1507" s="7">
        <f t="shared" si="360"/>
        <v>-5.33</v>
      </c>
      <c r="H1507" s="15">
        <f t="shared" si="361"/>
        <v>6.09</v>
      </c>
      <c r="I1507" s="11">
        <f t="shared" si="352"/>
        <v>2.5400174082052532E-4</v>
      </c>
      <c r="J1507" s="32">
        <f t="shared" si="353"/>
        <v>3.8167103686452624E-3</v>
      </c>
      <c r="K1507" s="32">
        <f t="shared" si="354"/>
        <v>262.00573358018494</v>
      </c>
      <c r="L1507" s="8">
        <v>0</v>
      </c>
      <c r="M1507" s="9">
        <v>1</v>
      </c>
      <c r="N1507" s="8">
        <v>0</v>
      </c>
      <c r="O1507" s="9">
        <v>0</v>
      </c>
      <c r="P1507" s="9">
        <v>0</v>
      </c>
      <c r="Q1507" s="9">
        <v>0</v>
      </c>
      <c r="R1507" s="9">
        <v>1</v>
      </c>
      <c r="S1507" s="8">
        <v>68676</v>
      </c>
      <c r="T1507" s="9">
        <v>28</v>
      </c>
      <c r="U1507" s="9">
        <f t="shared" si="362"/>
        <v>68647</v>
      </c>
      <c r="V1507" s="9">
        <f t="shared" si="363"/>
        <v>8</v>
      </c>
      <c r="W1507" s="7">
        <v>9.43</v>
      </c>
      <c r="X1507" s="7">
        <f t="shared" si="36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6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35.5</v>
      </c>
      <c r="BM1507">
        <v>0</v>
      </c>
      <c r="BN1507">
        <v>0</v>
      </c>
      <c r="BO1507">
        <v>0</v>
      </c>
      <c r="BP1507">
        <v>0</v>
      </c>
      <c r="BQ1507">
        <v>0</v>
      </c>
      <c r="BR1507">
        <v>0</v>
      </c>
      <c r="BS1507">
        <v>0</v>
      </c>
      <c r="BT1507" s="17">
        <v>1</v>
      </c>
      <c r="BU1507">
        <v>0</v>
      </c>
      <c r="BV1507">
        <v>0</v>
      </c>
      <c r="BW1507">
        <v>0</v>
      </c>
      <c r="BX1507" s="17">
        <v>1</v>
      </c>
      <c r="BY1507">
        <v>0</v>
      </c>
      <c r="BZ1507">
        <v>0</v>
      </c>
      <c r="CA1507">
        <v>0</v>
      </c>
      <c r="CB1507">
        <v>0</v>
      </c>
      <c r="CC1507" s="17">
        <v>1</v>
      </c>
      <c r="CD1507">
        <v>1</v>
      </c>
      <c r="CE1507">
        <v>1</v>
      </c>
      <c r="CF1507">
        <v>0</v>
      </c>
      <c r="CG1507">
        <v>0</v>
      </c>
      <c r="CH1507">
        <v>0</v>
      </c>
      <c r="CI1507">
        <v>0</v>
      </c>
      <c r="CJ1507">
        <v>0</v>
      </c>
      <c r="CK1507">
        <v>0</v>
      </c>
      <c r="CL1507">
        <v>0</v>
      </c>
      <c r="CM1507">
        <v>1</v>
      </c>
      <c r="CN1507" s="17">
        <v>0</v>
      </c>
      <c r="CO1507">
        <v>0.78100000000000003</v>
      </c>
      <c r="CP1507">
        <v>100</v>
      </c>
      <c r="CQ1507">
        <v>1</v>
      </c>
      <c r="CR1507">
        <v>0</v>
      </c>
      <c r="CS1507">
        <v>8</v>
      </c>
      <c r="CY1507" s="33" t="s">
        <v>85</v>
      </c>
    </row>
    <row r="1508" spans="1:103" x14ac:dyDescent="0.25">
      <c r="A1508">
        <v>1507</v>
      </c>
      <c r="B1508">
        <v>95</v>
      </c>
      <c r="C1508" s="24" t="s">
        <v>4230</v>
      </c>
      <c r="D1508" s="12">
        <v>10.9</v>
      </c>
      <c r="E1508" s="13">
        <v>0.2</v>
      </c>
      <c r="F1508" s="7">
        <f t="shared" si="366"/>
        <v>54.5</v>
      </c>
      <c r="G1508" s="7">
        <f t="shared" si="360"/>
        <v>10.700000000000001</v>
      </c>
      <c r="H1508" s="15">
        <f t="shared" si="361"/>
        <v>11.1</v>
      </c>
      <c r="I1508" s="11">
        <f t="shared" si="352"/>
        <v>0.48757497423835405</v>
      </c>
      <c r="J1508" s="32">
        <f t="shared" si="353"/>
        <v>8.9463298025386061E-3</v>
      </c>
      <c r="K1508" s="32">
        <f t="shared" si="354"/>
        <v>111.77768113536798</v>
      </c>
      <c r="L1508" s="8">
        <v>0</v>
      </c>
      <c r="M1508" s="9">
        <v>1</v>
      </c>
      <c r="N1508" s="8">
        <v>0</v>
      </c>
      <c r="O1508" s="9">
        <v>0</v>
      </c>
      <c r="P1508" s="9">
        <v>0</v>
      </c>
      <c r="Q1508" s="9">
        <v>0</v>
      </c>
      <c r="R1508" s="9">
        <v>1</v>
      </c>
      <c r="S1508" s="8">
        <v>9550</v>
      </c>
      <c r="T1508" s="9">
        <v>25</v>
      </c>
      <c r="U1508" s="9">
        <f t="shared" si="362"/>
        <v>9524</v>
      </c>
      <c r="V1508" s="9">
        <f t="shared" si="363"/>
        <v>16</v>
      </c>
      <c r="W1508" s="7">
        <f t="shared" ref="W1508:W1523" si="368">AK1508*0+AL1508*6+AM1508*12+AN1508*15</f>
        <v>11.3163</v>
      </c>
      <c r="X1508" s="7">
        <f t="shared" si="36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69">1-AL1508-AK1508-AN1508</f>
        <v>0.67910000000000004</v>
      </c>
      <c r="AN1508" s="42">
        <v>0.1837</v>
      </c>
      <c r="AO1508" s="41">
        <v>0.50700000000000001</v>
      </c>
      <c r="AP1508" s="17">
        <f t="shared" ref="AP1508:AP1519" si="370">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44.18</v>
      </c>
      <c r="BM1508">
        <v>1</v>
      </c>
      <c r="BN1508">
        <v>0</v>
      </c>
      <c r="BO1508">
        <v>0</v>
      </c>
      <c r="BP1508">
        <v>0</v>
      </c>
      <c r="BQ1508">
        <v>0</v>
      </c>
      <c r="BR1508">
        <v>0</v>
      </c>
      <c r="BS1508">
        <v>0</v>
      </c>
      <c r="BT1508" s="17">
        <v>0</v>
      </c>
      <c r="BU1508">
        <v>0</v>
      </c>
      <c r="BV1508">
        <v>0</v>
      </c>
      <c r="BW1508">
        <v>0</v>
      </c>
      <c r="BX1508" s="17">
        <v>1</v>
      </c>
      <c r="BY1508">
        <v>0</v>
      </c>
      <c r="BZ1508">
        <v>0</v>
      </c>
      <c r="CA1508">
        <v>0</v>
      </c>
      <c r="CB1508">
        <v>0</v>
      </c>
      <c r="CC1508" s="17">
        <v>0</v>
      </c>
      <c r="CD1508">
        <v>1</v>
      </c>
      <c r="CE1508">
        <v>1</v>
      </c>
      <c r="CF1508">
        <v>0</v>
      </c>
      <c r="CG1508">
        <v>0</v>
      </c>
      <c r="CH1508">
        <v>0</v>
      </c>
      <c r="CI1508">
        <v>0</v>
      </c>
      <c r="CJ1508">
        <v>0</v>
      </c>
      <c r="CK1508">
        <v>0</v>
      </c>
      <c r="CL1508">
        <v>0</v>
      </c>
      <c r="CM1508">
        <v>1</v>
      </c>
      <c r="CN1508" s="17">
        <v>0</v>
      </c>
      <c r="CO1508">
        <v>2.3879999999999999</v>
      </c>
      <c r="CP1508">
        <v>860</v>
      </c>
      <c r="CQ1508">
        <v>1</v>
      </c>
      <c r="CR1508">
        <v>0</v>
      </c>
      <c r="CS1508">
        <v>12</v>
      </c>
      <c r="CY1508" s="33" t="s">
        <v>85</v>
      </c>
    </row>
    <row r="1509" spans="1:103" x14ac:dyDescent="0.25">
      <c r="A1509">
        <v>1508</v>
      </c>
      <c r="B1509">
        <v>95</v>
      </c>
      <c r="C1509" s="24" t="s">
        <v>4230</v>
      </c>
      <c r="D1509" s="12">
        <v>10.9</v>
      </c>
      <c r="E1509" s="13">
        <v>0.2</v>
      </c>
      <c r="F1509" s="7">
        <f t="shared" si="366"/>
        <v>54.5</v>
      </c>
      <c r="G1509" s="7">
        <f t="shared" si="360"/>
        <v>10.700000000000001</v>
      </c>
      <c r="H1509" s="15">
        <f t="shared" si="361"/>
        <v>11.1</v>
      </c>
      <c r="I1509" s="11">
        <f t="shared" si="352"/>
        <v>0.48757497423835405</v>
      </c>
      <c r="J1509" s="32">
        <f t="shared" si="353"/>
        <v>8.9463298025386061E-3</v>
      </c>
      <c r="K1509" s="32">
        <f t="shared" si="354"/>
        <v>111.77768113536798</v>
      </c>
      <c r="L1509" s="8">
        <v>0</v>
      </c>
      <c r="M1509" s="9">
        <v>1</v>
      </c>
      <c r="N1509" s="8">
        <v>0</v>
      </c>
      <c r="O1509" s="9">
        <v>0</v>
      </c>
      <c r="P1509" s="9">
        <v>0</v>
      </c>
      <c r="Q1509" s="9">
        <v>0</v>
      </c>
      <c r="R1509" s="9">
        <v>1</v>
      </c>
      <c r="S1509" s="8">
        <v>9550</v>
      </c>
      <c r="T1509" s="9">
        <v>25</v>
      </c>
      <c r="U1509" s="9">
        <f t="shared" si="362"/>
        <v>9524</v>
      </c>
      <c r="V1509" s="9">
        <f t="shared" si="363"/>
        <v>16</v>
      </c>
      <c r="W1509" s="7">
        <f t="shared" si="368"/>
        <v>11.3163</v>
      </c>
      <c r="X1509" s="7">
        <f t="shared" si="36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69"/>
        <v>0.67910000000000004</v>
      </c>
      <c r="AN1509" s="42">
        <v>0.1837</v>
      </c>
      <c r="AO1509" s="41">
        <v>0.50700000000000001</v>
      </c>
      <c r="AP1509" s="17">
        <f t="shared" si="370"/>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44.18</v>
      </c>
      <c r="BM1509">
        <v>0</v>
      </c>
      <c r="BN1509">
        <v>0</v>
      </c>
      <c r="BO1509">
        <v>0</v>
      </c>
      <c r="BP1509">
        <v>0</v>
      </c>
      <c r="BQ1509">
        <v>0</v>
      </c>
      <c r="BR1509">
        <v>1</v>
      </c>
      <c r="BS1509">
        <v>0</v>
      </c>
      <c r="BT1509" s="17">
        <v>0</v>
      </c>
      <c r="BU1509">
        <v>0</v>
      </c>
      <c r="BV1509">
        <v>0</v>
      </c>
      <c r="BW1509">
        <v>0</v>
      </c>
      <c r="BX1509" s="17">
        <v>1</v>
      </c>
      <c r="BY1509">
        <v>0</v>
      </c>
      <c r="BZ1509">
        <v>0</v>
      </c>
      <c r="CA1509">
        <v>0</v>
      </c>
      <c r="CB1509">
        <v>0</v>
      </c>
      <c r="CC1509" s="17">
        <v>0</v>
      </c>
      <c r="CD1509">
        <v>1</v>
      </c>
      <c r="CE1509">
        <v>1</v>
      </c>
      <c r="CF1509">
        <v>0</v>
      </c>
      <c r="CG1509">
        <v>0</v>
      </c>
      <c r="CH1509">
        <v>0</v>
      </c>
      <c r="CI1509">
        <v>0</v>
      </c>
      <c r="CJ1509">
        <v>0</v>
      </c>
      <c r="CK1509">
        <v>0</v>
      </c>
      <c r="CL1509">
        <v>0</v>
      </c>
      <c r="CM1509">
        <v>1</v>
      </c>
      <c r="CN1509" s="17">
        <v>0</v>
      </c>
      <c r="CO1509">
        <v>2.3879999999999999</v>
      </c>
      <c r="CP1509">
        <v>860</v>
      </c>
      <c r="CQ1509">
        <v>1</v>
      </c>
      <c r="CR1509">
        <v>0</v>
      </c>
      <c r="CS1509">
        <v>12</v>
      </c>
      <c r="CY1509" s="33" t="s">
        <v>85</v>
      </c>
    </row>
    <row r="1510" spans="1:103" x14ac:dyDescent="0.25">
      <c r="A1510">
        <v>1509</v>
      </c>
      <c r="B1510">
        <v>95</v>
      </c>
      <c r="C1510" s="24" t="s">
        <v>4230</v>
      </c>
      <c r="D1510" s="12">
        <v>10.3</v>
      </c>
      <c r="E1510" s="13">
        <v>0.2</v>
      </c>
      <c r="F1510" s="7">
        <f t="shared" si="366"/>
        <v>51.5</v>
      </c>
      <c r="G1510" s="7">
        <f t="shared" si="360"/>
        <v>10.100000000000001</v>
      </c>
      <c r="H1510" s="15">
        <f t="shared" si="361"/>
        <v>10.5</v>
      </c>
      <c r="I1510" s="11">
        <f t="shared" si="352"/>
        <v>0.46671359407385749</v>
      </c>
      <c r="J1510" s="32">
        <f t="shared" si="353"/>
        <v>9.062399884929271E-3</v>
      </c>
      <c r="K1510" s="32">
        <f t="shared" si="354"/>
        <v>110.34604659887006</v>
      </c>
      <c r="L1510" s="8">
        <v>0</v>
      </c>
      <c r="M1510" s="9">
        <v>1</v>
      </c>
      <c r="N1510" s="8">
        <v>0</v>
      </c>
      <c r="O1510" s="9">
        <v>0</v>
      </c>
      <c r="P1510" s="9">
        <v>0</v>
      </c>
      <c r="Q1510" s="9">
        <v>0</v>
      </c>
      <c r="R1510" s="9">
        <v>1</v>
      </c>
      <c r="S1510" s="8">
        <v>9550</v>
      </c>
      <c r="T1510" s="9">
        <v>25</v>
      </c>
      <c r="U1510" s="9">
        <f t="shared" si="362"/>
        <v>9524</v>
      </c>
      <c r="V1510" s="9">
        <f t="shared" si="363"/>
        <v>16</v>
      </c>
      <c r="W1510" s="7">
        <f t="shared" si="368"/>
        <v>11.3163</v>
      </c>
      <c r="X1510" s="7">
        <f t="shared" si="36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69"/>
        <v>0.67910000000000004</v>
      </c>
      <c r="AN1510" s="42">
        <v>0.1837</v>
      </c>
      <c r="AO1510" s="41">
        <v>0.50700000000000001</v>
      </c>
      <c r="AP1510" s="17">
        <f t="shared" si="370"/>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44.18</v>
      </c>
      <c r="BM1510">
        <v>1</v>
      </c>
      <c r="BN1510">
        <v>0</v>
      </c>
      <c r="BO1510">
        <v>0</v>
      </c>
      <c r="BP1510">
        <v>0</v>
      </c>
      <c r="BQ1510">
        <v>0</v>
      </c>
      <c r="BR1510">
        <v>0</v>
      </c>
      <c r="BS1510">
        <v>0</v>
      </c>
      <c r="BT1510" s="17">
        <v>0</v>
      </c>
      <c r="BU1510">
        <v>0</v>
      </c>
      <c r="BV1510">
        <v>0</v>
      </c>
      <c r="BW1510">
        <v>0</v>
      </c>
      <c r="BX1510" s="17">
        <v>1</v>
      </c>
      <c r="BY1510">
        <v>0</v>
      </c>
      <c r="BZ1510">
        <v>0</v>
      </c>
      <c r="CA1510">
        <v>0</v>
      </c>
      <c r="CB1510">
        <v>0</v>
      </c>
      <c r="CC1510" s="17">
        <v>0</v>
      </c>
      <c r="CD1510">
        <v>1</v>
      </c>
      <c r="CE1510">
        <v>1</v>
      </c>
      <c r="CF1510">
        <v>0</v>
      </c>
      <c r="CG1510">
        <v>0</v>
      </c>
      <c r="CH1510">
        <v>0</v>
      </c>
      <c r="CI1510">
        <v>0</v>
      </c>
      <c r="CJ1510">
        <v>0</v>
      </c>
      <c r="CK1510">
        <v>0</v>
      </c>
      <c r="CL1510">
        <v>0</v>
      </c>
      <c r="CM1510">
        <v>1</v>
      </c>
      <c r="CN1510" s="17">
        <v>0</v>
      </c>
      <c r="CO1510">
        <v>2.3879999999999999</v>
      </c>
      <c r="CP1510">
        <v>860</v>
      </c>
      <c r="CQ1510">
        <v>1</v>
      </c>
      <c r="CR1510">
        <v>0</v>
      </c>
      <c r="CS1510">
        <v>12</v>
      </c>
      <c r="CY1510" s="33" t="s">
        <v>85</v>
      </c>
    </row>
    <row r="1511" spans="1:103" x14ac:dyDescent="0.25">
      <c r="A1511">
        <v>1510</v>
      </c>
      <c r="B1511">
        <v>95</v>
      </c>
      <c r="C1511" s="24" t="s">
        <v>4230</v>
      </c>
      <c r="D1511" s="12">
        <v>10.199999999999999</v>
      </c>
      <c r="E1511" s="13">
        <v>0.3</v>
      </c>
      <c r="F1511" s="7">
        <f t="shared" si="366"/>
        <v>34</v>
      </c>
      <c r="G1511" s="7">
        <f t="shared" si="360"/>
        <v>9.8999999999999986</v>
      </c>
      <c r="H1511" s="15">
        <f t="shared" si="361"/>
        <v>10.5</v>
      </c>
      <c r="I1511" s="11">
        <f t="shared" si="352"/>
        <v>0.32899802487937801</v>
      </c>
      <c r="J1511" s="32">
        <f t="shared" si="353"/>
        <v>9.6764124964522948E-3</v>
      </c>
      <c r="K1511" s="32">
        <f t="shared" si="354"/>
        <v>103.3440854621105</v>
      </c>
      <c r="L1511" s="8">
        <v>0</v>
      </c>
      <c r="M1511" s="9">
        <v>1</v>
      </c>
      <c r="N1511" s="8">
        <v>0</v>
      </c>
      <c r="O1511" s="9">
        <v>0</v>
      </c>
      <c r="P1511" s="9">
        <v>0</v>
      </c>
      <c r="Q1511" s="9">
        <v>0</v>
      </c>
      <c r="R1511" s="9">
        <v>1</v>
      </c>
      <c r="S1511" s="8">
        <v>9550</v>
      </c>
      <c r="T1511" s="9">
        <v>25</v>
      </c>
      <c r="U1511" s="9">
        <f t="shared" si="362"/>
        <v>9524</v>
      </c>
      <c r="V1511" s="9">
        <f t="shared" si="363"/>
        <v>16</v>
      </c>
      <c r="W1511" s="7">
        <f t="shared" si="368"/>
        <v>11.3163</v>
      </c>
      <c r="X1511" s="7">
        <f t="shared" si="36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69"/>
        <v>0.67910000000000004</v>
      </c>
      <c r="AN1511" s="42">
        <v>0.1837</v>
      </c>
      <c r="AO1511" s="41">
        <v>0.50700000000000001</v>
      </c>
      <c r="AP1511" s="17">
        <f t="shared" si="370"/>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44.18</v>
      </c>
      <c r="BM1511">
        <v>0</v>
      </c>
      <c r="BN1511">
        <v>0</v>
      </c>
      <c r="BO1511">
        <v>0</v>
      </c>
      <c r="BP1511">
        <v>0</v>
      </c>
      <c r="BQ1511">
        <v>0</v>
      </c>
      <c r="BR1511">
        <v>1</v>
      </c>
      <c r="BS1511">
        <v>0</v>
      </c>
      <c r="BT1511" s="17">
        <v>0</v>
      </c>
      <c r="BU1511">
        <v>0</v>
      </c>
      <c r="BV1511">
        <v>0</v>
      </c>
      <c r="BW1511">
        <v>0</v>
      </c>
      <c r="BX1511" s="17">
        <v>1</v>
      </c>
      <c r="BY1511">
        <v>0</v>
      </c>
      <c r="BZ1511">
        <v>0</v>
      </c>
      <c r="CA1511">
        <v>0</v>
      </c>
      <c r="CB1511">
        <v>0</v>
      </c>
      <c r="CC1511" s="17">
        <v>0</v>
      </c>
      <c r="CD1511">
        <v>1</v>
      </c>
      <c r="CE1511">
        <v>1</v>
      </c>
      <c r="CF1511">
        <v>0</v>
      </c>
      <c r="CG1511">
        <v>0</v>
      </c>
      <c r="CH1511">
        <v>0</v>
      </c>
      <c r="CI1511">
        <v>0</v>
      </c>
      <c r="CJ1511">
        <v>0</v>
      </c>
      <c r="CK1511">
        <v>0</v>
      </c>
      <c r="CL1511">
        <v>0</v>
      </c>
      <c r="CM1511">
        <v>1</v>
      </c>
      <c r="CN1511" s="17">
        <v>0</v>
      </c>
      <c r="CO1511">
        <v>2.3879999999999999</v>
      </c>
      <c r="CP1511">
        <v>860</v>
      </c>
      <c r="CQ1511">
        <v>1</v>
      </c>
      <c r="CR1511">
        <v>0</v>
      </c>
      <c r="CS1511">
        <v>12</v>
      </c>
      <c r="CY1511" s="33" t="s">
        <v>85</v>
      </c>
    </row>
    <row r="1512" spans="1:103" x14ac:dyDescent="0.25">
      <c r="A1512">
        <v>1511</v>
      </c>
      <c r="B1512">
        <v>95</v>
      </c>
      <c r="C1512" s="24" t="s">
        <v>4230</v>
      </c>
      <c r="D1512" s="12">
        <v>6.41</v>
      </c>
      <c r="E1512" s="13">
        <v>0.2</v>
      </c>
      <c r="F1512" s="7">
        <f t="shared" si="366"/>
        <v>32.049999999999997</v>
      </c>
      <c r="G1512" s="7">
        <f t="shared" si="360"/>
        <v>6.21</v>
      </c>
      <c r="H1512" s="15">
        <f t="shared" si="361"/>
        <v>6.61</v>
      </c>
      <c r="I1512" s="11">
        <f t="shared" si="352"/>
        <v>0.30555417124511469</v>
      </c>
      <c r="J1512" s="32">
        <f t="shared" si="353"/>
        <v>9.5336714897071659E-3</v>
      </c>
      <c r="K1512" s="32">
        <f t="shared" si="354"/>
        <v>104.89138429823491</v>
      </c>
      <c r="L1512" s="8">
        <v>0</v>
      </c>
      <c r="M1512" s="9">
        <v>1</v>
      </c>
      <c r="N1512" s="8">
        <v>0</v>
      </c>
      <c r="O1512" s="9">
        <v>0</v>
      </c>
      <c r="P1512" s="9">
        <v>0</v>
      </c>
      <c r="Q1512" s="9">
        <v>0</v>
      </c>
      <c r="R1512" s="9">
        <v>1</v>
      </c>
      <c r="S1512" s="8">
        <v>10001</v>
      </c>
      <c r="T1512" s="9">
        <v>25</v>
      </c>
      <c r="U1512" s="9">
        <f t="shared" si="362"/>
        <v>9975</v>
      </c>
      <c r="V1512" s="9">
        <f t="shared" si="363"/>
        <v>16</v>
      </c>
      <c r="W1512" s="7">
        <f t="shared" si="368"/>
        <v>11.3163</v>
      </c>
      <c r="X1512" s="7">
        <f t="shared" si="36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69"/>
        <v>0.67910000000000004</v>
      </c>
      <c r="AN1512" s="42">
        <v>0.1837</v>
      </c>
      <c r="AO1512" s="41">
        <v>1</v>
      </c>
      <c r="AP1512" s="17">
        <f t="shared" si="370"/>
        <v>0</v>
      </c>
      <c r="AQ1512" s="32">
        <v>1</v>
      </c>
      <c r="AR1512" s="39">
        <f t="shared" ref="AR1512:AR1535" si="371">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44.18</v>
      </c>
      <c r="BM1512">
        <v>1</v>
      </c>
      <c r="BN1512">
        <v>0</v>
      </c>
      <c r="BO1512">
        <v>0</v>
      </c>
      <c r="BP1512">
        <v>0</v>
      </c>
      <c r="BQ1512">
        <v>0</v>
      </c>
      <c r="BR1512">
        <v>0</v>
      </c>
      <c r="BS1512">
        <v>0</v>
      </c>
      <c r="BT1512" s="17">
        <v>0</v>
      </c>
      <c r="BU1512">
        <v>0</v>
      </c>
      <c r="BV1512">
        <v>0</v>
      </c>
      <c r="BW1512">
        <v>0</v>
      </c>
      <c r="BX1512" s="17">
        <v>1</v>
      </c>
      <c r="BY1512">
        <v>0</v>
      </c>
      <c r="BZ1512">
        <v>0</v>
      </c>
      <c r="CA1512">
        <v>0</v>
      </c>
      <c r="CB1512">
        <v>0</v>
      </c>
      <c r="CC1512" s="17">
        <v>0</v>
      </c>
      <c r="CD1512">
        <v>1</v>
      </c>
      <c r="CE1512">
        <v>1</v>
      </c>
      <c r="CF1512">
        <v>0</v>
      </c>
      <c r="CG1512">
        <v>0</v>
      </c>
      <c r="CH1512">
        <v>0</v>
      </c>
      <c r="CI1512">
        <v>0</v>
      </c>
      <c r="CJ1512">
        <v>0</v>
      </c>
      <c r="CK1512">
        <v>0</v>
      </c>
      <c r="CL1512">
        <v>0</v>
      </c>
      <c r="CM1512">
        <v>1</v>
      </c>
      <c r="CN1512" s="17">
        <v>0</v>
      </c>
      <c r="CO1512">
        <v>2.3879999999999999</v>
      </c>
      <c r="CP1512">
        <v>860</v>
      </c>
      <c r="CQ1512">
        <v>1</v>
      </c>
      <c r="CR1512">
        <v>0</v>
      </c>
      <c r="CS1512">
        <v>12</v>
      </c>
      <c r="CY1512" s="33" t="s">
        <v>85</v>
      </c>
    </row>
    <row r="1513" spans="1:103" x14ac:dyDescent="0.25">
      <c r="A1513">
        <v>1512</v>
      </c>
      <c r="B1513">
        <v>95</v>
      </c>
      <c r="C1513" s="24" t="s">
        <v>4230</v>
      </c>
      <c r="D1513" s="12">
        <v>10.27</v>
      </c>
      <c r="E1513" s="13">
        <v>0.2</v>
      </c>
      <c r="F1513" s="7">
        <f t="shared" si="366"/>
        <v>51.349999999999994</v>
      </c>
      <c r="G1513" s="7">
        <f t="shared" si="360"/>
        <v>10.07</v>
      </c>
      <c r="H1513" s="15">
        <f t="shared" si="361"/>
        <v>10.469999999999999</v>
      </c>
      <c r="I1513" s="11">
        <f t="shared" si="352"/>
        <v>0.46564932009160293</v>
      </c>
      <c r="J1513" s="32">
        <f t="shared" si="353"/>
        <v>9.0681464477429998E-3</v>
      </c>
      <c r="K1513" s="32">
        <f t="shared" si="354"/>
        <v>110.27611935500812</v>
      </c>
      <c r="L1513" s="8">
        <v>0</v>
      </c>
      <c r="M1513" s="9">
        <v>1</v>
      </c>
      <c r="N1513" s="8">
        <v>0</v>
      </c>
      <c r="O1513" s="9">
        <v>0</v>
      </c>
      <c r="P1513" s="9">
        <v>0</v>
      </c>
      <c r="Q1513" s="9">
        <v>0</v>
      </c>
      <c r="R1513" s="9">
        <v>1</v>
      </c>
      <c r="S1513" s="8">
        <v>9550</v>
      </c>
      <c r="T1513" s="9">
        <v>25</v>
      </c>
      <c r="U1513" s="9">
        <f t="shared" si="362"/>
        <v>9524</v>
      </c>
      <c r="V1513" s="9">
        <f t="shared" si="363"/>
        <v>16</v>
      </c>
      <c r="W1513" s="7">
        <f t="shared" si="368"/>
        <v>11.3163</v>
      </c>
      <c r="X1513" s="7">
        <f t="shared" si="36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69"/>
        <v>0.67910000000000004</v>
      </c>
      <c r="AN1513" s="42">
        <v>0.1837</v>
      </c>
      <c r="AO1513" s="41">
        <v>1</v>
      </c>
      <c r="AP1513" s="17">
        <f t="shared" si="370"/>
        <v>0</v>
      </c>
      <c r="AQ1513" s="32">
        <v>0</v>
      </c>
      <c r="AR1513" s="39">
        <f t="shared" si="371"/>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44.18</v>
      </c>
      <c r="BM1513">
        <v>1</v>
      </c>
      <c r="BN1513">
        <v>0</v>
      </c>
      <c r="BO1513">
        <v>0</v>
      </c>
      <c r="BP1513">
        <v>0</v>
      </c>
      <c r="BQ1513">
        <v>0</v>
      </c>
      <c r="BR1513">
        <v>0</v>
      </c>
      <c r="BS1513">
        <v>0</v>
      </c>
      <c r="BT1513" s="17">
        <v>0</v>
      </c>
      <c r="BU1513">
        <v>0</v>
      </c>
      <c r="BV1513">
        <v>0</v>
      </c>
      <c r="BW1513">
        <v>0</v>
      </c>
      <c r="BX1513" s="17">
        <v>1</v>
      </c>
      <c r="BY1513">
        <v>0</v>
      </c>
      <c r="BZ1513">
        <v>0</v>
      </c>
      <c r="CA1513">
        <v>0</v>
      </c>
      <c r="CB1513">
        <v>0</v>
      </c>
      <c r="CC1513" s="17">
        <v>0</v>
      </c>
      <c r="CD1513">
        <v>1</v>
      </c>
      <c r="CE1513">
        <v>1</v>
      </c>
      <c r="CF1513">
        <v>0</v>
      </c>
      <c r="CG1513">
        <v>0</v>
      </c>
      <c r="CH1513">
        <v>0</v>
      </c>
      <c r="CI1513">
        <v>0</v>
      </c>
      <c r="CJ1513">
        <v>0</v>
      </c>
      <c r="CK1513">
        <v>0</v>
      </c>
      <c r="CL1513">
        <v>0</v>
      </c>
      <c r="CM1513">
        <v>1</v>
      </c>
      <c r="CN1513" s="17">
        <v>0</v>
      </c>
      <c r="CO1513">
        <v>2.3879999999999999</v>
      </c>
      <c r="CP1513">
        <v>860</v>
      </c>
      <c r="CQ1513">
        <v>1</v>
      </c>
      <c r="CR1513">
        <v>0</v>
      </c>
      <c r="CS1513">
        <v>12</v>
      </c>
      <c r="CY1513" s="33" t="s">
        <v>85</v>
      </c>
    </row>
    <row r="1514" spans="1:103" x14ac:dyDescent="0.25">
      <c r="A1514">
        <v>1513</v>
      </c>
      <c r="B1514">
        <v>95</v>
      </c>
      <c r="C1514" s="24" t="s">
        <v>4230</v>
      </c>
      <c r="D1514" s="12">
        <v>6.91</v>
      </c>
      <c r="E1514" s="13">
        <v>0.3</v>
      </c>
      <c r="F1514" s="7">
        <f t="shared" si="366"/>
        <v>23.033333333333335</v>
      </c>
      <c r="G1514" s="7">
        <f t="shared" si="360"/>
        <v>6.61</v>
      </c>
      <c r="H1514" s="15">
        <f t="shared" si="361"/>
        <v>7.21</v>
      </c>
      <c r="I1514" s="11">
        <f t="shared" si="352"/>
        <v>0.22472309996116707</v>
      </c>
      <c r="J1514" s="32">
        <f t="shared" si="353"/>
        <v>9.7564298101809142E-3</v>
      </c>
      <c r="K1514" s="32">
        <f t="shared" si="354"/>
        <v>102.49650942566018</v>
      </c>
      <c r="L1514" s="8">
        <v>0</v>
      </c>
      <c r="M1514" s="9">
        <v>1</v>
      </c>
      <c r="N1514" s="8">
        <v>0</v>
      </c>
      <c r="O1514" s="9">
        <v>0</v>
      </c>
      <c r="P1514" s="9">
        <v>0</v>
      </c>
      <c r="Q1514" s="9">
        <v>0</v>
      </c>
      <c r="R1514" s="9">
        <v>1</v>
      </c>
      <c r="S1514" s="8">
        <v>10001</v>
      </c>
      <c r="T1514" s="9">
        <v>25</v>
      </c>
      <c r="U1514" s="9">
        <f t="shared" si="362"/>
        <v>9975</v>
      </c>
      <c r="V1514" s="9">
        <f t="shared" si="363"/>
        <v>16</v>
      </c>
      <c r="W1514" s="7">
        <f t="shared" si="368"/>
        <v>11.3163</v>
      </c>
      <c r="X1514" s="7">
        <f t="shared" si="36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69"/>
        <v>0.67910000000000004</v>
      </c>
      <c r="AN1514" s="42">
        <v>0.1837</v>
      </c>
      <c r="AO1514" s="41">
        <v>1</v>
      </c>
      <c r="AP1514" s="17">
        <f t="shared" si="370"/>
        <v>0</v>
      </c>
      <c r="AQ1514" s="32">
        <v>1</v>
      </c>
      <c r="AR1514" s="39">
        <f t="shared" si="371"/>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44.18</v>
      </c>
      <c r="BM1514">
        <v>0</v>
      </c>
      <c r="BN1514">
        <v>0</v>
      </c>
      <c r="BO1514">
        <v>0</v>
      </c>
      <c r="BP1514">
        <v>0</v>
      </c>
      <c r="BQ1514">
        <v>0</v>
      </c>
      <c r="BR1514">
        <v>1</v>
      </c>
      <c r="BS1514">
        <v>0</v>
      </c>
      <c r="BT1514" s="17">
        <v>0</v>
      </c>
      <c r="BU1514">
        <v>0</v>
      </c>
      <c r="BV1514">
        <v>0</v>
      </c>
      <c r="BW1514">
        <v>0</v>
      </c>
      <c r="BX1514" s="17">
        <v>1</v>
      </c>
      <c r="BY1514">
        <v>0</v>
      </c>
      <c r="BZ1514">
        <v>0</v>
      </c>
      <c r="CA1514">
        <v>0</v>
      </c>
      <c r="CB1514">
        <v>0</v>
      </c>
      <c r="CC1514" s="17">
        <v>0</v>
      </c>
      <c r="CD1514">
        <v>1</v>
      </c>
      <c r="CE1514">
        <v>1</v>
      </c>
      <c r="CF1514">
        <v>0</v>
      </c>
      <c r="CG1514">
        <v>0</v>
      </c>
      <c r="CH1514">
        <v>0</v>
      </c>
      <c r="CI1514">
        <v>0</v>
      </c>
      <c r="CJ1514">
        <v>0</v>
      </c>
      <c r="CK1514">
        <v>0</v>
      </c>
      <c r="CL1514">
        <v>0</v>
      </c>
      <c r="CM1514">
        <v>1</v>
      </c>
      <c r="CN1514" s="17">
        <v>0</v>
      </c>
      <c r="CO1514">
        <v>2.3879999999999999</v>
      </c>
      <c r="CP1514">
        <v>860</v>
      </c>
      <c r="CQ1514">
        <v>1</v>
      </c>
      <c r="CR1514">
        <v>0</v>
      </c>
      <c r="CS1514">
        <v>12</v>
      </c>
      <c r="CY1514" s="33" t="s">
        <v>85</v>
      </c>
    </row>
    <row r="1515" spans="1:103" x14ac:dyDescent="0.25">
      <c r="A1515">
        <v>1514</v>
      </c>
      <c r="B1515">
        <v>95</v>
      </c>
      <c r="C1515" s="24" t="s">
        <v>4230</v>
      </c>
      <c r="D1515" s="12">
        <v>10.32</v>
      </c>
      <c r="E1515" s="13">
        <v>0.2</v>
      </c>
      <c r="F1515" s="7">
        <f t="shared" si="366"/>
        <v>51.6</v>
      </c>
      <c r="G1515" s="7">
        <f t="shared" si="360"/>
        <v>10.120000000000001</v>
      </c>
      <c r="H1515" s="15">
        <f t="shared" si="361"/>
        <v>10.52</v>
      </c>
      <c r="I1515" s="11">
        <f t="shared" si="352"/>
        <v>0.46742198575187444</v>
      </c>
      <c r="J1515" s="32">
        <f t="shared" si="353"/>
        <v>9.0585656153464034E-3</v>
      </c>
      <c r="K1515" s="32">
        <f t="shared" si="354"/>
        <v>110.39275338535587</v>
      </c>
      <c r="L1515" s="8">
        <v>0</v>
      </c>
      <c r="M1515" s="9">
        <v>1</v>
      </c>
      <c r="N1515" s="8">
        <v>0</v>
      </c>
      <c r="O1515" s="9">
        <v>0</v>
      </c>
      <c r="P1515" s="9">
        <v>0</v>
      </c>
      <c r="Q1515" s="9">
        <v>0</v>
      </c>
      <c r="R1515" s="9">
        <v>1</v>
      </c>
      <c r="S1515" s="8">
        <v>9550</v>
      </c>
      <c r="T1515" s="9">
        <v>25</v>
      </c>
      <c r="U1515" s="9">
        <f t="shared" si="362"/>
        <v>9524</v>
      </c>
      <c r="V1515" s="9">
        <f t="shared" si="363"/>
        <v>16</v>
      </c>
      <c r="W1515" s="7">
        <f t="shared" si="368"/>
        <v>11.3163</v>
      </c>
      <c r="X1515" s="7">
        <f t="shared" si="36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69"/>
        <v>0.67910000000000004</v>
      </c>
      <c r="AN1515" s="42">
        <v>0.1837</v>
      </c>
      <c r="AO1515" s="41">
        <v>1</v>
      </c>
      <c r="AP1515" s="17">
        <f t="shared" si="370"/>
        <v>0</v>
      </c>
      <c r="AQ1515" s="32">
        <v>0</v>
      </c>
      <c r="AR1515" s="39">
        <f t="shared" si="371"/>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44.18</v>
      </c>
      <c r="BM1515">
        <v>0</v>
      </c>
      <c r="BN1515">
        <v>0</v>
      </c>
      <c r="BO1515">
        <v>0</v>
      </c>
      <c r="BP1515">
        <v>0</v>
      </c>
      <c r="BQ1515">
        <v>0</v>
      </c>
      <c r="BR1515">
        <v>1</v>
      </c>
      <c r="BS1515">
        <v>0</v>
      </c>
      <c r="BT1515" s="17">
        <v>0</v>
      </c>
      <c r="BU1515">
        <v>0</v>
      </c>
      <c r="BV1515">
        <v>0</v>
      </c>
      <c r="BW1515">
        <v>0</v>
      </c>
      <c r="BX1515" s="17">
        <v>1</v>
      </c>
      <c r="BY1515">
        <v>0</v>
      </c>
      <c r="BZ1515">
        <v>0</v>
      </c>
      <c r="CA1515">
        <v>0</v>
      </c>
      <c r="CB1515">
        <v>0</v>
      </c>
      <c r="CC1515" s="17">
        <v>0</v>
      </c>
      <c r="CD1515">
        <v>1</v>
      </c>
      <c r="CE1515">
        <v>1</v>
      </c>
      <c r="CF1515">
        <v>0</v>
      </c>
      <c r="CG1515">
        <v>0</v>
      </c>
      <c r="CH1515">
        <v>0</v>
      </c>
      <c r="CI1515">
        <v>0</v>
      </c>
      <c r="CJ1515">
        <v>0</v>
      </c>
      <c r="CK1515">
        <v>0</v>
      </c>
      <c r="CL1515">
        <v>0</v>
      </c>
      <c r="CM1515">
        <v>1</v>
      </c>
      <c r="CN1515" s="17">
        <v>0</v>
      </c>
      <c r="CO1515">
        <v>2.3879999999999999</v>
      </c>
      <c r="CP1515">
        <v>860</v>
      </c>
      <c r="CQ1515">
        <v>1</v>
      </c>
      <c r="CR1515">
        <v>0</v>
      </c>
      <c r="CS1515">
        <v>12</v>
      </c>
      <c r="CY1515" s="33" t="s">
        <v>85</v>
      </c>
    </row>
    <row r="1516" spans="1:103" x14ac:dyDescent="0.25">
      <c r="A1516">
        <v>1515</v>
      </c>
      <c r="B1516">
        <v>95</v>
      </c>
      <c r="C1516" s="24" t="s">
        <v>4230</v>
      </c>
      <c r="D1516" s="12">
        <v>5.14</v>
      </c>
      <c r="E1516" s="13">
        <v>0.8</v>
      </c>
      <c r="F1516" s="7">
        <f t="shared" si="366"/>
        <v>6.4249999999999989</v>
      </c>
      <c r="G1516" s="7">
        <f t="shared" si="360"/>
        <v>4.34</v>
      </c>
      <c r="H1516" s="15">
        <f t="shared" si="361"/>
        <v>5.9399999999999995</v>
      </c>
      <c r="I1516" s="11">
        <f t="shared" si="352"/>
        <v>0.15437039236807831</v>
      </c>
      <c r="J1516" s="32">
        <f t="shared" si="353"/>
        <v>2.4026520212930481E-2</v>
      </c>
      <c r="K1516" s="32">
        <f t="shared" si="354"/>
        <v>41.620675451030344</v>
      </c>
      <c r="L1516" s="8">
        <v>0</v>
      </c>
      <c r="M1516" s="9">
        <v>1</v>
      </c>
      <c r="N1516" s="8">
        <v>0</v>
      </c>
      <c r="O1516" s="9">
        <v>0</v>
      </c>
      <c r="P1516" s="9">
        <v>0</v>
      </c>
      <c r="Q1516" s="9">
        <v>0</v>
      </c>
      <c r="R1516" s="9">
        <v>1</v>
      </c>
      <c r="S1516" s="8">
        <v>1717</v>
      </c>
      <c r="T1516" s="9">
        <v>25</v>
      </c>
      <c r="U1516" s="9">
        <f t="shared" si="362"/>
        <v>1691</v>
      </c>
      <c r="V1516" s="9">
        <f t="shared" si="363"/>
        <v>16</v>
      </c>
      <c r="W1516" s="7">
        <f t="shared" si="368"/>
        <v>11.3163</v>
      </c>
      <c r="X1516" s="7">
        <f t="shared" si="36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69"/>
        <v>0.67910000000000004</v>
      </c>
      <c r="AN1516" s="42">
        <v>0.1837</v>
      </c>
      <c r="AO1516" s="41">
        <v>0</v>
      </c>
      <c r="AP1516" s="17">
        <f t="shared" si="370"/>
        <v>1</v>
      </c>
      <c r="AQ1516" s="32">
        <v>1</v>
      </c>
      <c r="AR1516" s="39">
        <f t="shared" si="371"/>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44.18</v>
      </c>
      <c r="BM1516">
        <v>1</v>
      </c>
      <c r="BN1516">
        <v>0</v>
      </c>
      <c r="BO1516">
        <v>0</v>
      </c>
      <c r="BP1516">
        <v>0</v>
      </c>
      <c r="BQ1516">
        <v>0</v>
      </c>
      <c r="BR1516">
        <v>0</v>
      </c>
      <c r="BS1516">
        <v>0</v>
      </c>
      <c r="BT1516" s="17">
        <v>0</v>
      </c>
      <c r="BU1516">
        <v>0</v>
      </c>
      <c r="BV1516">
        <v>0</v>
      </c>
      <c r="BW1516">
        <v>0</v>
      </c>
      <c r="BX1516" s="17">
        <v>1</v>
      </c>
      <c r="BY1516">
        <v>0</v>
      </c>
      <c r="BZ1516">
        <v>0</v>
      </c>
      <c r="CA1516">
        <v>0</v>
      </c>
      <c r="CB1516">
        <v>0</v>
      </c>
      <c r="CC1516" s="17">
        <v>0</v>
      </c>
      <c r="CD1516">
        <v>1</v>
      </c>
      <c r="CE1516">
        <v>1</v>
      </c>
      <c r="CF1516">
        <v>0</v>
      </c>
      <c r="CG1516">
        <v>0</v>
      </c>
      <c r="CH1516">
        <v>0</v>
      </c>
      <c r="CI1516">
        <v>0</v>
      </c>
      <c r="CJ1516">
        <v>0</v>
      </c>
      <c r="CK1516">
        <v>0</v>
      </c>
      <c r="CL1516">
        <v>0</v>
      </c>
      <c r="CM1516">
        <v>1</v>
      </c>
      <c r="CN1516" s="17">
        <v>0</v>
      </c>
      <c r="CO1516">
        <v>2.3879999999999999</v>
      </c>
      <c r="CP1516">
        <v>860</v>
      </c>
      <c r="CQ1516">
        <v>1</v>
      </c>
      <c r="CR1516">
        <v>0</v>
      </c>
      <c r="CS1516">
        <v>12</v>
      </c>
      <c r="CY1516" s="33" t="s">
        <v>85</v>
      </c>
    </row>
    <row r="1517" spans="1:103" x14ac:dyDescent="0.25">
      <c r="A1517">
        <v>1516</v>
      </c>
      <c r="B1517">
        <v>95</v>
      </c>
      <c r="C1517" s="24" t="s">
        <v>4230</v>
      </c>
      <c r="D1517" s="12">
        <v>7.63</v>
      </c>
      <c r="E1517" s="13">
        <v>1.5</v>
      </c>
      <c r="F1517" s="7">
        <f t="shared" si="366"/>
        <v>5.0866666666666669</v>
      </c>
      <c r="G1517" s="7">
        <f t="shared" si="360"/>
        <v>6.13</v>
      </c>
      <c r="H1517" s="15">
        <f t="shared" si="361"/>
        <v>9.129999999999999</v>
      </c>
      <c r="I1517" s="11">
        <f t="shared" si="352"/>
        <v>0.21440139961648083</v>
      </c>
      <c r="J1517" s="32">
        <f t="shared" si="353"/>
        <v>4.2149685376765555E-2</v>
      </c>
      <c r="K1517" s="32">
        <f t="shared" si="354"/>
        <v>23.724969500038938</v>
      </c>
      <c r="L1517" s="8">
        <v>0</v>
      </c>
      <c r="M1517" s="9">
        <v>1</v>
      </c>
      <c r="N1517" s="8">
        <v>0</v>
      </c>
      <c r="O1517" s="9">
        <v>0</v>
      </c>
      <c r="P1517" s="9">
        <v>0</v>
      </c>
      <c r="Q1517" s="9">
        <v>0</v>
      </c>
      <c r="R1517" s="9">
        <v>1</v>
      </c>
      <c r="S1517" s="8">
        <v>563</v>
      </c>
      <c r="T1517" s="9">
        <v>25</v>
      </c>
      <c r="U1517" s="9">
        <f t="shared" si="362"/>
        <v>537</v>
      </c>
      <c r="V1517" s="9">
        <f t="shared" si="363"/>
        <v>16</v>
      </c>
      <c r="W1517" s="7">
        <f t="shared" si="368"/>
        <v>11.3163</v>
      </c>
      <c r="X1517" s="7">
        <f t="shared" si="36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69"/>
        <v>0.67910000000000004</v>
      </c>
      <c r="AN1517" s="42">
        <v>0.1837</v>
      </c>
      <c r="AO1517" s="41">
        <v>0</v>
      </c>
      <c r="AP1517" s="17">
        <f t="shared" si="370"/>
        <v>1</v>
      </c>
      <c r="AQ1517" s="32">
        <v>0</v>
      </c>
      <c r="AR1517" s="39">
        <f t="shared" si="371"/>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44.18</v>
      </c>
      <c r="BM1517">
        <v>1</v>
      </c>
      <c r="BN1517">
        <v>0</v>
      </c>
      <c r="BO1517">
        <v>0</v>
      </c>
      <c r="BP1517">
        <v>0</v>
      </c>
      <c r="BQ1517">
        <v>0</v>
      </c>
      <c r="BR1517">
        <v>0</v>
      </c>
      <c r="BS1517">
        <v>0</v>
      </c>
      <c r="BT1517" s="17">
        <v>0</v>
      </c>
      <c r="BU1517">
        <v>0</v>
      </c>
      <c r="BV1517">
        <v>0</v>
      </c>
      <c r="BW1517">
        <v>0</v>
      </c>
      <c r="BX1517" s="17">
        <v>1</v>
      </c>
      <c r="BY1517">
        <v>0</v>
      </c>
      <c r="BZ1517">
        <v>0</v>
      </c>
      <c r="CA1517">
        <v>0</v>
      </c>
      <c r="CB1517">
        <v>0</v>
      </c>
      <c r="CC1517" s="17">
        <v>0</v>
      </c>
      <c r="CD1517">
        <v>1</v>
      </c>
      <c r="CE1517">
        <v>1</v>
      </c>
      <c r="CF1517">
        <v>0</v>
      </c>
      <c r="CG1517">
        <v>0</v>
      </c>
      <c r="CH1517">
        <v>0</v>
      </c>
      <c r="CI1517">
        <v>0</v>
      </c>
      <c r="CJ1517">
        <v>0</v>
      </c>
      <c r="CK1517">
        <v>0</v>
      </c>
      <c r="CL1517">
        <v>0</v>
      </c>
      <c r="CM1517">
        <v>1</v>
      </c>
      <c r="CN1517" s="17">
        <v>0</v>
      </c>
      <c r="CO1517">
        <v>2.3879999999999999</v>
      </c>
      <c r="CP1517">
        <v>860</v>
      </c>
      <c r="CQ1517">
        <v>1</v>
      </c>
      <c r="CR1517">
        <v>0</v>
      </c>
      <c r="CS1517">
        <v>12</v>
      </c>
      <c r="CY1517" s="33" t="s">
        <v>85</v>
      </c>
    </row>
    <row r="1518" spans="1:103" x14ac:dyDescent="0.25">
      <c r="A1518">
        <v>1517</v>
      </c>
      <c r="B1518">
        <v>95</v>
      </c>
      <c r="C1518" s="24" t="s">
        <v>4230</v>
      </c>
      <c r="D1518" s="12">
        <v>5.52</v>
      </c>
      <c r="E1518" s="13">
        <v>2.2000000000000002</v>
      </c>
      <c r="F1518" s="7">
        <f t="shared" si="366"/>
        <v>2.5090909090909088</v>
      </c>
      <c r="G1518" s="7">
        <f t="shared" si="360"/>
        <v>3.3199999999999994</v>
      </c>
      <c r="H1518" s="15">
        <f t="shared" si="361"/>
        <v>7.72</v>
      </c>
      <c r="I1518" s="11">
        <f t="shared" si="352"/>
        <v>6.0902856446787106E-2</v>
      </c>
      <c r="J1518" s="32">
        <f t="shared" si="353"/>
        <v>2.4272877569371677E-2</v>
      </c>
      <c r="K1518" s="32">
        <f t="shared" si="354"/>
        <v>41.198246773255811</v>
      </c>
      <c r="L1518" s="8">
        <v>0</v>
      </c>
      <c r="M1518" s="9">
        <v>1</v>
      </c>
      <c r="N1518" s="8">
        <v>0</v>
      </c>
      <c r="O1518" s="9">
        <v>0</v>
      </c>
      <c r="P1518" s="9">
        <v>0</v>
      </c>
      <c r="Q1518" s="9">
        <v>0</v>
      </c>
      <c r="R1518" s="9">
        <v>1</v>
      </c>
      <c r="S1518" s="8">
        <v>1717</v>
      </c>
      <c r="T1518" s="9">
        <v>25</v>
      </c>
      <c r="U1518" s="9">
        <f t="shared" si="362"/>
        <v>1691</v>
      </c>
      <c r="V1518" s="9">
        <f t="shared" si="363"/>
        <v>16</v>
      </c>
      <c r="W1518" s="7">
        <f t="shared" si="368"/>
        <v>11.3163</v>
      </c>
      <c r="X1518" s="7">
        <f t="shared" si="36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69"/>
        <v>0.67910000000000004</v>
      </c>
      <c r="AN1518" s="42">
        <v>0.1837</v>
      </c>
      <c r="AO1518" s="41">
        <v>0</v>
      </c>
      <c r="AP1518" s="17">
        <f t="shared" si="370"/>
        <v>1</v>
      </c>
      <c r="AQ1518" s="32">
        <v>1</v>
      </c>
      <c r="AR1518" s="39">
        <f t="shared" si="371"/>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44.18</v>
      </c>
      <c r="BM1518">
        <v>0</v>
      </c>
      <c r="BN1518">
        <v>0</v>
      </c>
      <c r="BO1518">
        <v>0</v>
      </c>
      <c r="BP1518">
        <v>0</v>
      </c>
      <c r="BQ1518">
        <v>0</v>
      </c>
      <c r="BR1518">
        <v>1</v>
      </c>
      <c r="BS1518">
        <v>0</v>
      </c>
      <c r="BT1518" s="17">
        <v>0</v>
      </c>
      <c r="BU1518">
        <v>0</v>
      </c>
      <c r="BV1518">
        <v>0</v>
      </c>
      <c r="BW1518">
        <v>0</v>
      </c>
      <c r="BX1518" s="17">
        <v>1</v>
      </c>
      <c r="BY1518">
        <v>0</v>
      </c>
      <c r="BZ1518">
        <v>0</v>
      </c>
      <c r="CA1518">
        <v>0</v>
      </c>
      <c r="CB1518">
        <v>0</v>
      </c>
      <c r="CC1518" s="17">
        <v>0</v>
      </c>
      <c r="CD1518">
        <v>1</v>
      </c>
      <c r="CE1518">
        <v>1</v>
      </c>
      <c r="CF1518">
        <v>0</v>
      </c>
      <c r="CG1518">
        <v>0</v>
      </c>
      <c r="CH1518">
        <v>0</v>
      </c>
      <c r="CI1518">
        <v>0</v>
      </c>
      <c r="CJ1518">
        <v>0</v>
      </c>
      <c r="CK1518">
        <v>0</v>
      </c>
      <c r="CL1518">
        <v>0</v>
      </c>
      <c r="CM1518">
        <v>1</v>
      </c>
      <c r="CN1518" s="17">
        <v>0</v>
      </c>
      <c r="CO1518">
        <v>2.3879999999999999</v>
      </c>
      <c r="CP1518">
        <v>860</v>
      </c>
      <c r="CQ1518">
        <v>1</v>
      </c>
      <c r="CR1518">
        <v>0</v>
      </c>
      <c r="CS1518">
        <v>12</v>
      </c>
      <c r="CY1518" s="33" t="s">
        <v>85</v>
      </c>
    </row>
    <row r="1519" spans="1:103" x14ac:dyDescent="0.25">
      <c r="A1519">
        <v>1518</v>
      </c>
      <c r="B1519">
        <v>95</v>
      </c>
      <c r="C1519" s="24" t="s">
        <v>4230</v>
      </c>
      <c r="D1519" s="12">
        <v>7.84</v>
      </c>
      <c r="E1519" s="13">
        <v>6.6</v>
      </c>
      <c r="F1519" s="7">
        <f t="shared" si="366"/>
        <v>1.187878787878788</v>
      </c>
      <c r="G1519" s="7">
        <f t="shared" si="360"/>
        <v>1.2400000000000002</v>
      </c>
      <c r="H1519" s="15">
        <f t="shared" si="361"/>
        <v>14.44</v>
      </c>
      <c r="I1519" s="11">
        <f t="shared" si="352"/>
        <v>5.1193537725436777E-2</v>
      </c>
      <c r="J1519" s="32">
        <f t="shared" si="353"/>
        <v>4.3096600636209521E-2</v>
      </c>
      <c r="K1519" s="32">
        <f t="shared" si="354"/>
        <v>23.203686259185037</v>
      </c>
      <c r="L1519" s="8">
        <v>0</v>
      </c>
      <c r="M1519" s="9">
        <v>1</v>
      </c>
      <c r="N1519" s="8">
        <v>0</v>
      </c>
      <c r="O1519" s="9">
        <v>0</v>
      </c>
      <c r="P1519" s="9">
        <v>0</v>
      </c>
      <c r="Q1519" s="9">
        <v>0</v>
      </c>
      <c r="R1519" s="9">
        <v>1</v>
      </c>
      <c r="S1519" s="8">
        <v>563</v>
      </c>
      <c r="T1519" s="9">
        <v>25</v>
      </c>
      <c r="U1519" s="9">
        <f t="shared" si="362"/>
        <v>537</v>
      </c>
      <c r="V1519" s="9">
        <f t="shared" si="363"/>
        <v>16</v>
      </c>
      <c r="W1519" s="7">
        <f t="shared" si="368"/>
        <v>11.3163</v>
      </c>
      <c r="X1519" s="7">
        <f t="shared" si="36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69"/>
        <v>0.67910000000000004</v>
      </c>
      <c r="AN1519" s="42">
        <v>0.1837</v>
      </c>
      <c r="AO1519" s="41">
        <v>0</v>
      </c>
      <c r="AP1519" s="17">
        <f t="shared" si="370"/>
        <v>1</v>
      </c>
      <c r="AQ1519" s="32">
        <v>0</v>
      </c>
      <c r="AR1519" s="39">
        <f t="shared" si="371"/>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44.18</v>
      </c>
      <c r="BM1519">
        <v>0</v>
      </c>
      <c r="BN1519">
        <v>0</v>
      </c>
      <c r="BO1519">
        <v>0</v>
      </c>
      <c r="BP1519">
        <v>0</v>
      </c>
      <c r="BQ1519">
        <v>0</v>
      </c>
      <c r="BR1519">
        <v>1</v>
      </c>
      <c r="BS1519">
        <v>0</v>
      </c>
      <c r="BT1519" s="17">
        <v>0</v>
      </c>
      <c r="BU1519">
        <v>0</v>
      </c>
      <c r="BV1519">
        <v>0</v>
      </c>
      <c r="BW1519">
        <v>0</v>
      </c>
      <c r="BX1519" s="17">
        <v>1</v>
      </c>
      <c r="BY1519">
        <v>0</v>
      </c>
      <c r="BZ1519">
        <v>0</v>
      </c>
      <c r="CA1519">
        <v>0</v>
      </c>
      <c r="CB1519">
        <v>0</v>
      </c>
      <c r="CC1519" s="17">
        <v>0</v>
      </c>
      <c r="CD1519">
        <v>1</v>
      </c>
      <c r="CE1519">
        <v>1</v>
      </c>
      <c r="CF1519">
        <v>0</v>
      </c>
      <c r="CG1519">
        <v>0</v>
      </c>
      <c r="CH1519">
        <v>0</v>
      </c>
      <c r="CI1519">
        <v>0</v>
      </c>
      <c r="CJ1519">
        <v>0</v>
      </c>
      <c r="CK1519">
        <v>0</v>
      </c>
      <c r="CL1519">
        <v>0</v>
      </c>
      <c r="CM1519">
        <v>1</v>
      </c>
      <c r="CN1519" s="17">
        <v>0</v>
      </c>
      <c r="CO1519">
        <v>2.3879999999999999</v>
      </c>
      <c r="CP1519">
        <v>860</v>
      </c>
      <c r="CQ1519">
        <v>1</v>
      </c>
      <c r="CR1519">
        <v>0</v>
      </c>
      <c r="CS1519">
        <v>12</v>
      </c>
      <c r="CY1519" s="33" t="s">
        <v>85</v>
      </c>
    </row>
    <row r="1520" spans="1:103" x14ac:dyDescent="0.25">
      <c r="A1520">
        <v>1519</v>
      </c>
      <c r="B1520">
        <v>95</v>
      </c>
      <c r="C1520" s="24" t="s">
        <v>4230</v>
      </c>
      <c r="D1520" s="12">
        <v>10.6</v>
      </c>
      <c r="E1520" s="13">
        <v>1.4</v>
      </c>
      <c r="F1520" s="7">
        <f t="shared" si="366"/>
        <v>7.5714285714285721</v>
      </c>
      <c r="G1520" s="7">
        <f t="shared" si="360"/>
        <v>9.1999999999999993</v>
      </c>
      <c r="H1520" s="15">
        <f t="shared" si="361"/>
        <v>12</v>
      </c>
      <c r="I1520" s="11">
        <f t="shared" ref="I1520:I1583" si="372">IFERROR(F1520/SQRT(F1520^2+U1520), "X")</f>
        <v>6.0018301000591072E-2</v>
      </c>
      <c r="J1520" s="32">
        <f t="shared" ref="J1520:J1583" si="373">IFERROR(SQRT((1-I1520^2)/U1520), "X")</f>
        <v>7.9269454151724046E-3</v>
      </c>
      <c r="K1520" s="32">
        <f t="shared" ref="K1520:K1583" si="374">IFERROR(1/J1520, "X")</f>
        <v>126.15199772739331</v>
      </c>
      <c r="L1520" s="8">
        <v>0</v>
      </c>
      <c r="M1520" s="9">
        <v>1</v>
      </c>
      <c r="N1520" s="8">
        <v>0</v>
      </c>
      <c r="O1520" s="9">
        <v>0</v>
      </c>
      <c r="P1520" s="9">
        <v>0</v>
      </c>
      <c r="Q1520" s="9">
        <v>0</v>
      </c>
      <c r="R1520" s="9">
        <v>1</v>
      </c>
      <c r="S1520" s="8">
        <v>15866</v>
      </c>
      <c r="T1520" s="9">
        <v>8</v>
      </c>
      <c r="U1520" s="9">
        <f t="shared" si="362"/>
        <v>15857</v>
      </c>
      <c r="V1520" s="9">
        <f t="shared" si="363"/>
        <v>16</v>
      </c>
      <c r="W1520" s="7">
        <f t="shared" si="368"/>
        <v>8.9309999999999992</v>
      </c>
      <c r="X1520" s="7">
        <f t="shared" si="36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69"/>
        <v>0.14199999999999996</v>
      </c>
      <c r="AN1520" s="42">
        <v>0.311</v>
      </c>
      <c r="AO1520" s="41" t="s">
        <v>98</v>
      </c>
      <c r="AP1520" s="17" t="s">
        <v>98</v>
      </c>
      <c r="AQ1520" s="32">
        <v>1</v>
      </c>
      <c r="AR1520" s="39">
        <f t="shared" si="371"/>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42</v>
      </c>
      <c r="BM1520">
        <v>1</v>
      </c>
      <c r="BN1520">
        <v>0</v>
      </c>
      <c r="BO1520">
        <v>0</v>
      </c>
      <c r="BP1520">
        <v>0</v>
      </c>
      <c r="BQ1520">
        <v>0</v>
      </c>
      <c r="BR1520">
        <v>0</v>
      </c>
      <c r="BS1520">
        <v>0</v>
      </c>
      <c r="BT1520" s="17">
        <v>0</v>
      </c>
      <c r="BU1520">
        <v>0</v>
      </c>
      <c r="BV1520">
        <v>0</v>
      </c>
      <c r="BW1520">
        <v>1</v>
      </c>
      <c r="BX1520" s="17">
        <v>0</v>
      </c>
      <c r="BY1520">
        <v>0</v>
      </c>
      <c r="BZ1520">
        <v>0</v>
      </c>
      <c r="CA1520">
        <v>0</v>
      </c>
      <c r="CB1520">
        <v>0</v>
      </c>
      <c r="CC1520" s="17">
        <v>0</v>
      </c>
      <c r="CD1520">
        <v>1</v>
      </c>
      <c r="CE1520">
        <v>1</v>
      </c>
      <c r="CF1520">
        <v>0</v>
      </c>
      <c r="CG1520">
        <v>0</v>
      </c>
      <c r="CH1520">
        <v>0</v>
      </c>
      <c r="CI1520">
        <v>0</v>
      </c>
      <c r="CJ1520">
        <v>0</v>
      </c>
      <c r="CK1520">
        <v>0</v>
      </c>
      <c r="CL1520">
        <v>0</v>
      </c>
      <c r="CM1520">
        <v>0</v>
      </c>
      <c r="CN1520" s="17">
        <v>0</v>
      </c>
      <c r="CO1520">
        <v>2.3879999999999999</v>
      </c>
      <c r="CP1520">
        <v>860</v>
      </c>
      <c r="CQ1520">
        <v>1</v>
      </c>
      <c r="CR1520">
        <v>0</v>
      </c>
      <c r="CS1520">
        <v>12</v>
      </c>
      <c r="CY1520" s="33" t="s">
        <v>85</v>
      </c>
    </row>
    <row r="1521" spans="1:103" x14ac:dyDescent="0.25">
      <c r="A1521">
        <v>1520</v>
      </c>
      <c r="B1521">
        <v>95</v>
      </c>
      <c r="C1521" s="24" t="s">
        <v>4230</v>
      </c>
      <c r="D1521" s="12">
        <v>8.9</v>
      </c>
      <c r="E1521" s="13">
        <v>0.9</v>
      </c>
      <c r="F1521" s="7">
        <f t="shared" si="366"/>
        <v>9.8888888888888893</v>
      </c>
      <c r="G1521" s="7">
        <f t="shared" si="360"/>
        <v>8</v>
      </c>
      <c r="H1521" s="15">
        <f t="shared" si="361"/>
        <v>9.8000000000000007</v>
      </c>
      <c r="I1521" s="11">
        <f t="shared" si="372"/>
        <v>8.049918948110571E-2</v>
      </c>
      <c r="J1521" s="32">
        <f t="shared" si="373"/>
        <v>8.1403674756174316E-3</v>
      </c>
      <c r="K1521" s="32">
        <f t="shared" si="374"/>
        <v>122.84457710235641</v>
      </c>
      <c r="L1521" s="8">
        <v>0</v>
      </c>
      <c r="M1521" s="9">
        <v>1</v>
      </c>
      <c r="N1521" s="8">
        <v>0</v>
      </c>
      <c r="O1521" s="9">
        <v>0</v>
      </c>
      <c r="P1521" s="9">
        <v>0</v>
      </c>
      <c r="Q1521" s="9">
        <v>0</v>
      </c>
      <c r="R1521" s="9">
        <v>1</v>
      </c>
      <c r="S1521" s="8">
        <v>15002</v>
      </c>
      <c r="T1521" s="9">
        <v>8</v>
      </c>
      <c r="U1521" s="9">
        <f t="shared" si="362"/>
        <v>14993</v>
      </c>
      <c r="V1521" s="9">
        <f t="shared" si="363"/>
        <v>16</v>
      </c>
      <c r="W1521" s="7">
        <f t="shared" si="368"/>
        <v>8.9309999999999992</v>
      </c>
      <c r="X1521" s="7">
        <f t="shared" si="36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69"/>
        <v>0.14199999999999996</v>
      </c>
      <c r="AN1521" s="42">
        <v>0.311</v>
      </c>
      <c r="AO1521" s="41" t="s">
        <v>98</v>
      </c>
      <c r="AP1521" s="17" t="s">
        <v>98</v>
      </c>
      <c r="AQ1521" s="32">
        <v>0</v>
      </c>
      <c r="AR1521" s="39">
        <f t="shared" si="371"/>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42</v>
      </c>
      <c r="BM1521">
        <v>1</v>
      </c>
      <c r="BN1521">
        <v>0</v>
      </c>
      <c r="BO1521">
        <v>0</v>
      </c>
      <c r="BP1521">
        <v>0</v>
      </c>
      <c r="BQ1521">
        <v>0</v>
      </c>
      <c r="BR1521">
        <v>0</v>
      </c>
      <c r="BS1521">
        <v>0</v>
      </c>
      <c r="BT1521" s="17">
        <v>0</v>
      </c>
      <c r="BU1521">
        <v>0</v>
      </c>
      <c r="BV1521">
        <v>0</v>
      </c>
      <c r="BW1521">
        <v>1</v>
      </c>
      <c r="BX1521" s="17">
        <v>0</v>
      </c>
      <c r="BY1521">
        <v>0</v>
      </c>
      <c r="BZ1521">
        <v>0</v>
      </c>
      <c r="CA1521">
        <v>0</v>
      </c>
      <c r="CB1521">
        <v>0</v>
      </c>
      <c r="CC1521" s="17">
        <v>0</v>
      </c>
      <c r="CD1521">
        <v>1</v>
      </c>
      <c r="CE1521">
        <v>1</v>
      </c>
      <c r="CF1521">
        <v>0</v>
      </c>
      <c r="CG1521">
        <v>0</v>
      </c>
      <c r="CH1521">
        <v>0</v>
      </c>
      <c r="CI1521">
        <v>0</v>
      </c>
      <c r="CJ1521">
        <v>0</v>
      </c>
      <c r="CK1521">
        <v>0</v>
      </c>
      <c r="CL1521">
        <v>0</v>
      </c>
      <c r="CM1521">
        <v>0</v>
      </c>
      <c r="CN1521" s="17">
        <v>0</v>
      </c>
      <c r="CO1521">
        <v>2.3879999999999999</v>
      </c>
      <c r="CP1521">
        <v>860</v>
      </c>
      <c r="CQ1521">
        <v>1</v>
      </c>
      <c r="CR1521">
        <v>0</v>
      </c>
      <c r="CS1521">
        <v>12</v>
      </c>
      <c r="CY1521" s="33" t="s">
        <v>85</v>
      </c>
    </row>
    <row r="1522" spans="1:103" x14ac:dyDescent="0.25">
      <c r="A1522">
        <v>1521</v>
      </c>
      <c r="B1522">
        <v>95</v>
      </c>
      <c r="C1522" s="24" t="s">
        <v>4230</v>
      </c>
      <c r="D1522" s="12">
        <v>7.7</v>
      </c>
      <c r="E1522" s="13">
        <v>1.3</v>
      </c>
      <c r="F1522" s="7">
        <f t="shared" si="366"/>
        <v>5.9230769230769234</v>
      </c>
      <c r="G1522" s="7">
        <f t="shared" si="360"/>
        <v>6.4</v>
      </c>
      <c r="H1522" s="15">
        <f t="shared" si="361"/>
        <v>9</v>
      </c>
      <c r="I1522" s="11">
        <f t="shared" si="372"/>
        <v>4.6984754585231547E-2</v>
      </c>
      <c r="J1522" s="32">
        <f t="shared" si="373"/>
        <v>7.9324910338702623E-3</v>
      </c>
      <c r="K1522" s="32">
        <f t="shared" si="374"/>
        <v>126.06380463970093</v>
      </c>
      <c r="L1522" s="8">
        <v>0</v>
      </c>
      <c r="M1522" s="9">
        <v>1</v>
      </c>
      <c r="N1522" s="8">
        <v>0</v>
      </c>
      <c r="O1522" s="9">
        <v>0</v>
      </c>
      <c r="P1522" s="9">
        <v>0</v>
      </c>
      <c r="Q1522" s="9">
        <v>0</v>
      </c>
      <c r="R1522" s="9">
        <v>1</v>
      </c>
      <c r="S1522" s="8">
        <v>15866</v>
      </c>
      <c r="T1522" s="9">
        <v>8</v>
      </c>
      <c r="U1522" s="9">
        <f t="shared" si="362"/>
        <v>15857</v>
      </c>
      <c r="V1522" s="9">
        <f t="shared" si="363"/>
        <v>16</v>
      </c>
      <c r="W1522" s="7">
        <f t="shared" si="368"/>
        <v>8.9309999999999992</v>
      </c>
      <c r="X1522" s="7">
        <f t="shared" si="36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69"/>
        <v>0.14199999999999996</v>
      </c>
      <c r="AN1522" s="42">
        <v>0.311</v>
      </c>
      <c r="AO1522" s="41" t="s">
        <v>98</v>
      </c>
      <c r="AP1522" s="17" t="s">
        <v>98</v>
      </c>
      <c r="AQ1522" s="32">
        <v>1</v>
      </c>
      <c r="AR1522" s="39">
        <f t="shared" si="371"/>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42</v>
      </c>
      <c r="BM1522">
        <v>1</v>
      </c>
      <c r="BN1522">
        <v>0</v>
      </c>
      <c r="BO1522">
        <v>0</v>
      </c>
      <c r="BP1522">
        <v>0</v>
      </c>
      <c r="BQ1522">
        <v>0</v>
      </c>
      <c r="BR1522">
        <v>0</v>
      </c>
      <c r="BS1522">
        <v>0</v>
      </c>
      <c r="BT1522" s="17">
        <v>0</v>
      </c>
      <c r="BU1522">
        <v>1</v>
      </c>
      <c r="BV1522">
        <v>0</v>
      </c>
      <c r="BW1522">
        <v>0</v>
      </c>
      <c r="BX1522" s="17">
        <v>0</v>
      </c>
      <c r="BY1522">
        <v>0</v>
      </c>
      <c r="BZ1522">
        <v>0</v>
      </c>
      <c r="CA1522">
        <v>0</v>
      </c>
      <c r="CB1522">
        <v>0</v>
      </c>
      <c r="CC1522" s="17">
        <v>0</v>
      </c>
      <c r="CD1522">
        <v>1</v>
      </c>
      <c r="CE1522">
        <v>1</v>
      </c>
      <c r="CF1522">
        <v>0</v>
      </c>
      <c r="CG1522">
        <v>0</v>
      </c>
      <c r="CH1522">
        <v>0</v>
      </c>
      <c r="CI1522">
        <v>0</v>
      </c>
      <c r="CJ1522">
        <v>0</v>
      </c>
      <c r="CK1522">
        <v>0</v>
      </c>
      <c r="CL1522">
        <v>0</v>
      </c>
      <c r="CM1522">
        <v>0</v>
      </c>
      <c r="CN1522" s="17">
        <v>0</v>
      </c>
      <c r="CO1522">
        <v>2.3879999999999999</v>
      </c>
      <c r="CP1522">
        <v>860</v>
      </c>
      <c r="CQ1522">
        <v>1</v>
      </c>
      <c r="CR1522">
        <v>0</v>
      </c>
      <c r="CS1522">
        <v>12</v>
      </c>
      <c r="CY1522" s="33" t="s">
        <v>85</v>
      </c>
    </row>
    <row r="1523" spans="1:103" x14ac:dyDescent="0.25">
      <c r="A1523">
        <v>1522</v>
      </c>
      <c r="B1523">
        <v>95</v>
      </c>
      <c r="C1523" s="24" t="s">
        <v>4230</v>
      </c>
      <c r="D1523" s="12">
        <v>5.7</v>
      </c>
      <c r="E1523" s="13">
        <v>0.9</v>
      </c>
      <c r="F1523" s="7">
        <f t="shared" si="366"/>
        <v>6.333333333333333</v>
      </c>
      <c r="G1523" s="7">
        <f t="shared" si="360"/>
        <v>4.8</v>
      </c>
      <c r="H1523" s="15">
        <f t="shared" si="361"/>
        <v>6.6000000000000005</v>
      </c>
      <c r="I1523" s="11">
        <f t="shared" si="372"/>
        <v>5.1654470322291424E-2</v>
      </c>
      <c r="J1523" s="32">
        <f t="shared" si="373"/>
        <v>8.1559689982565412E-3</v>
      </c>
      <c r="K1523" s="32">
        <f t="shared" si="374"/>
        <v>122.60958816956817</v>
      </c>
      <c r="L1523" s="8">
        <v>0</v>
      </c>
      <c r="M1523" s="9">
        <v>1</v>
      </c>
      <c r="N1523" s="8">
        <v>0</v>
      </c>
      <c r="O1523" s="9">
        <v>0</v>
      </c>
      <c r="P1523" s="9">
        <v>0</v>
      </c>
      <c r="Q1523" s="9">
        <v>0</v>
      </c>
      <c r="R1523" s="9">
        <v>1</v>
      </c>
      <c r="S1523" s="8">
        <v>15002</v>
      </c>
      <c r="T1523" s="9">
        <v>8</v>
      </c>
      <c r="U1523" s="9">
        <f t="shared" si="362"/>
        <v>14993</v>
      </c>
      <c r="V1523" s="9">
        <f t="shared" si="363"/>
        <v>16</v>
      </c>
      <c r="W1523" s="7">
        <f t="shared" si="368"/>
        <v>8.9309999999999992</v>
      </c>
      <c r="X1523" s="7">
        <f t="shared" si="36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69"/>
        <v>0.14199999999999996</v>
      </c>
      <c r="AN1523" s="42">
        <v>0.311</v>
      </c>
      <c r="AO1523" s="41" t="s">
        <v>98</v>
      </c>
      <c r="AP1523" s="17" t="s">
        <v>98</v>
      </c>
      <c r="AQ1523" s="32">
        <v>0</v>
      </c>
      <c r="AR1523" s="39">
        <f t="shared" si="371"/>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42</v>
      </c>
      <c r="BM1523">
        <v>1</v>
      </c>
      <c r="BN1523">
        <v>0</v>
      </c>
      <c r="BO1523">
        <v>0</v>
      </c>
      <c r="BP1523">
        <v>0</v>
      </c>
      <c r="BQ1523">
        <v>0</v>
      </c>
      <c r="BR1523">
        <v>0</v>
      </c>
      <c r="BS1523">
        <v>0</v>
      </c>
      <c r="BT1523" s="17">
        <v>0</v>
      </c>
      <c r="BU1523">
        <v>1</v>
      </c>
      <c r="BV1523">
        <v>0</v>
      </c>
      <c r="BW1523">
        <v>0</v>
      </c>
      <c r="BX1523" s="17">
        <v>0</v>
      </c>
      <c r="BY1523">
        <v>0</v>
      </c>
      <c r="BZ1523">
        <v>0</v>
      </c>
      <c r="CA1523">
        <v>0</v>
      </c>
      <c r="CB1523">
        <v>0</v>
      </c>
      <c r="CC1523" s="17">
        <v>0</v>
      </c>
      <c r="CD1523">
        <v>1</v>
      </c>
      <c r="CE1523">
        <v>1</v>
      </c>
      <c r="CF1523">
        <v>0</v>
      </c>
      <c r="CG1523">
        <v>0</v>
      </c>
      <c r="CH1523">
        <v>0</v>
      </c>
      <c r="CI1523">
        <v>0</v>
      </c>
      <c r="CJ1523">
        <v>0</v>
      </c>
      <c r="CK1523">
        <v>0</v>
      </c>
      <c r="CL1523">
        <v>0</v>
      </c>
      <c r="CM1523">
        <v>0</v>
      </c>
      <c r="CN1523" s="17">
        <v>0</v>
      </c>
      <c r="CO1523">
        <v>2.3879999999999999</v>
      </c>
      <c r="CP1523">
        <v>860</v>
      </c>
      <c r="CQ1523">
        <v>1</v>
      </c>
      <c r="CR1523">
        <v>0</v>
      </c>
      <c r="CS1523">
        <v>12</v>
      </c>
      <c r="CY1523" s="33" t="s">
        <v>85</v>
      </c>
    </row>
    <row r="1524" spans="1:103" x14ac:dyDescent="0.25">
      <c r="A1524">
        <v>1523</v>
      </c>
      <c r="B1524">
        <v>96</v>
      </c>
      <c r="C1524" s="24" t="s">
        <v>4234</v>
      </c>
      <c r="D1524" s="12">
        <v>12.5</v>
      </c>
      <c r="E1524" s="13">
        <v>7.0000000000000007E-2</v>
      </c>
      <c r="F1524" s="7">
        <f t="shared" si="366"/>
        <v>178.57142857142856</v>
      </c>
      <c r="G1524" s="7">
        <f t="shared" si="360"/>
        <v>12.43</v>
      </c>
      <c r="H1524" s="15">
        <f t="shared" si="361"/>
        <v>12.57</v>
      </c>
      <c r="I1524" s="11">
        <f t="shared" si="372"/>
        <v>0.32940044594784962</v>
      </c>
      <c r="J1524" s="32">
        <f t="shared" si="373"/>
        <v>1.8446424973079579E-3</v>
      </c>
      <c r="K1524" s="32">
        <f t="shared" si="374"/>
        <v>542.11046392966887</v>
      </c>
      <c r="L1524" s="8">
        <v>0</v>
      </c>
      <c r="M1524" s="9">
        <v>1</v>
      </c>
      <c r="N1524" s="8">
        <v>0</v>
      </c>
      <c r="O1524" s="9">
        <v>0</v>
      </c>
      <c r="P1524" s="9">
        <v>0</v>
      </c>
      <c r="Q1524" s="9">
        <v>1</v>
      </c>
      <c r="R1524" s="9">
        <v>0</v>
      </c>
      <c r="S1524" s="8">
        <v>262000</v>
      </c>
      <c r="T1524" s="9">
        <v>3</v>
      </c>
      <c r="U1524" s="9">
        <f t="shared" si="362"/>
        <v>261996</v>
      </c>
      <c r="V1524" s="9">
        <f t="shared" si="36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75">1-AO1524</f>
        <v>0.15200000000000002</v>
      </c>
      <c r="AQ1524" s="32">
        <v>1</v>
      </c>
      <c r="AR1524" s="39">
        <f t="shared" si="371"/>
        <v>0</v>
      </c>
      <c r="AS1524">
        <v>0.64600000000000002</v>
      </c>
      <c r="AT1524" s="39">
        <f t="shared" ref="AT1524:AT1535" si="376">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29.6</v>
      </c>
      <c r="BM1524">
        <v>1</v>
      </c>
      <c r="BN1524">
        <v>0</v>
      </c>
      <c r="BO1524">
        <v>0</v>
      </c>
      <c r="BP1524">
        <v>0</v>
      </c>
      <c r="BQ1524">
        <v>0</v>
      </c>
      <c r="BR1524">
        <v>0</v>
      </c>
      <c r="BS1524">
        <v>0</v>
      </c>
      <c r="BT1524" s="17">
        <v>0</v>
      </c>
      <c r="BU1524">
        <v>0</v>
      </c>
      <c r="BV1524">
        <v>0</v>
      </c>
      <c r="BW1524">
        <v>1</v>
      </c>
      <c r="BX1524" s="17">
        <v>0</v>
      </c>
      <c r="BY1524">
        <v>0</v>
      </c>
      <c r="BZ1524">
        <v>0</v>
      </c>
      <c r="CA1524">
        <v>0</v>
      </c>
      <c r="CB1524">
        <v>0</v>
      </c>
      <c r="CC1524" s="17">
        <v>0</v>
      </c>
      <c r="CD1524">
        <v>0</v>
      </c>
      <c r="CE1524">
        <v>0</v>
      </c>
      <c r="CF1524">
        <v>1</v>
      </c>
      <c r="CG1524">
        <v>1</v>
      </c>
      <c r="CH1524">
        <v>0</v>
      </c>
      <c r="CI1524">
        <v>0</v>
      </c>
      <c r="CJ1524">
        <v>0</v>
      </c>
      <c r="CK1524">
        <v>0</v>
      </c>
      <c r="CL1524">
        <v>0</v>
      </c>
      <c r="CM1524">
        <v>0</v>
      </c>
      <c r="CN1524" s="17">
        <v>0</v>
      </c>
      <c r="CO1524">
        <v>0.21149999999999999</v>
      </c>
      <c r="CP1524">
        <v>1427</v>
      </c>
      <c r="CQ1524">
        <v>1</v>
      </c>
      <c r="CR1524">
        <v>0</v>
      </c>
      <c r="CS1524">
        <v>15</v>
      </c>
      <c r="CY1524" s="33" t="s">
        <v>85</v>
      </c>
    </row>
    <row r="1525" spans="1:103" x14ac:dyDescent="0.25">
      <c r="A1525">
        <v>1524</v>
      </c>
      <c r="B1525">
        <v>96</v>
      </c>
      <c r="C1525" s="24" t="s">
        <v>4234</v>
      </c>
      <c r="D1525" s="12">
        <v>10.58</v>
      </c>
      <c r="E1525" s="13">
        <v>0.09</v>
      </c>
      <c r="F1525" s="7">
        <f t="shared" si="366"/>
        <v>117.55555555555556</v>
      </c>
      <c r="G1525" s="7">
        <f t="shared" si="360"/>
        <v>10.49</v>
      </c>
      <c r="H1525" s="15">
        <f t="shared" si="361"/>
        <v>10.67</v>
      </c>
      <c r="I1525" s="11">
        <f t="shared" si="372"/>
        <v>0.21052052368215998</v>
      </c>
      <c r="J1525" s="32">
        <f t="shared" si="373"/>
        <v>1.7908173092055196E-3</v>
      </c>
      <c r="K1525" s="32">
        <f t="shared" si="374"/>
        <v>558.40425199131073</v>
      </c>
      <c r="L1525" s="8">
        <v>0</v>
      </c>
      <c r="M1525" s="9">
        <v>1</v>
      </c>
      <c r="N1525" s="8">
        <v>0</v>
      </c>
      <c r="O1525" s="9">
        <v>0</v>
      </c>
      <c r="P1525" s="9">
        <v>0</v>
      </c>
      <c r="Q1525" s="9">
        <v>1</v>
      </c>
      <c r="R1525" s="9">
        <v>0</v>
      </c>
      <c r="S1525" s="8">
        <v>298000</v>
      </c>
      <c r="T1525" s="9">
        <v>3</v>
      </c>
      <c r="U1525" s="9">
        <f t="shared" si="362"/>
        <v>297996</v>
      </c>
      <c r="V1525" s="9">
        <f t="shared" si="36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75"/>
        <v>0.14100000000000001</v>
      </c>
      <c r="AQ1525" s="32">
        <v>1</v>
      </c>
      <c r="AR1525" s="39">
        <f t="shared" si="371"/>
        <v>0</v>
      </c>
      <c r="AS1525">
        <v>0.64100000000000001</v>
      </c>
      <c r="AT1525" s="39">
        <f t="shared" si="376"/>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30.8</v>
      </c>
      <c r="BM1525">
        <v>1</v>
      </c>
      <c r="BN1525">
        <v>0</v>
      </c>
      <c r="BO1525">
        <v>0</v>
      </c>
      <c r="BP1525">
        <v>0</v>
      </c>
      <c r="BQ1525">
        <v>0</v>
      </c>
      <c r="BR1525">
        <v>0</v>
      </c>
      <c r="BS1525">
        <v>0</v>
      </c>
      <c r="BT1525" s="17">
        <v>0</v>
      </c>
      <c r="BU1525">
        <v>0</v>
      </c>
      <c r="BV1525">
        <v>0</v>
      </c>
      <c r="BW1525">
        <v>1</v>
      </c>
      <c r="BX1525" s="17">
        <v>0</v>
      </c>
      <c r="BY1525">
        <v>0</v>
      </c>
      <c r="BZ1525">
        <v>0</v>
      </c>
      <c r="CA1525">
        <v>0</v>
      </c>
      <c r="CB1525">
        <v>0</v>
      </c>
      <c r="CC1525" s="17">
        <v>0</v>
      </c>
      <c r="CD1525">
        <v>0</v>
      </c>
      <c r="CE1525">
        <v>0</v>
      </c>
      <c r="CF1525">
        <v>1</v>
      </c>
      <c r="CG1525">
        <v>1</v>
      </c>
      <c r="CH1525">
        <v>0</v>
      </c>
      <c r="CI1525">
        <v>0</v>
      </c>
      <c r="CJ1525">
        <v>0</v>
      </c>
      <c r="CK1525">
        <v>0</v>
      </c>
      <c r="CL1525">
        <v>0</v>
      </c>
      <c r="CM1525">
        <v>0</v>
      </c>
      <c r="CN1525" s="17">
        <v>0</v>
      </c>
      <c r="CO1525">
        <v>0.21149999999999999</v>
      </c>
      <c r="CP1525">
        <v>1427</v>
      </c>
      <c r="CQ1525">
        <v>1</v>
      </c>
      <c r="CR1525">
        <v>0</v>
      </c>
      <c r="CS1525">
        <v>15</v>
      </c>
      <c r="CY1525" s="33" t="s">
        <v>85</v>
      </c>
    </row>
    <row r="1526" spans="1:103" x14ac:dyDescent="0.25">
      <c r="A1526">
        <v>1525</v>
      </c>
      <c r="B1526">
        <v>96</v>
      </c>
      <c r="C1526" s="24" t="s">
        <v>4234</v>
      </c>
      <c r="D1526" s="12">
        <v>11.52</v>
      </c>
      <c r="E1526" s="13">
        <v>0.05</v>
      </c>
      <c r="F1526" s="7">
        <f t="shared" si="366"/>
        <v>230.39999999999998</v>
      </c>
      <c r="G1526" s="7">
        <f t="shared" si="360"/>
        <v>11.469999999999999</v>
      </c>
      <c r="H1526" s="15">
        <f t="shared" si="361"/>
        <v>11.57</v>
      </c>
      <c r="I1526" s="11">
        <f t="shared" si="372"/>
        <v>0.42200338971422341</v>
      </c>
      <c r="J1526" s="32">
        <f t="shared" si="373"/>
        <v>1.8316119345235392E-3</v>
      </c>
      <c r="K1526" s="32">
        <f t="shared" si="374"/>
        <v>545.96717850068603</v>
      </c>
      <c r="L1526" s="8">
        <v>0</v>
      </c>
      <c r="M1526" s="9">
        <v>1</v>
      </c>
      <c r="N1526" s="8">
        <v>0</v>
      </c>
      <c r="O1526" s="9">
        <v>0</v>
      </c>
      <c r="P1526" s="9">
        <v>0</v>
      </c>
      <c r="Q1526" s="9">
        <v>1</v>
      </c>
      <c r="R1526" s="9">
        <v>0</v>
      </c>
      <c r="S1526" s="8">
        <v>245000</v>
      </c>
      <c r="T1526" s="9">
        <v>3</v>
      </c>
      <c r="U1526" s="9">
        <f t="shared" si="362"/>
        <v>244996</v>
      </c>
      <c r="V1526" s="9">
        <f t="shared" si="36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75"/>
        <v>0.122</v>
      </c>
      <c r="AQ1526" s="32">
        <v>1</v>
      </c>
      <c r="AR1526" s="39">
        <f t="shared" si="371"/>
        <v>0</v>
      </c>
      <c r="AS1526">
        <v>0.60599999999999998</v>
      </c>
      <c r="AT1526" s="39">
        <f t="shared" si="376"/>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19057</v>
      </c>
      <c r="BL1526" s="24">
        <v>32.200000000000003</v>
      </c>
      <c r="BM1526">
        <v>1</v>
      </c>
      <c r="BN1526">
        <v>0</v>
      </c>
      <c r="BO1526">
        <v>0</v>
      </c>
      <c r="BP1526">
        <v>0</v>
      </c>
      <c r="BQ1526">
        <v>0</v>
      </c>
      <c r="BR1526">
        <v>0</v>
      </c>
      <c r="BS1526">
        <v>0</v>
      </c>
      <c r="BT1526" s="17">
        <v>0</v>
      </c>
      <c r="BU1526">
        <v>0</v>
      </c>
      <c r="BV1526">
        <v>0</v>
      </c>
      <c r="BW1526">
        <v>1</v>
      </c>
      <c r="BX1526" s="17">
        <v>0</v>
      </c>
      <c r="BY1526">
        <v>0</v>
      </c>
      <c r="BZ1526">
        <v>0</v>
      </c>
      <c r="CA1526">
        <v>0</v>
      </c>
      <c r="CB1526">
        <v>0</v>
      </c>
      <c r="CC1526" s="17">
        <v>0</v>
      </c>
      <c r="CD1526">
        <v>0</v>
      </c>
      <c r="CE1526">
        <v>0</v>
      </c>
      <c r="CF1526">
        <v>1</v>
      </c>
      <c r="CG1526">
        <v>1</v>
      </c>
      <c r="CH1526">
        <v>0</v>
      </c>
      <c r="CI1526">
        <v>0</v>
      </c>
      <c r="CJ1526">
        <v>0</v>
      </c>
      <c r="CK1526">
        <v>0</v>
      </c>
      <c r="CL1526">
        <v>0</v>
      </c>
      <c r="CM1526">
        <v>0</v>
      </c>
      <c r="CN1526" s="17">
        <v>0</v>
      </c>
      <c r="CO1526">
        <v>0.21149999999999999</v>
      </c>
      <c r="CP1526">
        <v>1427</v>
      </c>
      <c r="CQ1526">
        <v>1</v>
      </c>
      <c r="CR1526">
        <v>0</v>
      </c>
      <c r="CS1526">
        <v>15</v>
      </c>
      <c r="CY1526" s="33" t="s">
        <v>85</v>
      </c>
    </row>
    <row r="1527" spans="1:103" x14ac:dyDescent="0.25">
      <c r="A1527">
        <v>1526</v>
      </c>
      <c r="B1527">
        <v>96</v>
      </c>
      <c r="C1527" s="24" t="s">
        <v>4234</v>
      </c>
      <c r="D1527" s="12">
        <v>11.79</v>
      </c>
      <c r="E1527" s="13">
        <v>0.03</v>
      </c>
      <c r="F1527" s="7">
        <f t="shared" si="366"/>
        <v>393</v>
      </c>
      <c r="G1527" s="7">
        <f t="shared" si="360"/>
        <v>11.76</v>
      </c>
      <c r="H1527" s="15">
        <f t="shared" si="361"/>
        <v>11.819999999999999</v>
      </c>
      <c r="I1527" s="11">
        <f t="shared" si="372"/>
        <v>0.51231799650355692</v>
      </c>
      <c r="J1527" s="32">
        <f t="shared" si="373"/>
        <v>1.3036081335968367E-3</v>
      </c>
      <c r="K1527" s="32">
        <f t="shared" si="374"/>
        <v>767.10168817439069</v>
      </c>
      <c r="L1527" s="8">
        <v>0</v>
      </c>
      <c r="M1527" s="9">
        <v>1</v>
      </c>
      <c r="N1527" s="8">
        <v>0</v>
      </c>
      <c r="O1527" s="9">
        <v>0</v>
      </c>
      <c r="P1527" s="9">
        <v>0</v>
      </c>
      <c r="Q1527" s="9">
        <v>1</v>
      </c>
      <c r="R1527" s="9">
        <v>0</v>
      </c>
      <c r="S1527" s="8">
        <v>434000</v>
      </c>
      <c r="T1527" s="9">
        <v>3</v>
      </c>
      <c r="U1527" s="9">
        <f t="shared" si="362"/>
        <v>433996</v>
      </c>
      <c r="V1527" s="9">
        <f t="shared" si="36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75"/>
        <v>0.10199999999999998</v>
      </c>
      <c r="AQ1527" s="32">
        <v>1</v>
      </c>
      <c r="AR1527" s="39">
        <f t="shared" si="371"/>
        <v>0</v>
      </c>
      <c r="AS1527">
        <v>0.58399999999999996</v>
      </c>
      <c r="AT1527" s="39">
        <f t="shared" si="376"/>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23227</v>
      </c>
      <c r="BL1527" s="24">
        <v>33.799999999999997</v>
      </c>
      <c r="BM1527">
        <v>1</v>
      </c>
      <c r="BN1527">
        <v>0</v>
      </c>
      <c r="BO1527">
        <v>0</v>
      </c>
      <c r="BP1527">
        <v>0</v>
      </c>
      <c r="BQ1527">
        <v>0</v>
      </c>
      <c r="BR1527">
        <v>0</v>
      </c>
      <c r="BS1527">
        <v>0</v>
      </c>
      <c r="BT1527" s="17">
        <v>0</v>
      </c>
      <c r="BU1527">
        <v>0</v>
      </c>
      <c r="BV1527">
        <v>0</v>
      </c>
      <c r="BW1527">
        <v>1</v>
      </c>
      <c r="BX1527" s="17">
        <v>0</v>
      </c>
      <c r="BY1527">
        <v>0</v>
      </c>
      <c r="BZ1527">
        <v>0</v>
      </c>
      <c r="CA1527">
        <v>0</v>
      </c>
      <c r="CB1527">
        <v>0</v>
      </c>
      <c r="CC1527" s="17">
        <v>0</v>
      </c>
      <c r="CD1527">
        <v>0</v>
      </c>
      <c r="CE1527">
        <v>0</v>
      </c>
      <c r="CF1527">
        <v>1</v>
      </c>
      <c r="CG1527">
        <v>1</v>
      </c>
      <c r="CH1527">
        <v>0</v>
      </c>
      <c r="CI1527">
        <v>0</v>
      </c>
      <c r="CJ1527">
        <v>0</v>
      </c>
      <c r="CK1527">
        <v>0</v>
      </c>
      <c r="CL1527">
        <v>0</v>
      </c>
      <c r="CM1527">
        <v>0</v>
      </c>
      <c r="CN1527" s="17">
        <v>0</v>
      </c>
      <c r="CO1527">
        <v>0.21149999999999999</v>
      </c>
      <c r="CP1527">
        <v>1427</v>
      </c>
      <c r="CQ1527">
        <v>1</v>
      </c>
      <c r="CR1527">
        <v>0</v>
      </c>
      <c r="CS1527">
        <v>15</v>
      </c>
      <c r="CY1527" s="33" t="s">
        <v>85</v>
      </c>
    </row>
    <row r="1528" spans="1:103" x14ac:dyDescent="0.25">
      <c r="A1528">
        <v>1527</v>
      </c>
      <c r="B1528">
        <v>96</v>
      </c>
      <c r="C1528" s="24" t="s">
        <v>4234</v>
      </c>
      <c r="D1528" s="12">
        <v>10.23</v>
      </c>
      <c r="E1528" s="13">
        <v>0.02</v>
      </c>
      <c r="F1528" s="7">
        <f t="shared" si="366"/>
        <v>511.5</v>
      </c>
      <c r="G1528" s="7">
        <f t="shared" si="360"/>
        <v>10.210000000000001</v>
      </c>
      <c r="H1528" s="15">
        <f t="shared" si="361"/>
        <v>10.25</v>
      </c>
      <c r="I1528" s="11">
        <f t="shared" si="372"/>
        <v>0.30316583727627028</v>
      </c>
      <c r="J1528" s="32">
        <f t="shared" si="373"/>
        <v>5.9269958411783041E-4</v>
      </c>
      <c r="K1528" s="32">
        <f t="shared" si="374"/>
        <v>1687.1953799130674</v>
      </c>
      <c r="L1528" s="8">
        <v>0</v>
      </c>
      <c r="M1528" s="9">
        <v>1</v>
      </c>
      <c r="N1528" s="8">
        <v>0</v>
      </c>
      <c r="O1528" s="9">
        <v>0</v>
      </c>
      <c r="P1528" s="9">
        <v>0</v>
      </c>
      <c r="Q1528" s="9">
        <v>1</v>
      </c>
      <c r="R1528" s="9">
        <v>0</v>
      </c>
      <c r="S1528" s="8">
        <v>2585000</v>
      </c>
      <c r="T1528" s="9">
        <v>3</v>
      </c>
      <c r="U1528" s="9">
        <f t="shared" si="362"/>
        <v>2584996</v>
      </c>
      <c r="V1528" s="9">
        <f t="shared" si="36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75"/>
        <v>8.7999999999999967E-2</v>
      </c>
      <c r="AQ1528" s="32">
        <v>1</v>
      </c>
      <c r="AR1528" s="39">
        <f t="shared" si="371"/>
        <v>0</v>
      </c>
      <c r="AS1528">
        <v>0.57399999999999995</v>
      </c>
      <c r="AT1528" s="39">
        <f t="shared" si="376"/>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21201</v>
      </c>
      <c r="BL1528" s="24">
        <v>35.1</v>
      </c>
      <c r="BM1528">
        <v>1</v>
      </c>
      <c r="BN1528">
        <v>0</v>
      </c>
      <c r="BO1528">
        <v>0</v>
      </c>
      <c r="BP1528">
        <v>0</v>
      </c>
      <c r="BQ1528">
        <v>0</v>
      </c>
      <c r="BR1528">
        <v>0</v>
      </c>
      <c r="BS1528">
        <v>0</v>
      </c>
      <c r="BT1528" s="17">
        <v>0</v>
      </c>
      <c r="BU1528">
        <v>0</v>
      </c>
      <c r="BV1528">
        <v>0</v>
      </c>
      <c r="BW1528">
        <v>1</v>
      </c>
      <c r="BX1528" s="17">
        <v>0</v>
      </c>
      <c r="BY1528">
        <v>0</v>
      </c>
      <c r="BZ1528">
        <v>0</v>
      </c>
      <c r="CA1528">
        <v>0</v>
      </c>
      <c r="CB1528">
        <v>0</v>
      </c>
      <c r="CC1528" s="17">
        <v>0</v>
      </c>
      <c r="CD1528">
        <v>0</v>
      </c>
      <c r="CE1528">
        <v>0</v>
      </c>
      <c r="CF1528">
        <v>1</v>
      </c>
      <c r="CG1528">
        <v>1</v>
      </c>
      <c r="CH1528">
        <v>0</v>
      </c>
      <c r="CI1528">
        <v>0</v>
      </c>
      <c r="CJ1528">
        <v>0</v>
      </c>
      <c r="CK1528">
        <v>0</v>
      </c>
      <c r="CL1528">
        <v>0</v>
      </c>
      <c r="CM1528">
        <v>0</v>
      </c>
      <c r="CN1528" s="17">
        <v>0</v>
      </c>
      <c r="CO1528">
        <v>0.21149999999999999</v>
      </c>
      <c r="CP1528">
        <v>1427</v>
      </c>
      <c r="CQ1528">
        <v>1</v>
      </c>
      <c r="CR1528">
        <v>0</v>
      </c>
      <c r="CS1528">
        <v>15</v>
      </c>
      <c r="CY1528" s="33" t="s">
        <v>85</v>
      </c>
    </row>
    <row r="1529" spans="1:103" x14ac:dyDescent="0.25">
      <c r="A1529">
        <v>1528</v>
      </c>
      <c r="B1529">
        <v>96</v>
      </c>
      <c r="C1529" s="24" t="s">
        <v>4234</v>
      </c>
      <c r="D1529" s="12">
        <v>12.92</v>
      </c>
      <c r="E1529" s="13">
        <v>0.02</v>
      </c>
      <c r="F1529" s="7">
        <f t="shared" si="366"/>
        <v>646</v>
      </c>
      <c r="G1529" s="7">
        <f t="shared" si="360"/>
        <v>12.9</v>
      </c>
      <c r="H1529" s="15">
        <f t="shared" si="361"/>
        <v>12.94</v>
      </c>
      <c r="I1529" s="11">
        <f t="shared" si="372"/>
        <v>0.3456813901985864</v>
      </c>
      <c r="J1529" s="32">
        <f t="shared" si="373"/>
        <v>5.3511051114332265E-4</v>
      </c>
      <c r="K1529" s="32">
        <f t="shared" si="374"/>
        <v>1868.7728593919594</v>
      </c>
      <c r="L1529" s="8">
        <v>0</v>
      </c>
      <c r="M1529" s="9">
        <v>1</v>
      </c>
      <c r="N1529" s="8">
        <v>0</v>
      </c>
      <c r="O1529" s="9">
        <v>0</v>
      </c>
      <c r="P1529" s="9">
        <v>0</v>
      </c>
      <c r="Q1529" s="9">
        <v>1</v>
      </c>
      <c r="R1529" s="9">
        <v>0</v>
      </c>
      <c r="S1529" s="8">
        <v>3075000</v>
      </c>
      <c r="T1529" s="9">
        <v>3</v>
      </c>
      <c r="U1529" s="9">
        <f t="shared" si="362"/>
        <v>3074996</v>
      </c>
      <c r="V1529" s="9">
        <f t="shared" si="36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75"/>
        <v>7.999999999999996E-2</v>
      </c>
      <c r="AQ1529" s="32">
        <v>1</v>
      </c>
      <c r="AR1529" s="39">
        <f t="shared" si="371"/>
        <v>0</v>
      </c>
      <c r="AS1529">
        <v>0.58199999999999996</v>
      </c>
      <c r="AT1529" s="39">
        <f t="shared" si="376"/>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15906</v>
      </c>
      <c r="BL1529" s="24">
        <v>36.799999999999997</v>
      </c>
      <c r="BM1529">
        <v>1</v>
      </c>
      <c r="BN1529">
        <v>0</v>
      </c>
      <c r="BO1529">
        <v>0</v>
      </c>
      <c r="BP1529">
        <v>0</v>
      </c>
      <c r="BQ1529">
        <v>0</v>
      </c>
      <c r="BR1529">
        <v>0</v>
      </c>
      <c r="BS1529">
        <v>0</v>
      </c>
      <c r="BT1529" s="17">
        <v>0</v>
      </c>
      <c r="BU1529">
        <v>0</v>
      </c>
      <c r="BV1529">
        <v>0</v>
      </c>
      <c r="BW1529">
        <v>1</v>
      </c>
      <c r="BX1529" s="17">
        <v>0</v>
      </c>
      <c r="BY1529">
        <v>0</v>
      </c>
      <c r="BZ1529">
        <v>0</v>
      </c>
      <c r="CA1529">
        <v>0</v>
      </c>
      <c r="CB1529">
        <v>0</v>
      </c>
      <c r="CC1529" s="17">
        <v>0</v>
      </c>
      <c r="CD1529">
        <v>0</v>
      </c>
      <c r="CE1529">
        <v>0</v>
      </c>
      <c r="CF1529">
        <v>1</v>
      </c>
      <c r="CG1529">
        <v>1</v>
      </c>
      <c r="CH1529">
        <v>0</v>
      </c>
      <c r="CI1529">
        <v>0</v>
      </c>
      <c r="CJ1529">
        <v>0</v>
      </c>
      <c r="CK1529">
        <v>0</v>
      </c>
      <c r="CL1529">
        <v>0</v>
      </c>
      <c r="CM1529">
        <v>0</v>
      </c>
      <c r="CN1529" s="17">
        <v>0</v>
      </c>
      <c r="CO1529">
        <v>0.21149999999999999</v>
      </c>
      <c r="CP1529">
        <v>1427</v>
      </c>
      <c r="CQ1529">
        <v>1</v>
      </c>
      <c r="CR1529">
        <v>0</v>
      </c>
      <c r="CS1529">
        <v>15</v>
      </c>
      <c r="CY1529" s="33" t="s">
        <v>85</v>
      </c>
    </row>
    <row r="1530" spans="1:103" x14ac:dyDescent="0.25">
      <c r="A1530">
        <v>1529</v>
      </c>
      <c r="B1530">
        <v>96</v>
      </c>
      <c r="C1530" s="24" t="s">
        <v>4234</v>
      </c>
      <c r="D1530" s="12">
        <v>8.7100000000000009</v>
      </c>
      <c r="E1530" s="13">
        <v>0.22</v>
      </c>
      <c r="F1530" s="7">
        <f t="shared" si="366"/>
        <v>39.590909090909093</v>
      </c>
      <c r="G1530" s="7">
        <f t="shared" si="360"/>
        <v>8.49</v>
      </c>
      <c r="H1530" s="15">
        <f t="shared" si="361"/>
        <v>8.9300000000000015</v>
      </c>
      <c r="I1530" s="11">
        <f t="shared" si="372"/>
        <v>0.23384673917539101</v>
      </c>
      <c r="J1530" s="32">
        <f t="shared" si="373"/>
        <v>5.9065766496654449E-3</v>
      </c>
      <c r="K1530" s="32">
        <f t="shared" si="374"/>
        <v>169.30280589123331</v>
      </c>
      <c r="L1530" s="8">
        <v>0</v>
      </c>
      <c r="M1530" s="9">
        <v>1</v>
      </c>
      <c r="N1530" s="8">
        <v>0</v>
      </c>
      <c r="O1530" s="9">
        <v>0</v>
      </c>
      <c r="P1530" s="9">
        <v>0</v>
      </c>
      <c r="Q1530" s="9">
        <v>1</v>
      </c>
      <c r="R1530" s="9">
        <v>0</v>
      </c>
      <c r="S1530" s="8">
        <v>27100</v>
      </c>
      <c r="T1530" s="9">
        <v>3</v>
      </c>
      <c r="U1530" s="9">
        <f t="shared" si="362"/>
        <v>27096</v>
      </c>
      <c r="V1530" s="9">
        <f t="shared" si="36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75"/>
        <v>0.122</v>
      </c>
      <c r="AQ1530" s="32">
        <v>1</v>
      </c>
      <c r="AR1530" s="39">
        <f t="shared" si="371"/>
        <v>0</v>
      </c>
      <c r="AS1530">
        <v>0.70499999999999996</v>
      </c>
      <c r="AT1530" s="39">
        <f t="shared" si="376"/>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30.8</v>
      </c>
      <c r="BM1530">
        <v>1</v>
      </c>
      <c r="BN1530">
        <v>0</v>
      </c>
      <c r="BO1530">
        <v>0</v>
      </c>
      <c r="BP1530">
        <v>0</v>
      </c>
      <c r="BQ1530">
        <v>0</v>
      </c>
      <c r="BR1530">
        <v>0</v>
      </c>
      <c r="BS1530">
        <v>0</v>
      </c>
      <c r="BT1530" s="17">
        <v>0</v>
      </c>
      <c r="BU1530">
        <v>0</v>
      </c>
      <c r="BV1530">
        <v>0</v>
      </c>
      <c r="BW1530">
        <v>1</v>
      </c>
      <c r="BX1530" s="17">
        <v>0</v>
      </c>
      <c r="BY1530">
        <v>0</v>
      </c>
      <c r="BZ1530">
        <v>0</v>
      </c>
      <c r="CA1530">
        <v>0</v>
      </c>
      <c r="CB1530">
        <v>0</v>
      </c>
      <c r="CC1530" s="17">
        <v>0</v>
      </c>
      <c r="CD1530">
        <v>0</v>
      </c>
      <c r="CE1530">
        <v>0</v>
      </c>
      <c r="CF1530">
        <v>1</v>
      </c>
      <c r="CG1530">
        <v>1</v>
      </c>
      <c r="CH1530">
        <v>0</v>
      </c>
      <c r="CI1530">
        <v>0</v>
      </c>
      <c r="CJ1530">
        <v>0</v>
      </c>
      <c r="CK1530">
        <v>0</v>
      </c>
      <c r="CL1530">
        <v>0</v>
      </c>
      <c r="CM1530">
        <v>0</v>
      </c>
      <c r="CN1530" s="17">
        <v>0</v>
      </c>
      <c r="CO1530">
        <v>0.21149999999999999</v>
      </c>
      <c r="CP1530">
        <v>1427</v>
      </c>
      <c r="CQ1530">
        <v>1</v>
      </c>
      <c r="CR1530">
        <v>0</v>
      </c>
      <c r="CS1530">
        <v>15</v>
      </c>
      <c r="CY1530" s="33" t="s">
        <v>85</v>
      </c>
    </row>
    <row r="1531" spans="1:103" x14ac:dyDescent="0.25">
      <c r="A1531">
        <v>1530</v>
      </c>
      <c r="B1531">
        <v>96</v>
      </c>
      <c r="C1531" s="24" t="s">
        <v>4234</v>
      </c>
      <c r="D1531" s="12">
        <v>9.98</v>
      </c>
      <c r="E1531" s="13">
        <v>0.3</v>
      </c>
      <c r="F1531" s="7">
        <f t="shared" si="366"/>
        <v>33.266666666666673</v>
      </c>
      <c r="G1531" s="7">
        <f t="shared" si="360"/>
        <v>9.68</v>
      </c>
      <c r="H1531" s="15">
        <f t="shared" si="361"/>
        <v>10.280000000000001</v>
      </c>
      <c r="I1531" s="11">
        <f t="shared" si="372"/>
        <v>0.18742848595822648</v>
      </c>
      <c r="J1531" s="32">
        <f t="shared" si="373"/>
        <v>5.634122824395584E-3</v>
      </c>
      <c r="K1531" s="32">
        <f t="shared" si="374"/>
        <v>177.48991833653852</v>
      </c>
      <c r="L1531" s="8">
        <v>0</v>
      </c>
      <c r="M1531" s="9">
        <v>1</v>
      </c>
      <c r="N1531" s="8">
        <v>0</v>
      </c>
      <c r="O1531" s="9">
        <v>0</v>
      </c>
      <c r="P1531" s="9">
        <v>0</v>
      </c>
      <c r="Q1531" s="9">
        <v>1</v>
      </c>
      <c r="R1531" s="9">
        <v>0</v>
      </c>
      <c r="S1531" s="8">
        <v>30400</v>
      </c>
      <c r="T1531" s="9">
        <v>3</v>
      </c>
      <c r="U1531" s="9">
        <f t="shared" si="362"/>
        <v>30396</v>
      </c>
      <c r="V1531" s="9">
        <f t="shared" si="36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75"/>
        <v>0.19599999999999995</v>
      </c>
      <c r="AQ1531" s="32">
        <v>1</v>
      </c>
      <c r="AR1531" s="39">
        <f t="shared" si="371"/>
        <v>0</v>
      </c>
      <c r="AS1531">
        <v>0.68700000000000006</v>
      </c>
      <c r="AT1531" s="39">
        <f t="shared" si="376"/>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31.3</v>
      </c>
      <c r="BM1531">
        <v>1</v>
      </c>
      <c r="BN1531">
        <v>0</v>
      </c>
      <c r="BO1531">
        <v>0</v>
      </c>
      <c r="BP1531">
        <v>0</v>
      </c>
      <c r="BQ1531">
        <v>0</v>
      </c>
      <c r="BR1531">
        <v>0</v>
      </c>
      <c r="BS1531">
        <v>0</v>
      </c>
      <c r="BT1531" s="17">
        <v>0</v>
      </c>
      <c r="BU1531">
        <v>0</v>
      </c>
      <c r="BV1531">
        <v>0</v>
      </c>
      <c r="BW1531">
        <v>1</v>
      </c>
      <c r="BX1531" s="17">
        <v>0</v>
      </c>
      <c r="BY1531">
        <v>0</v>
      </c>
      <c r="BZ1531">
        <v>0</v>
      </c>
      <c r="CA1531">
        <v>0</v>
      </c>
      <c r="CB1531">
        <v>0</v>
      </c>
      <c r="CC1531" s="17">
        <v>0</v>
      </c>
      <c r="CD1531">
        <v>0</v>
      </c>
      <c r="CE1531">
        <v>0</v>
      </c>
      <c r="CF1531">
        <v>1</v>
      </c>
      <c r="CG1531">
        <v>1</v>
      </c>
      <c r="CH1531">
        <v>0</v>
      </c>
      <c r="CI1531">
        <v>0</v>
      </c>
      <c r="CJ1531">
        <v>0</v>
      </c>
      <c r="CK1531">
        <v>0</v>
      </c>
      <c r="CL1531">
        <v>0</v>
      </c>
      <c r="CM1531">
        <v>0</v>
      </c>
      <c r="CN1531" s="17">
        <v>0</v>
      </c>
      <c r="CO1531">
        <v>0.21149999999999999</v>
      </c>
      <c r="CP1531">
        <v>1427</v>
      </c>
      <c r="CQ1531">
        <v>1</v>
      </c>
      <c r="CR1531">
        <v>0</v>
      </c>
      <c r="CS1531">
        <v>15</v>
      </c>
      <c r="CY1531" s="33" t="s">
        <v>85</v>
      </c>
    </row>
    <row r="1532" spans="1:103" x14ac:dyDescent="0.25">
      <c r="A1532">
        <v>1531</v>
      </c>
      <c r="B1532">
        <v>96</v>
      </c>
      <c r="C1532" s="24" t="s">
        <v>4234</v>
      </c>
      <c r="D1532" s="12">
        <v>10.34</v>
      </c>
      <c r="E1532" s="13">
        <v>0.16</v>
      </c>
      <c r="F1532" s="7">
        <f t="shared" si="366"/>
        <v>64.625</v>
      </c>
      <c r="G1532" s="7">
        <f t="shared" si="360"/>
        <v>10.18</v>
      </c>
      <c r="H1532" s="15">
        <f t="shared" si="361"/>
        <v>10.5</v>
      </c>
      <c r="I1532" s="11">
        <f t="shared" si="372"/>
        <v>0.32404827058445629</v>
      </c>
      <c r="J1532" s="32">
        <f t="shared" si="373"/>
        <v>5.0142865854461314E-3</v>
      </c>
      <c r="K1532" s="32">
        <f t="shared" si="374"/>
        <v>199.43016478206101</v>
      </c>
      <c r="L1532" s="8">
        <v>0</v>
      </c>
      <c r="M1532" s="9">
        <v>1</v>
      </c>
      <c r="N1532" s="8">
        <v>0</v>
      </c>
      <c r="O1532" s="9">
        <v>0</v>
      </c>
      <c r="P1532" s="9">
        <v>0</v>
      </c>
      <c r="Q1532" s="9">
        <v>1</v>
      </c>
      <c r="R1532" s="9">
        <v>0</v>
      </c>
      <c r="S1532" s="8">
        <v>35600</v>
      </c>
      <c r="T1532" s="9">
        <v>3</v>
      </c>
      <c r="U1532" s="9">
        <f t="shared" si="362"/>
        <v>35596</v>
      </c>
      <c r="V1532" s="9">
        <f t="shared" si="36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75"/>
        <v>0.16100000000000003</v>
      </c>
      <c r="AQ1532" s="32">
        <v>1</v>
      </c>
      <c r="AR1532" s="39">
        <f t="shared" si="371"/>
        <v>0</v>
      </c>
      <c r="AS1532">
        <v>0.63800000000000001</v>
      </c>
      <c r="AT1532" s="39">
        <f t="shared" si="376"/>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19057</v>
      </c>
      <c r="BL1532" s="24">
        <v>33.200000000000003</v>
      </c>
      <c r="BM1532">
        <v>1</v>
      </c>
      <c r="BN1532">
        <v>0</v>
      </c>
      <c r="BO1532">
        <v>0</v>
      </c>
      <c r="BP1532">
        <v>0</v>
      </c>
      <c r="BQ1532">
        <v>0</v>
      </c>
      <c r="BR1532">
        <v>0</v>
      </c>
      <c r="BS1532">
        <v>0</v>
      </c>
      <c r="BT1532" s="17">
        <v>0</v>
      </c>
      <c r="BU1532">
        <v>0</v>
      </c>
      <c r="BV1532">
        <v>0</v>
      </c>
      <c r="BW1532">
        <v>1</v>
      </c>
      <c r="BX1532" s="17">
        <v>0</v>
      </c>
      <c r="BY1532">
        <v>0</v>
      </c>
      <c r="BZ1532">
        <v>0</v>
      </c>
      <c r="CA1532">
        <v>0</v>
      </c>
      <c r="CB1532">
        <v>0</v>
      </c>
      <c r="CC1532" s="17">
        <v>0</v>
      </c>
      <c r="CD1532">
        <v>0</v>
      </c>
      <c r="CE1532">
        <v>0</v>
      </c>
      <c r="CF1532">
        <v>1</v>
      </c>
      <c r="CG1532">
        <v>1</v>
      </c>
      <c r="CH1532">
        <v>0</v>
      </c>
      <c r="CI1532">
        <v>0</v>
      </c>
      <c r="CJ1532">
        <v>0</v>
      </c>
      <c r="CK1532">
        <v>0</v>
      </c>
      <c r="CL1532">
        <v>0</v>
      </c>
      <c r="CM1532">
        <v>0</v>
      </c>
      <c r="CN1532" s="17">
        <v>0</v>
      </c>
      <c r="CO1532">
        <v>0.21149999999999999</v>
      </c>
      <c r="CP1532">
        <v>1427</v>
      </c>
      <c r="CQ1532">
        <v>1</v>
      </c>
      <c r="CR1532">
        <v>0</v>
      </c>
      <c r="CS1532">
        <v>15</v>
      </c>
      <c r="CY1532" s="33" t="s">
        <v>85</v>
      </c>
    </row>
    <row r="1533" spans="1:103" x14ac:dyDescent="0.25">
      <c r="A1533">
        <v>1532</v>
      </c>
      <c r="B1533">
        <v>96</v>
      </c>
      <c r="C1533" s="24" t="s">
        <v>4234</v>
      </c>
      <c r="D1533" s="12">
        <v>11</v>
      </c>
      <c r="E1533" s="13">
        <v>0.12</v>
      </c>
      <c r="F1533" s="7">
        <f t="shared" si="366"/>
        <v>91.666666666666671</v>
      </c>
      <c r="G1533" s="7">
        <f t="shared" si="360"/>
        <v>10.88</v>
      </c>
      <c r="H1533" s="15">
        <f t="shared" si="361"/>
        <v>11.12</v>
      </c>
      <c r="I1533" s="11">
        <f t="shared" si="372"/>
        <v>0.38910761447165731</v>
      </c>
      <c r="J1533" s="32">
        <f t="shared" si="373"/>
        <v>4.2448103396908066E-3</v>
      </c>
      <c r="K1533" s="32">
        <f t="shared" si="374"/>
        <v>235.58178575131353</v>
      </c>
      <c r="L1533" s="8">
        <v>0</v>
      </c>
      <c r="M1533" s="9">
        <v>1</v>
      </c>
      <c r="N1533" s="8">
        <v>0</v>
      </c>
      <c r="O1533" s="9">
        <v>0</v>
      </c>
      <c r="P1533" s="9">
        <v>0</v>
      </c>
      <c r="Q1533" s="9">
        <v>1</v>
      </c>
      <c r="R1533" s="9">
        <v>0</v>
      </c>
      <c r="S1533" s="8">
        <v>47100</v>
      </c>
      <c r="T1533" s="9">
        <v>3</v>
      </c>
      <c r="U1533" s="9">
        <f t="shared" si="362"/>
        <v>47096</v>
      </c>
      <c r="V1533" s="9">
        <f t="shared" si="36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75"/>
        <v>0.121</v>
      </c>
      <c r="AQ1533" s="32">
        <v>1</v>
      </c>
      <c r="AR1533" s="39">
        <f t="shared" si="371"/>
        <v>0</v>
      </c>
      <c r="AS1533">
        <v>0.61099999999999999</v>
      </c>
      <c r="AT1533" s="39">
        <f t="shared" si="376"/>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23227</v>
      </c>
      <c r="BL1533" s="24">
        <v>34.299999999999997</v>
      </c>
      <c r="BM1533">
        <v>1</v>
      </c>
      <c r="BN1533">
        <v>0</v>
      </c>
      <c r="BO1533">
        <v>0</v>
      </c>
      <c r="BP1533">
        <v>0</v>
      </c>
      <c r="BQ1533">
        <v>0</v>
      </c>
      <c r="BR1533">
        <v>0</v>
      </c>
      <c r="BS1533">
        <v>0</v>
      </c>
      <c r="BT1533" s="17">
        <v>0</v>
      </c>
      <c r="BU1533">
        <v>0</v>
      </c>
      <c r="BV1533">
        <v>0</v>
      </c>
      <c r="BW1533">
        <v>1</v>
      </c>
      <c r="BX1533" s="17">
        <v>0</v>
      </c>
      <c r="BY1533">
        <v>0</v>
      </c>
      <c r="BZ1533">
        <v>0</v>
      </c>
      <c r="CA1533">
        <v>0</v>
      </c>
      <c r="CB1533">
        <v>0</v>
      </c>
      <c r="CC1533" s="17">
        <v>0</v>
      </c>
      <c r="CD1533">
        <v>0</v>
      </c>
      <c r="CE1533">
        <v>0</v>
      </c>
      <c r="CF1533">
        <v>1</v>
      </c>
      <c r="CG1533">
        <v>1</v>
      </c>
      <c r="CH1533">
        <v>0</v>
      </c>
      <c r="CI1533">
        <v>0</v>
      </c>
      <c r="CJ1533">
        <v>0</v>
      </c>
      <c r="CK1533">
        <v>0</v>
      </c>
      <c r="CL1533">
        <v>0</v>
      </c>
      <c r="CM1533">
        <v>0</v>
      </c>
      <c r="CN1533" s="17">
        <v>0</v>
      </c>
      <c r="CO1533">
        <v>0.21149999999999999</v>
      </c>
      <c r="CP1533">
        <v>1427</v>
      </c>
      <c r="CQ1533">
        <v>1</v>
      </c>
      <c r="CR1533">
        <v>0</v>
      </c>
      <c r="CS1533">
        <v>15</v>
      </c>
      <c r="CY1533" s="33" t="s">
        <v>85</v>
      </c>
    </row>
    <row r="1534" spans="1:103" x14ac:dyDescent="0.25">
      <c r="A1534">
        <v>1533</v>
      </c>
      <c r="B1534">
        <v>96</v>
      </c>
      <c r="C1534" s="24" t="s">
        <v>4234</v>
      </c>
      <c r="D1534" s="12">
        <v>11.76</v>
      </c>
      <c r="E1534" s="13">
        <v>0.09</v>
      </c>
      <c r="F1534" s="7">
        <f t="shared" si="366"/>
        <v>130.66666666666666</v>
      </c>
      <c r="G1534" s="7">
        <f t="shared" si="360"/>
        <v>11.67</v>
      </c>
      <c r="H1534" s="15">
        <f t="shared" si="361"/>
        <v>11.85</v>
      </c>
      <c r="I1534" s="11">
        <f t="shared" si="372"/>
        <v>0.23042372842043357</v>
      </c>
      <c r="J1534" s="32">
        <f t="shared" si="373"/>
        <v>1.7634469011767874E-3</v>
      </c>
      <c r="K1534" s="32">
        <f t="shared" si="374"/>
        <v>567.07122813433045</v>
      </c>
      <c r="L1534" s="8">
        <v>0</v>
      </c>
      <c r="M1534" s="9">
        <v>1</v>
      </c>
      <c r="N1534" s="8">
        <v>0</v>
      </c>
      <c r="O1534" s="9">
        <v>0</v>
      </c>
      <c r="P1534" s="9">
        <v>0</v>
      </c>
      <c r="Q1534" s="9">
        <v>1</v>
      </c>
      <c r="R1534" s="9">
        <v>0</v>
      </c>
      <c r="S1534" s="8">
        <v>304500</v>
      </c>
      <c r="T1534" s="9">
        <v>3</v>
      </c>
      <c r="U1534" s="9">
        <f t="shared" si="362"/>
        <v>304496</v>
      </c>
      <c r="V1534" s="9">
        <f t="shared" si="36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75"/>
        <v>0.10299999999999998</v>
      </c>
      <c r="AQ1534" s="32">
        <v>1</v>
      </c>
      <c r="AR1534" s="39">
        <f t="shared" si="371"/>
        <v>0</v>
      </c>
      <c r="AS1534">
        <v>0.61599999999999999</v>
      </c>
      <c r="AT1534" s="39">
        <f t="shared" si="376"/>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21201</v>
      </c>
      <c r="BL1534" s="24">
        <v>34.799999999999997</v>
      </c>
      <c r="BM1534">
        <v>1</v>
      </c>
      <c r="BN1534">
        <v>0</v>
      </c>
      <c r="BO1534">
        <v>0</v>
      </c>
      <c r="BP1534">
        <v>0</v>
      </c>
      <c r="BQ1534">
        <v>0</v>
      </c>
      <c r="BR1534">
        <v>0</v>
      </c>
      <c r="BS1534">
        <v>0</v>
      </c>
      <c r="BT1534" s="17">
        <v>0</v>
      </c>
      <c r="BU1534">
        <v>0</v>
      </c>
      <c r="BV1534">
        <v>0</v>
      </c>
      <c r="BW1534">
        <v>1</v>
      </c>
      <c r="BX1534" s="17">
        <v>0</v>
      </c>
      <c r="BY1534">
        <v>0</v>
      </c>
      <c r="BZ1534">
        <v>0</v>
      </c>
      <c r="CA1534">
        <v>0</v>
      </c>
      <c r="CB1534">
        <v>0</v>
      </c>
      <c r="CC1534" s="17">
        <v>0</v>
      </c>
      <c r="CD1534">
        <v>0</v>
      </c>
      <c r="CE1534">
        <v>0</v>
      </c>
      <c r="CF1534">
        <v>1</v>
      </c>
      <c r="CG1534">
        <v>1</v>
      </c>
      <c r="CH1534">
        <v>0</v>
      </c>
      <c r="CI1534">
        <v>0</v>
      </c>
      <c r="CJ1534">
        <v>0</v>
      </c>
      <c r="CK1534">
        <v>0</v>
      </c>
      <c r="CL1534">
        <v>0</v>
      </c>
      <c r="CM1534">
        <v>0</v>
      </c>
      <c r="CN1534" s="17">
        <v>0</v>
      </c>
      <c r="CO1534">
        <v>0.21149999999999999</v>
      </c>
      <c r="CP1534">
        <v>1427</v>
      </c>
      <c r="CQ1534">
        <v>1</v>
      </c>
      <c r="CR1534">
        <v>0</v>
      </c>
      <c r="CS1534">
        <v>15</v>
      </c>
      <c r="CY1534" s="33" t="s">
        <v>85</v>
      </c>
    </row>
    <row r="1535" spans="1:103" x14ac:dyDescent="0.25">
      <c r="A1535">
        <v>1534</v>
      </c>
      <c r="B1535">
        <v>96</v>
      </c>
      <c r="C1535" s="24" t="s">
        <v>4234</v>
      </c>
      <c r="D1535" s="12">
        <v>15.24</v>
      </c>
      <c r="E1535" s="13">
        <v>0.11</v>
      </c>
      <c r="F1535" s="7">
        <f t="shared" si="366"/>
        <v>138.54545454545453</v>
      </c>
      <c r="G1535" s="7">
        <f t="shared" si="360"/>
        <v>15.13</v>
      </c>
      <c r="H1535" s="15">
        <f t="shared" si="361"/>
        <v>15.35</v>
      </c>
      <c r="I1535" s="11">
        <f t="shared" si="372"/>
        <v>0.21553457016125521</v>
      </c>
      <c r="J1535" s="32">
        <f t="shared" si="373"/>
        <v>1.5556957163870128E-3</v>
      </c>
      <c r="K1535" s="32">
        <f t="shared" si="374"/>
        <v>642.79922446686771</v>
      </c>
      <c r="L1535" s="8">
        <v>0</v>
      </c>
      <c r="M1535" s="9">
        <v>1</v>
      </c>
      <c r="N1535" s="8">
        <v>0</v>
      </c>
      <c r="O1535" s="9">
        <v>0</v>
      </c>
      <c r="P1535" s="9">
        <v>0</v>
      </c>
      <c r="Q1535" s="9">
        <v>1</v>
      </c>
      <c r="R1535" s="9">
        <v>0</v>
      </c>
      <c r="S1535" s="8">
        <v>394000</v>
      </c>
      <c r="T1535" s="9">
        <v>3</v>
      </c>
      <c r="U1535" s="9">
        <f t="shared" si="362"/>
        <v>393996</v>
      </c>
      <c r="V1535" s="9">
        <f t="shared" si="36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75"/>
        <v>8.7999999999999967E-2</v>
      </c>
      <c r="AQ1535" s="32">
        <v>1</v>
      </c>
      <c r="AR1535" s="39">
        <f t="shared" si="371"/>
        <v>0</v>
      </c>
      <c r="AS1535">
        <v>0.64300000000000002</v>
      </c>
      <c r="AT1535" s="39">
        <f t="shared" si="376"/>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15906</v>
      </c>
      <c r="BL1535" s="24">
        <v>36.1</v>
      </c>
      <c r="BM1535">
        <v>1</v>
      </c>
      <c r="BN1535">
        <v>0</v>
      </c>
      <c r="BO1535">
        <v>0</v>
      </c>
      <c r="BP1535">
        <v>0</v>
      </c>
      <c r="BQ1535">
        <v>0</v>
      </c>
      <c r="BR1535">
        <v>0</v>
      </c>
      <c r="BS1535">
        <v>0</v>
      </c>
      <c r="BT1535" s="17">
        <v>0</v>
      </c>
      <c r="BU1535">
        <v>0</v>
      </c>
      <c r="BV1535">
        <v>0</v>
      </c>
      <c r="BW1535">
        <v>1</v>
      </c>
      <c r="BX1535" s="17">
        <v>0</v>
      </c>
      <c r="BY1535">
        <v>0</v>
      </c>
      <c r="BZ1535">
        <v>0</v>
      </c>
      <c r="CA1535">
        <v>0</v>
      </c>
      <c r="CB1535">
        <v>0</v>
      </c>
      <c r="CC1535" s="17">
        <v>0</v>
      </c>
      <c r="CD1535">
        <v>0</v>
      </c>
      <c r="CE1535">
        <v>0</v>
      </c>
      <c r="CF1535">
        <v>1</v>
      </c>
      <c r="CG1535">
        <v>1</v>
      </c>
      <c r="CH1535">
        <v>0</v>
      </c>
      <c r="CI1535">
        <v>0</v>
      </c>
      <c r="CJ1535">
        <v>0</v>
      </c>
      <c r="CK1535">
        <v>0</v>
      </c>
      <c r="CL1535">
        <v>0</v>
      </c>
      <c r="CM1535">
        <v>0</v>
      </c>
      <c r="CN1535" s="17">
        <v>0</v>
      </c>
      <c r="CO1535">
        <v>0.21149999999999999</v>
      </c>
      <c r="CP1535">
        <v>1427</v>
      </c>
      <c r="CQ1535">
        <v>1</v>
      </c>
      <c r="CR1535">
        <v>0</v>
      </c>
      <c r="CS1535">
        <v>15</v>
      </c>
      <c r="CY1535" s="33" t="s">
        <v>85</v>
      </c>
    </row>
    <row r="1536" spans="1:103" x14ac:dyDescent="0.25">
      <c r="A1536">
        <v>1535</v>
      </c>
      <c r="B1536">
        <v>97</v>
      </c>
      <c r="C1536" s="24" t="s">
        <v>4239</v>
      </c>
      <c r="D1536" s="12">
        <v>6.5917731595733553</v>
      </c>
      <c r="E1536" s="13">
        <v>0.17531311594609991</v>
      </c>
      <c r="F1536" s="7">
        <v>37.6</v>
      </c>
      <c r="G1536" s="7">
        <f t="shared" si="360"/>
        <v>6.4164600436272554</v>
      </c>
      <c r="H1536" s="15">
        <f t="shared" si="361"/>
        <v>6.7670862755194552</v>
      </c>
      <c r="I1536" s="11">
        <f t="shared" si="372"/>
        <v>0.30581479048311855</v>
      </c>
      <c r="J1536" s="32">
        <f t="shared" si="373"/>
        <v>8.1333720873169833E-3</v>
      </c>
      <c r="K1536" s="32">
        <f t="shared" si="374"/>
        <v>122.95023383466986</v>
      </c>
      <c r="L1536" s="8">
        <v>0</v>
      </c>
      <c r="M1536" s="9">
        <v>1</v>
      </c>
      <c r="N1536" s="8">
        <v>0</v>
      </c>
      <c r="O1536" s="9">
        <v>0</v>
      </c>
      <c r="P1536" s="9">
        <v>1</v>
      </c>
      <c r="Q1536" s="9">
        <v>0</v>
      </c>
      <c r="R1536" s="9">
        <v>0</v>
      </c>
      <c r="S1536" s="8">
        <v>13725</v>
      </c>
      <c r="T1536" s="9">
        <v>21</v>
      </c>
      <c r="U1536" s="9">
        <f t="shared" si="362"/>
        <v>13703</v>
      </c>
      <c r="V1536" s="9">
        <f t="shared" si="363"/>
        <v>20</v>
      </c>
      <c r="W1536" s="7">
        <v>17</v>
      </c>
      <c r="X1536" s="7">
        <f t="shared" ref="X1536:X1555" si="377">BL1536-W1536-6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78">1-AN1536</f>
        <v>0.67799999999999994</v>
      </c>
      <c r="AN1536" s="42">
        <v>0.32200000000000001</v>
      </c>
      <c r="AO1536" s="41">
        <v>1</v>
      </c>
      <c r="AP1536" s="17">
        <v>0</v>
      </c>
      <c r="AQ1536" s="38">
        <f t="shared" ref="AQ1536:AQ1555" si="379">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23227</v>
      </c>
      <c r="BL1536" s="24">
        <v>41.5</v>
      </c>
      <c r="BM1536">
        <v>1</v>
      </c>
      <c r="BN1536">
        <v>0</v>
      </c>
      <c r="BO1536">
        <v>0</v>
      </c>
      <c r="BP1536">
        <v>0</v>
      </c>
      <c r="BQ1536">
        <v>0</v>
      </c>
      <c r="BR1536">
        <v>0</v>
      </c>
      <c r="BS1536">
        <v>0</v>
      </c>
      <c r="BT1536" s="17">
        <v>0</v>
      </c>
      <c r="BU1536">
        <v>0</v>
      </c>
      <c r="BV1536">
        <v>0</v>
      </c>
      <c r="BW1536">
        <v>0</v>
      </c>
      <c r="BX1536" s="17">
        <v>1</v>
      </c>
      <c r="BY1536">
        <v>0</v>
      </c>
      <c r="BZ1536">
        <v>0</v>
      </c>
      <c r="CA1536">
        <v>0</v>
      </c>
      <c r="CB1536">
        <v>0</v>
      </c>
      <c r="CC1536" s="17">
        <v>0</v>
      </c>
      <c r="CD1536">
        <v>0</v>
      </c>
      <c r="CE1536">
        <v>0</v>
      </c>
      <c r="CF1536">
        <v>1</v>
      </c>
      <c r="CG1536">
        <v>1</v>
      </c>
      <c r="CH1536">
        <v>0</v>
      </c>
      <c r="CI1536">
        <v>0</v>
      </c>
      <c r="CJ1536">
        <v>1</v>
      </c>
      <c r="CK1536">
        <v>0</v>
      </c>
      <c r="CL1536">
        <v>0</v>
      </c>
      <c r="CM1536">
        <v>1</v>
      </c>
      <c r="CN1536" s="17">
        <v>0</v>
      </c>
      <c r="CO1536">
        <v>1.02</v>
      </c>
      <c r="CP1536">
        <v>80</v>
      </c>
      <c r="CQ1536">
        <v>1</v>
      </c>
      <c r="CR1536">
        <v>0</v>
      </c>
      <c r="CS1536">
        <v>20</v>
      </c>
      <c r="CY1536" s="33" t="s">
        <v>85</v>
      </c>
    </row>
    <row r="1537" spans="1:103" x14ac:dyDescent="0.25">
      <c r="A1537">
        <v>1536</v>
      </c>
      <c r="B1537">
        <v>97</v>
      </c>
      <c r="C1537" s="24" t="s">
        <v>4239</v>
      </c>
      <c r="D1537" s="12">
        <v>5.8534448758668312</v>
      </c>
      <c r="E1537" s="13">
        <v>0.16012463186261849</v>
      </c>
      <c r="F1537" s="7">
        <v>36.555555555555557</v>
      </c>
      <c r="G1537" s="7">
        <f t="shared" si="360"/>
        <v>5.6933202440042123</v>
      </c>
      <c r="H1537" s="15">
        <f t="shared" si="361"/>
        <v>6.01356950772945</v>
      </c>
      <c r="I1537" s="11">
        <f t="shared" si="372"/>
        <v>0.26733993612448298</v>
      </c>
      <c r="J1537" s="32">
        <f t="shared" si="373"/>
        <v>7.3132505322806886E-3</v>
      </c>
      <c r="K1537" s="32">
        <f t="shared" si="374"/>
        <v>136.73810237814223</v>
      </c>
      <c r="L1537" s="8">
        <v>0</v>
      </c>
      <c r="M1537" s="9">
        <v>1</v>
      </c>
      <c r="N1537" s="8">
        <v>0</v>
      </c>
      <c r="O1537" s="9">
        <v>0</v>
      </c>
      <c r="P1537" s="9">
        <v>1</v>
      </c>
      <c r="Q1537" s="9">
        <v>0</v>
      </c>
      <c r="R1537" s="9">
        <v>0</v>
      </c>
      <c r="S1537" s="8">
        <v>17383</v>
      </c>
      <c r="T1537" s="9">
        <v>21</v>
      </c>
      <c r="U1537" s="9">
        <f t="shared" si="362"/>
        <v>17361</v>
      </c>
      <c r="V1537" s="9">
        <f t="shared" si="363"/>
        <v>20</v>
      </c>
      <c r="W1537" s="7">
        <v>17</v>
      </c>
      <c r="X1537" s="7">
        <f t="shared" si="377"/>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78"/>
        <v>0.61399999999999999</v>
      </c>
      <c r="AN1537" s="42">
        <v>0.38600000000000001</v>
      </c>
      <c r="AO1537" s="41">
        <v>1</v>
      </c>
      <c r="AP1537" s="17">
        <v>0</v>
      </c>
      <c r="AQ1537" s="38">
        <f t="shared" si="379"/>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21201</v>
      </c>
      <c r="BL1537" s="24">
        <v>41.5</v>
      </c>
      <c r="BM1537">
        <v>1</v>
      </c>
      <c r="BN1537">
        <v>0</v>
      </c>
      <c r="BO1537">
        <v>0</v>
      </c>
      <c r="BP1537">
        <v>0</v>
      </c>
      <c r="BQ1537">
        <v>0</v>
      </c>
      <c r="BR1537">
        <v>0</v>
      </c>
      <c r="BS1537">
        <v>0</v>
      </c>
      <c r="BT1537" s="17">
        <v>0</v>
      </c>
      <c r="BU1537">
        <v>0</v>
      </c>
      <c r="BV1537">
        <v>0</v>
      </c>
      <c r="BW1537">
        <v>0</v>
      </c>
      <c r="BX1537" s="17">
        <v>1</v>
      </c>
      <c r="BY1537">
        <v>0</v>
      </c>
      <c r="BZ1537">
        <v>0</v>
      </c>
      <c r="CA1537">
        <v>0</v>
      </c>
      <c r="CB1537">
        <v>0</v>
      </c>
      <c r="CC1537" s="17">
        <v>0</v>
      </c>
      <c r="CD1537">
        <v>0</v>
      </c>
      <c r="CE1537">
        <v>0</v>
      </c>
      <c r="CF1537">
        <v>1</v>
      </c>
      <c r="CG1537">
        <v>1</v>
      </c>
      <c r="CH1537">
        <v>0</v>
      </c>
      <c r="CI1537">
        <v>0</v>
      </c>
      <c r="CJ1537">
        <v>1</v>
      </c>
      <c r="CK1537">
        <v>0</v>
      </c>
      <c r="CL1537">
        <v>0</v>
      </c>
      <c r="CM1537">
        <v>1</v>
      </c>
      <c r="CN1537" s="17">
        <v>0</v>
      </c>
      <c r="CO1537">
        <v>1.02</v>
      </c>
      <c r="CP1537">
        <v>80</v>
      </c>
      <c r="CQ1537">
        <v>1</v>
      </c>
      <c r="CR1537">
        <v>0</v>
      </c>
      <c r="CS1537">
        <v>20</v>
      </c>
      <c r="CY1537" s="33" t="s">
        <v>85</v>
      </c>
    </row>
    <row r="1538" spans="1:103" x14ac:dyDescent="0.25">
      <c r="A1538">
        <v>1537</v>
      </c>
      <c r="B1538">
        <v>97</v>
      </c>
      <c r="C1538" s="24" t="s">
        <v>4239</v>
      </c>
      <c r="D1538" s="12">
        <v>8.273103706617114</v>
      </c>
      <c r="E1538" s="13">
        <v>0.1695308136601868</v>
      </c>
      <c r="F1538" s="7">
        <v>48.8</v>
      </c>
      <c r="G1538" s="7">
        <f t="shared" ref="G1538:G1601" si="380">D1538-E1538</f>
        <v>8.1035728929569277</v>
      </c>
      <c r="H1538" s="15">
        <f t="shared" ref="H1538:H1601" si="381">D1538+E1538</f>
        <v>8.4426345202773003</v>
      </c>
      <c r="I1538" s="11">
        <f t="shared" si="372"/>
        <v>0.33509308018177664</v>
      </c>
      <c r="J1538" s="32">
        <f t="shared" si="373"/>
        <v>6.8666614791347671E-3</v>
      </c>
      <c r="K1538" s="32">
        <f t="shared" si="374"/>
        <v>145.63117798054097</v>
      </c>
      <c r="L1538" s="8">
        <v>0</v>
      </c>
      <c r="M1538" s="9">
        <v>1</v>
      </c>
      <c r="N1538" s="8">
        <v>0</v>
      </c>
      <c r="O1538" s="9">
        <v>0</v>
      </c>
      <c r="P1538" s="9">
        <v>1</v>
      </c>
      <c r="Q1538" s="9">
        <v>0</v>
      </c>
      <c r="R1538" s="9">
        <v>0</v>
      </c>
      <c r="S1538" s="8">
        <v>18849</v>
      </c>
      <c r="T1538" s="9">
        <v>21</v>
      </c>
      <c r="U1538" s="9">
        <f t="shared" ref="U1538:U1601" si="382">S1538-T1538-1</f>
        <v>18827</v>
      </c>
      <c r="V1538" s="9">
        <f t="shared" ref="V1538:V1601" si="383">COUNTIF(B:B,B1538)</f>
        <v>20</v>
      </c>
      <c r="W1538" s="7">
        <v>17</v>
      </c>
      <c r="X1538" s="7">
        <f t="shared" si="377"/>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78"/>
        <v>0.55600000000000005</v>
      </c>
      <c r="AN1538" s="42">
        <v>0.44400000000000001</v>
      </c>
      <c r="AO1538" s="41">
        <v>1</v>
      </c>
      <c r="AP1538" s="17">
        <v>0</v>
      </c>
      <c r="AQ1538" s="38">
        <f t="shared" si="379"/>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15906</v>
      </c>
      <c r="BL1538" s="24">
        <v>41.5</v>
      </c>
      <c r="BM1538">
        <v>1</v>
      </c>
      <c r="BN1538">
        <v>0</v>
      </c>
      <c r="BO1538">
        <v>0</v>
      </c>
      <c r="BP1538">
        <v>0</v>
      </c>
      <c r="BQ1538">
        <v>0</v>
      </c>
      <c r="BR1538">
        <v>0</v>
      </c>
      <c r="BS1538">
        <v>0</v>
      </c>
      <c r="BT1538" s="17">
        <v>0</v>
      </c>
      <c r="BU1538">
        <v>0</v>
      </c>
      <c r="BV1538">
        <v>0</v>
      </c>
      <c r="BW1538">
        <v>0</v>
      </c>
      <c r="BX1538" s="17">
        <v>1</v>
      </c>
      <c r="BY1538">
        <v>0</v>
      </c>
      <c r="BZ1538">
        <v>0</v>
      </c>
      <c r="CA1538">
        <v>0</v>
      </c>
      <c r="CB1538">
        <v>0</v>
      </c>
      <c r="CC1538" s="17">
        <v>0</v>
      </c>
      <c r="CD1538">
        <v>0</v>
      </c>
      <c r="CE1538">
        <v>0</v>
      </c>
      <c r="CF1538">
        <v>1</v>
      </c>
      <c r="CG1538">
        <v>1</v>
      </c>
      <c r="CH1538">
        <v>0</v>
      </c>
      <c r="CI1538">
        <v>0</v>
      </c>
      <c r="CJ1538">
        <v>1</v>
      </c>
      <c r="CK1538">
        <v>0</v>
      </c>
      <c r="CL1538">
        <v>0</v>
      </c>
      <c r="CM1538">
        <v>1</v>
      </c>
      <c r="CN1538" s="17">
        <v>0</v>
      </c>
      <c r="CO1538">
        <v>1.02</v>
      </c>
      <c r="CP1538">
        <v>80</v>
      </c>
      <c r="CQ1538">
        <v>1</v>
      </c>
      <c r="CR1538">
        <v>0</v>
      </c>
      <c r="CS1538">
        <v>20</v>
      </c>
      <c r="CY1538" s="33" t="s">
        <v>85</v>
      </c>
    </row>
    <row r="1539" spans="1:103" x14ac:dyDescent="0.25">
      <c r="A1539">
        <v>1538</v>
      </c>
      <c r="B1539">
        <v>97</v>
      </c>
      <c r="C1539" s="24" t="s">
        <v>4239</v>
      </c>
      <c r="D1539" s="12">
        <v>8.8348059874834295</v>
      </c>
      <c r="E1539" s="13">
        <v>0.20117205284592249</v>
      </c>
      <c r="F1539" s="7">
        <v>43.916666666666657</v>
      </c>
      <c r="G1539" s="7">
        <f t="shared" si="380"/>
        <v>8.6336339346375066</v>
      </c>
      <c r="H1539" s="15">
        <f t="shared" si="381"/>
        <v>9.0359780403293524</v>
      </c>
      <c r="I1539" s="11">
        <f t="shared" si="372"/>
        <v>0.34987336453693973</v>
      </c>
      <c r="J1539" s="32">
        <f t="shared" si="373"/>
        <v>7.9667559287348727E-3</v>
      </c>
      <c r="K1539" s="32">
        <f t="shared" si="374"/>
        <v>125.52160615253099</v>
      </c>
      <c r="L1539" s="8">
        <v>0</v>
      </c>
      <c r="M1539" s="9">
        <v>1</v>
      </c>
      <c r="N1539" s="8">
        <v>0</v>
      </c>
      <c r="O1539" s="9">
        <v>0</v>
      </c>
      <c r="P1539" s="9">
        <v>1</v>
      </c>
      <c r="Q1539" s="9">
        <v>0</v>
      </c>
      <c r="R1539" s="9">
        <v>0</v>
      </c>
      <c r="S1539" s="8">
        <v>13849</v>
      </c>
      <c r="T1539" s="9">
        <v>21</v>
      </c>
      <c r="U1539" s="9">
        <f t="shared" si="382"/>
        <v>13827</v>
      </c>
      <c r="V1539" s="9">
        <f t="shared" si="383"/>
        <v>20</v>
      </c>
      <c r="W1539" s="7">
        <v>17</v>
      </c>
      <c r="X1539" s="7">
        <f t="shared" si="377"/>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78"/>
        <v>0.46899999999999997</v>
      </c>
      <c r="AN1539" s="42">
        <v>0.53100000000000003</v>
      </c>
      <c r="AO1539" s="41">
        <v>1</v>
      </c>
      <c r="AP1539" s="17">
        <v>0</v>
      </c>
      <c r="AQ1539" s="38">
        <f t="shared" si="379"/>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16856</v>
      </c>
      <c r="BL1539" s="24">
        <v>41.5</v>
      </c>
      <c r="BM1539">
        <v>1</v>
      </c>
      <c r="BN1539">
        <v>0</v>
      </c>
      <c r="BO1539">
        <v>0</v>
      </c>
      <c r="BP1539">
        <v>0</v>
      </c>
      <c r="BQ1539">
        <v>0</v>
      </c>
      <c r="BR1539">
        <v>0</v>
      </c>
      <c r="BS1539">
        <v>0</v>
      </c>
      <c r="BT1539" s="17">
        <v>0</v>
      </c>
      <c r="BU1539">
        <v>0</v>
      </c>
      <c r="BV1539">
        <v>0</v>
      </c>
      <c r="BW1539">
        <v>0</v>
      </c>
      <c r="BX1539" s="17">
        <v>1</v>
      </c>
      <c r="BY1539">
        <v>0</v>
      </c>
      <c r="BZ1539">
        <v>0</v>
      </c>
      <c r="CA1539">
        <v>0</v>
      </c>
      <c r="CB1539">
        <v>0</v>
      </c>
      <c r="CC1539" s="17">
        <v>0</v>
      </c>
      <c r="CD1539">
        <v>0</v>
      </c>
      <c r="CE1539">
        <v>0</v>
      </c>
      <c r="CF1539">
        <v>1</v>
      </c>
      <c r="CG1539">
        <v>1</v>
      </c>
      <c r="CH1539">
        <v>0</v>
      </c>
      <c r="CI1539">
        <v>0</v>
      </c>
      <c r="CJ1539">
        <v>1</v>
      </c>
      <c r="CK1539">
        <v>0</v>
      </c>
      <c r="CL1539">
        <v>0</v>
      </c>
      <c r="CM1539">
        <v>1</v>
      </c>
      <c r="CN1539" s="17">
        <v>0</v>
      </c>
      <c r="CO1539">
        <v>1.02</v>
      </c>
      <c r="CP1539">
        <v>80</v>
      </c>
      <c r="CQ1539">
        <v>1</v>
      </c>
      <c r="CR1539">
        <v>0</v>
      </c>
      <c r="CS1539">
        <v>20</v>
      </c>
      <c r="CY1539" s="33" t="s">
        <v>85</v>
      </c>
    </row>
    <row r="1540" spans="1:103" x14ac:dyDescent="0.25">
      <c r="A1540">
        <v>1539</v>
      </c>
      <c r="B1540">
        <v>97</v>
      </c>
      <c r="C1540" s="24" t="s">
        <v>4239</v>
      </c>
      <c r="D1540" s="12">
        <v>8.8205475295083602</v>
      </c>
      <c r="E1540" s="13">
        <v>0.1676910176712616</v>
      </c>
      <c r="F1540" s="7">
        <v>52.6</v>
      </c>
      <c r="G1540" s="7">
        <f t="shared" si="380"/>
        <v>8.6528565118370988</v>
      </c>
      <c r="H1540" s="15">
        <f t="shared" si="381"/>
        <v>8.9882385471796216</v>
      </c>
      <c r="I1540" s="11">
        <f t="shared" si="372"/>
        <v>0.33956153594473731</v>
      </c>
      <c r="J1540" s="32">
        <f t="shared" si="373"/>
        <v>6.4555425084550817E-3</v>
      </c>
      <c r="K1540" s="32">
        <f t="shared" si="374"/>
        <v>154.90564870268611</v>
      </c>
      <c r="L1540" s="8">
        <v>0</v>
      </c>
      <c r="M1540" s="9">
        <v>1</v>
      </c>
      <c r="N1540" s="8">
        <v>0</v>
      </c>
      <c r="O1540" s="9">
        <v>0</v>
      </c>
      <c r="P1540" s="9">
        <v>1</v>
      </c>
      <c r="Q1540" s="9">
        <v>0</v>
      </c>
      <c r="R1540" s="9">
        <v>0</v>
      </c>
      <c r="S1540" s="8">
        <v>21251</v>
      </c>
      <c r="T1540" s="9">
        <v>21</v>
      </c>
      <c r="U1540" s="9">
        <f t="shared" si="382"/>
        <v>21229</v>
      </c>
      <c r="V1540" s="9">
        <f t="shared" si="383"/>
        <v>20</v>
      </c>
      <c r="W1540" s="7">
        <v>17</v>
      </c>
      <c r="X1540" s="7">
        <f t="shared" si="377"/>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78"/>
        <v>0.39900000000000002</v>
      </c>
      <c r="AN1540" s="42">
        <v>0.60099999999999998</v>
      </c>
      <c r="AO1540" s="41">
        <v>1</v>
      </c>
      <c r="AP1540" s="17">
        <v>0</v>
      </c>
      <c r="AQ1540" s="38">
        <f t="shared" si="379"/>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16117</v>
      </c>
      <c r="BL1540" s="24">
        <v>41.5</v>
      </c>
      <c r="BM1540">
        <v>1</v>
      </c>
      <c r="BN1540">
        <v>0</v>
      </c>
      <c r="BO1540">
        <v>0</v>
      </c>
      <c r="BP1540">
        <v>0</v>
      </c>
      <c r="BQ1540">
        <v>0</v>
      </c>
      <c r="BR1540">
        <v>0</v>
      </c>
      <c r="BS1540">
        <v>0</v>
      </c>
      <c r="BT1540" s="17">
        <v>0</v>
      </c>
      <c r="BU1540">
        <v>0</v>
      </c>
      <c r="BV1540">
        <v>0</v>
      </c>
      <c r="BW1540">
        <v>0</v>
      </c>
      <c r="BX1540" s="17">
        <v>1</v>
      </c>
      <c r="BY1540">
        <v>0</v>
      </c>
      <c r="BZ1540">
        <v>0</v>
      </c>
      <c r="CA1540">
        <v>0</v>
      </c>
      <c r="CB1540">
        <v>0</v>
      </c>
      <c r="CC1540" s="17">
        <v>0</v>
      </c>
      <c r="CD1540">
        <v>0</v>
      </c>
      <c r="CE1540">
        <v>0</v>
      </c>
      <c r="CF1540">
        <v>1</v>
      </c>
      <c r="CG1540">
        <v>1</v>
      </c>
      <c r="CH1540">
        <v>0</v>
      </c>
      <c r="CI1540">
        <v>0</v>
      </c>
      <c r="CJ1540">
        <v>1</v>
      </c>
      <c r="CK1540">
        <v>0</v>
      </c>
      <c r="CL1540">
        <v>0</v>
      </c>
      <c r="CM1540">
        <v>1</v>
      </c>
      <c r="CN1540" s="17">
        <v>0</v>
      </c>
      <c r="CO1540">
        <v>1.02</v>
      </c>
      <c r="CP1540">
        <v>80</v>
      </c>
      <c r="CQ1540">
        <v>1</v>
      </c>
      <c r="CR1540">
        <v>0</v>
      </c>
      <c r="CS1540">
        <v>20</v>
      </c>
      <c r="CY1540" s="33" t="s">
        <v>85</v>
      </c>
    </row>
    <row r="1541" spans="1:103" x14ac:dyDescent="0.25">
      <c r="A1541">
        <v>1540</v>
      </c>
      <c r="B1541">
        <v>97</v>
      </c>
      <c r="C1541" s="24" t="s">
        <v>4239</v>
      </c>
      <c r="D1541" s="12">
        <v>6.6227411407328907</v>
      </c>
      <c r="E1541" s="13">
        <v>0.1752047920828807</v>
      </c>
      <c r="F1541" s="7">
        <v>37.799999999999997</v>
      </c>
      <c r="G1541" s="7">
        <f t="shared" si="380"/>
        <v>6.4475363486500097</v>
      </c>
      <c r="H1541" s="15">
        <f t="shared" si="381"/>
        <v>6.7979459328157716</v>
      </c>
      <c r="I1541" s="11">
        <f t="shared" si="372"/>
        <v>0.30728823261190608</v>
      </c>
      <c r="J1541" s="32">
        <f t="shared" si="373"/>
        <v>8.1293183230662994E-3</v>
      </c>
      <c r="K1541" s="32">
        <f t="shared" si="374"/>
        <v>123.01154417370752</v>
      </c>
      <c r="L1541" s="8">
        <v>0</v>
      </c>
      <c r="M1541" s="9">
        <v>1</v>
      </c>
      <c r="N1541" s="8">
        <v>0</v>
      </c>
      <c r="O1541" s="9">
        <v>0</v>
      </c>
      <c r="P1541" s="9">
        <v>1</v>
      </c>
      <c r="Q1541" s="9">
        <v>0</v>
      </c>
      <c r="R1541" s="9">
        <v>0</v>
      </c>
      <c r="S1541" s="8">
        <v>13725</v>
      </c>
      <c r="T1541" s="9">
        <v>21</v>
      </c>
      <c r="U1541" s="9">
        <f t="shared" si="382"/>
        <v>13703</v>
      </c>
      <c r="V1541" s="9">
        <f t="shared" si="383"/>
        <v>20</v>
      </c>
      <c r="W1541" s="7">
        <v>17</v>
      </c>
      <c r="X1541" s="7">
        <f t="shared" si="377"/>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78"/>
        <v>0.67799999999999994</v>
      </c>
      <c r="AN1541" s="42">
        <v>0.32200000000000001</v>
      </c>
      <c r="AO1541" s="41">
        <v>1</v>
      </c>
      <c r="AP1541" s="17">
        <v>0</v>
      </c>
      <c r="AQ1541" s="38">
        <f t="shared" si="379"/>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23227</v>
      </c>
      <c r="BL1541" s="24">
        <v>41.5</v>
      </c>
      <c r="BM1541">
        <v>1</v>
      </c>
      <c r="BN1541">
        <v>0</v>
      </c>
      <c r="BO1541">
        <v>0</v>
      </c>
      <c r="BP1541">
        <v>0</v>
      </c>
      <c r="BQ1541">
        <v>0</v>
      </c>
      <c r="BR1541">
        <v>0</v>
      </c>
      <c r="BS1541">
        <v>0</v>
      </c>
      <c r="BT1541" s="17">
        <v>0</v>
      </c>
      <c r="BU1541">
        <v>0</v>
      </c>
      <c r="BV1541">
        <v>0</v>
      </c>
      <c r="BW1541">
        <v>0</v>
      </c>
      <c r="BX1541" s="17">
        <v>1</v>
      </c>
      <c r="BY1541">
        <v>0</v>
      </c>
      <c r="BZ1541">
        <v>0</v>
      </c>
      <c r="CA1541">
        <v>0</v>
      </c>
      <c r="CB1541">
        <v>0</v>
      </c>
      <c r="CC1541" s="17">
        <v>0</v>
      </c>
      <c r="CD1541">
        <v>0</v>
      </c>
      <c r="CE1541">
        <v>0</v>
      </c>
      <c r="CF1541">
        <v>1</v>
      </c>
      <c r="CG1541">
        <v>1</v>
      </c>
      <c r="CH1541">
        <v>0</v>
      </c>
      <c r="CI1541">
        <v>0</v>
      </c>
      <c r="CJ1541">
        <v>1</v>
      </c>
      <c r="CK1541">
        <v>0</v>
      </c>
      <c r="CL1541">
        <v>0</v>
      </c>
      <c r="CM1541">
        <v>1</v>
      </c>
      <c r="CN1541" s="17">
        <v>0</v>
      </c>
      <c r="CO1541">
        <v>1.02</v>
      </c>
      <c r="CP1541">
        <v>80</v>
      </c>
      <c r="CQ1541">
        <v>1</v>
      </c>
      <c r="CR1541">
        <v>0</v>
      </c>
      <c r="CS1541">
        <v>20</v>
      </c>
      <c r="CY1541" s="33" t="s">
        <v>85</v>
      </c>
    </row>
    <row r="1542" spans="1:103" x14ac:dyDescent="0.25">
      <c r="A1542">
        <v>1541</v>
      </c>
      <c r="B1542">
        <v>97</v>
      </c>
      <c r="C1542" s="24" t="s">
        <v>4239</v>
      </c>
      <c r="D1542" s="12">
        <v>6.1543947367277196</v>
      </c>
      <c r="E1542" s="13">
        <v>0.17685042346918739</v>
      </c>
      <c r="F1542" s="7">
        <v>34.799999999999997</v>
      </c>
      <c r="G1542" s="7">
        <f t="shared" si="380"/>
        <v>5.977544313258532</v>
      </c>
      <c r="H1542" s="15">
        <f t="shared" si="381"/>
        <v>6.3312451601969073</v>
      </c>
      <c r="I1542" s="11">
        <f t="shared" si="372"/>
        <v>0.2553579826748042</v>
      </c>
      <c r="J1542" s="32">
        <f t="shared" si="373"/>
        <v>7.3378730653679367E-3</v>
      </c>
      <c r="K1542" s="32">
        <f t="shared" si="374"/>
        <v>136.27927208493594</v>
      </c>
      <c r="L1542" s="8">
        <v>0</v>
      </c>
      <c r="M1542" s="9">
        <v>1</v>
      </c>
      <c r="N1542" s="8">
        <v>0</v>
      </c>
      <c r="O1542" s="9">
        <v>0</v>
      </c>
      <c r="P1542" s="9">
        <v>1</v>
      </c>
      <c r="Q1542" s="9">
        <v>0</v>
      </c>
      <c r="R1542" s="9">
        <v>0</v>
      </c>
      <c r="S1542" s="8">
        <v>17383</v>
      </c>
      <c r="T1542" s="9">
        <v>21</v>
      </c>
      <c r="U1542" s="9">
        <f t="shared" si="382"/>
        <v>17361</v>
      </c>
      <c r="V1542" s="9">
        <f t="shared" si="383"/>
        <v>20</v>
      </c>
      <c r="W1542" s="7">
        <v>17</v>
      </c>
      <c r="X1542" s="7">
        <f t="shared" si="377"/>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78"/>
        <v>0.61399999999999999</v>
      </c>
      <c r="AN1542" s="42">
        <v>0.38600000000000001</v>
      </c>
      <c r="AO1542" s="41">
        <v>1</v>
      </c>
      <c r="AP1542" s="17">
        <v>0</v>
      </c>
      <c r="AQ1542" s="38">
        <f t="shared" si="379"/>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21201</v>
      </c>
      <c r="BL1542" s="24">
        <v>41.5</v>
      </c>
      <c r="BM1542">
        <v>1</v>
      </c>
      <c r="BN1542">
        <v>0</v>
      </c>
      <c r="BO1542">
        <v>0</v>
      </c>
      <c r="BP1542">
        <v>0</v>
      </c>
      <c r="BQ1542">
        <v>0</v>
      </c>
      <c r="BR1542">
        <v>0</v>
      </c>
      <c r="BS1542">
        <v>0</v>
      </c>
      <c r="BT1542" s="17">
        <v>0</v>
      </c>
      <c r="BU1542">
        <v>0</v>
      </c>
      <c r="BV1542">
        <v>0</v>
      </c>
      <c r="BW1542">
        <v>0</v>
      </c>
      <c r="BX1542" s="17">
        <v>1</v>
      </c>
      <c r="BY1542">
        <v>0</v>
      </c>
      <c r="BZ1542">
        <v>0</v>
      </c>
      <c r="CA1542">
        <v>0</v>
      </c>
      <c r="CB1542">
        <v>0</v>
      </c>
      <c r="CC1542" s="17">
        <v>0</v>
      </c>
      <c r="CD1542">
        <v>0</v>
      </c>
      <c r="CE1542">
        <v>0</v>
      </c>
      <c r="CF1542">
        <v>1</v>
      </c>
      <c r="CG1542">
        <v>1</v>
      </c>
      <c r="CH1542">
        <v>0</v>
      </c>
      <c r="CI1542">
        <v>0</v>
      </c>
      <c r="CJ1542">
        <v>1</v>
      </c>
      <c r="CK1542">
        <v>0</v>
      </c>
      <c r="CL1542">
        <v>0</v>
      </c>
      <c r="CM1542">
        <v>1</v>
      </c>
      <c r="CN1542" s="17">
        <v>0</v>
      </c>
      <c r="CO1542">
        <v>1.02</v>
      </c>
      <c r="CP1542">
        <v>80</v>
      </c>
      <c r="CQ1542">
        <v>1</v>
      </c>
      <c r="CR1542">
        <v>0</v>
      </c>
      <c r="CS1542">
        <v>20</v>
      </c>
      <c r="CY1542" s="33" t="s">
        <v>85</v>
      </c>
    </row>
    <row r="1543" spans="1:103" x14ac:dyDescent="0.25">
      <c r="A1543">
        <v>1542</v>
      </c>
      <c r="B1543">
        <v>97</v>
      </c>
      <c r="C1543" s="24" t="s">
        <v>4239</v>
      </c>
      <c r="D1543" s="12">
        <v>8.5337963812986963</v>
      </c>
      <c r="E1543" s="13">
        <v>0.1686521023972074</v>
      </c>
      <c r="F1543" s="7">
        <v>50.6</v>
      </c>
      <c r="G1543" s="7">
        <f t="shared" si="380"/>
        <v>8.3651442789014894</v>
      </c>
      <c r="H1543" s="15">
        <f t="shared" si="381"/>
        <v>8.7024484836959033</v>
      </c>
      <c r="I1543" s="11">
        <f t="shared" si="372"/>
        <v>0.34599667636353343</v>
      </c>
      <c r="J1543" s="32">
        <f t="shared" si="373"/>
        <v>6.8378789795164709E-3</v>
      </c>
      <c r="K1543" s="32">
        <f t="shared" si="374"/>
        <v>146.24417937135141</v>
      </c>
      <c r="L1543" s="8">
        <v>0</v>
      </c>
      <c r="M1543" s="9">
        <v>1</v>
      </c>
      <c r="N1543" s="8">
        <v>0</v>
      </c>
      <c r="O1543" s="9">
        <v>0</v>
      </c>
      <c r="P1543" s="9">
        <v>1</v>
      </c>
      <c r="Q1543" s="9">
        <v>0</v>
      </c>
      <c r="R1543" s="9">
        <v>0</v>
      </c>
      <c r="S1543" s="8">
        <v>18849</v>
      </c>
      <c r="T1543" s="9">
        <v>21</v>
      </c>
      <c r="U1543" s="9">
        <f t="shared" si="382"/>
        <v>18827</v>
      </c>
      <c r="V1543" s="9">
        <f t="shared" si="383"/>
        <v>20</v>
      </c>
      <c r="W1543" s="7">
        <v>17</v>
      </c>
      <c r="X1543" s="7">
        <f t="shared" si="377"/>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78"/>
        <v>0.55600000000000005</v>
      </c>
      <c r="AN1543" s="42">
        <v>0.44400000000000001</v>
      </c>
      <c r="AO1543" s="41">
        <v>1</v>
      </c>
      <c r="AP1543" s="17">
        <v>0</v>
      </c>
      <c r="AQ1543" s="38">
        <f t="shared" si="379"/>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15906</v>
      </c>
      <c r="BL1543" s="24">
        <v>41.5</v>
      </c>
      <c r="BM1543">
        <v>1</v>
      </c>
      <c r="BN1543">
        <v>0</v>
      </c>
      <c r="BO1543">
        <v>0</v>
      </c>
      <c r="BP1543">
        <v>0</v>
      </c>
      <c r="BQ1543">
        <v>0</v>
      </c>
      <c r="BR1543">
        <v>0</v>
      </c>
      <c r="BS1543">
        <v>0</v>
      </c>
      <c r="BT1543" s="17">
        <v>0</v>
      </c>
      <c r="BU1543">
        <v>0</v>
      </c>
      <c r="BV1543">
        <v>0</v>
      </c>
      <c r="BW1543">
        <v>0</v>
      </c>
      <c r="BX1543" s="17">
        <v>1</v>
      </c>
      <c r="BY1543">
        <v>0</v>
      </c>
      <c r="BZ1543">
        <v>0</v>
      </c>
      <c r="CA1543">
        <v>0</v>
      </c>
      <c r="CB1543">
        <v>0</v>
      </c>
      <c r="CC1543" s="17">
        <v>0</v>
      </c>
      <c r="CD1543">
        <v>0</v>
      </c>
      <c r="CE1543">
        <v>0</v>
      </c>
      <c r="CF1543">
        <v>1</v>
      </c>
      <c r="CG1543">
        <v>1</v>
      </c>
      <c r="CH1543">
        <v>0</v>
      </c>
      <c r="CI1543">
        <v>0</v>
      </c>
      <c r="CJ1543">
        <v>1</v>
      </c>
      <c r="CK1543">
        <v>0</v>
      </c>
      <c r="CL1543">
        <v>0</v>
      </c>
      <c r="CM1543">
        <v>1</v>
      </c>
      <c r="CN1543" s="17">
        <v>0</v>
      </c>
      <c r="CO1543">
        <v>1.02</v>
      </c>
      <c r="CP1543">
        <v>80</v>
      </c>
      <c r="CQ1543">
        <v>1</v>
      </c>
      <c r="CR1543">
        <v>0</v>
      </c>
      <c r="CS1543">
        <v>20</v>
      </c>
      <c r="CY1543" s="33" t="s">
        <v>85</v>
      </c>
    </row>
    <row r="1544" spans="1:103" x14ac:dyDescent="0.25">
      <c r="A1544">
        <v>1543</v>
      </c>
      <c r="B1544">
        <v>97</v>
      </c>
      <c r="C1544" s="24" t="s">
        <v>4239</v>
      </c>
      <c r="D1544" s="12">
        <v>9.8148273784176787</v>
      </c>
      <c r="E1544" s="13">
        <v>0.23016345611029729</v>
      </c>
      <c r="F1544" s="7">
        <v>42.642857142857139</v>
      </c>
      <c r="G1544" s="7">
        <f t="shared" si="380"/>
        <v>9.5846639223073815</v>
      </c>
      <c r="H1544" s="15">
        <f t="shared" si="381"/>
        <v>10.044990834527976</v>
      </c>
      <c r="I1544" s="11">
        <f t="shared" si="372"/>
        <v>0.34092023238623392</v>
      </c>
      <c r="J1544" s="32">
        <f t="shared" si="373"/>
        <v>7.9947793189401595E-3</v>
      </c>
      <c r="K1544" s="32">
        <f t="shared" si="374"/>
        <v>125.08162640974142</v>
      </c>
      <c r="L1544" s="8">
        <v>0</v>
      </c>
      <c r="M1544" s="9">
        <v>1</v>
      </c>
      <c r="N1544" s="8">
        <v>0</v>
      </c>
      <c r="O1544" s="9">
        <v>0</v>
      </c>
      <c r="P1544" s="9">
        <v>1</v>
      </c>
      <c r="Q1544" s="9">
        <v>0</v>
      </c>
      <c r="R1544" s="9">
        <v>0</v>
      </c>
      <c r="S1544" s="8">
        <v>13849</v>
      </c>
      <c r="T1544" s="9">
        <v>21</v>
      </c>
      <c r="U1544" s="9">
        <f t="shared" si="382"/>
        <v>13827</v>
      </c>
      <c r="V1544" s="9">
        <f t="shared" si="383"/>
        <v>20</v>
      </c>
      <c r="W1544" s="7">
        <v>17</v>
      </c>
      <c r="X1544" s="7">
        <f t="shared" si="377"/>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78"/>
        <v>0.46899999999999997</v>
      </c>
      <c r="AN1544" s="42">
        <v>0.53100000000000003</v>
      </c>
      <c r="AO1544" s="41">
        <v>1</v>
      </c>
      <c r="AP1544" s="17">
        <v>0</v>
      </c>
      <c r="AQ1544" s="38">
        <f t="shared" si="379"/>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16856</v>
      </c>
      <c r="BL1544" s="24">
        <v>41.5</v>
      </c>
      <c r="BM1544">
        <v>1</v>
      </c>
      <c r="BN1544">
        <v>0</v>
      </c>
      <c r="BO1544">
        <v>0</v>
      </c>
      <c r="BP1544">
        <v>0</v>
      </c>
      <c r="BQ1544">
        <v>0</v>
      </c>
      <c r="BR1544">
        <v>0</v>
      </c>
      <c r="BS1544">
        <v>0</v>
      </c>
      <c r="BT1544" s="17">
        <v>0</v>
      </c>
      <c r="BU1544">
        <v>0</v>
      </c>
      <c r="BV1544">
        <v>0</v>
      </c>
      <c r="BW1544">
        <v>0</v>
      </c>
      <c r="BX1544" s="17">
        <v>1</v>
      </c>
      <c r="BY1544">
        <v>0</v>
      </c>
      <c r="BZ1544">
        <v>0</v>
      </c>
      <c r="CA1544">
        <v>0</v>
      </c>
      <c r="CB1544">
        <v>0</v>
      </c>
      <c r="CC1544" s="17">
        <v>0</v>
      </c>
      <c r="CD1544">
        <v>0</v>
      </c>
      <c r="CE1544">
        <v>0</v>
      </c>
      <c r="CF1544">
        <v>1</v>
      </c>
      <c r="CG1544">
        <v>1</v>
      </c>
      <c r="CH1544">
        <v>0</v>
      </c>
      <c r="CI1544">
        <v>0</v>
      </c>
      <c r="CJ1544">
        <v>1</v>
      </c>
      <c r="CK1544">
        <v>0</v>
      </c>
      <c r="CL1544">
        <v>0</v>
      </c>
      <c r="CM1544">
        <v>1</v>
      </c>
      <c r="CN1544" s="17">
        <v>0</v>
      </c>
      <c r="CO1544">
        <v>1.02</v>
      </c>
      <c r="CP1544">
        <v>80</v>
      </c>
      <c r="CQ1544">
        <v>1</v>
      </c>
      <c r="CR1544">
        <v>0</v>
      </c>
      <c r="CS1544">
        <v>20</v>
      </c>
      <c r="CY1544" s="33" t="s">
        <v>85</v>
      </c>
    </row>
    <row r="1545" spans="1:103" x14ac:dyDescent="0.25">
      <c r="A1545">
        <v>1544</v>
      </c>
      <c r="B1545">
        <v>97</v>
      </c>
      <c r="C1545" s="24" t="s">
        <v>4239</v>
      </c>
      <c r="D1545" s="12">
        <v>10.534229649286941</v>
      </c>
      <c r="E1545" s="13">
        <v>0.1944780858329897</v>
      </c>
      <c r="F1545" s="7">
        <v>54.166666666666657</v>
      </c>
      <c r="G1545" s="7">
        <f t="shared" si="380"/>
        <v>10.339751563453952</v>
      </c>
      <c r="H1545" s="15">
        <f t="shared" si="381"/>
        <v>10.728707735119929</v>
      </c>
      <c r="I1545" s="11">
        <f t="shared" si="372"/>
        <v>0.3484628096536489</v>
      </c>
      <c r="J1545" s="32">
        <f t="shared" si="373"/>
        <v>6.4331595628365967E-3</v>
      </c>
      <c r="K1545" s="32">
        <f t="shared" si="374"/>
        <v>155.44461321569744</v>
      </c>
      <c r="L1545" s="8">
        <v>0</v>
      </c>
      <c r="M1545" s="9">
        <v>1</v>
      </c>
      <c r="N1545" s="8">
        <v>0</v>
      </c>
      <c r="O1545" s="9">
        <v>0</v>
      </c>
      <c r="P1545" s="9">
        <v>1</v>
      </c>
      <c r="Q1545" s="9">
        <v>0</v>
      </c>
      <c r="R1545" s="9">
        <v>0</v>
      </c>
      <c r="S1545" s="8">
        <v>21251</v>
      </c>
      <c r="T1545" s="9">
        <v>21</v>
      </c>
      <c r="U1545" s="9">
        <f t="shared" si="382"/>
        <v>21229</v>
      </c>
      <c r="V1545" s="9">
        <f t="shared" si="383"/>
        <v>20</v>
      </c>
      <c r="W1545" s="7">
        <v>17</v>
      </c>
      <c r="X1545" s="7">
        <f t="shared" si="377"/>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78"/>
        <v>0.39900000000000002</v>
      </c>
      <c r="AN1545" s="42">
        <v>0.60099999999999998</v>
      </c>
      <c r="AO1545" s="41">
        <v>1</v>
      </c>
      <c r="AP1545" s="17">
        <v>0</v>
      </c>
      <c r="AQ1545" s="38">
        <f t="shared" si="379"/>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16117</v>
      </c>
      <c r="BL1545" s="24">
        <v>41.5</v>
      </c>
      <c r="BM1545">
        <v>1</v>
      </c>
      <c r="BN1545">
        <v>0</v>
      </c>
      <c r="BO1545">
        <v>0</v>
      </c>
      <c r="BP1545">
        <v>0</v>
      </c>
      <c r="BQ1545">
        <v>0</v>
      </c>
      <c r="BR1545">
        <v>0</v>
      </c>
      <c r="BS1545">
        <v>0</v>
      </c>
      <c r="BT1545" s="17">
        <v>0</v>
      </c>
      <c r="BU1545">
        <v>0</v>
      </c>
      <c r="BV1545">
        <v>0</v>
      </c>
      <c r="BW1545">
        <v>0</v>
      </c>
      <c r="BX1545" s="17">
        <v>1</v>
      </c>
      <c r="BY1545">
        <v>0</v>
      </c>
      <c r="BZ1545">
        <v>0</v>
      </c>
      <c r="CA1545">
        <v>0</v>
      </c>
      <c r="CB1545">
        <v>0</v>
      </c>
      <c r="CC1545" s="17">
        <v>0</v>
      </c>
      <c r="CD1545">
        <v>0</v>
      </c>
      <c r="CE1545">
        <v>0</v>
      </c>
      <c r="CF1545">
        <v>1</v>
      </c>
      <c r="CG1545">
        <v>1</v>
      </c>
      <c r="CH1545">
        <v>0</v>
      </c>
      <c r="CI1545">
        <v>0</v>
      </c>
      <c r="CJ1545">
        <v>1</v>
      </c>
      <c r="CK1545">
        <v>0</v>
      </c>
      <c r="CL1545">
        <v>0</v>
      </c>
      <c r="CM1545">
        <v>1</v>
      </c>
      <c r="CN1545" s="17">
        <v>0</v>
      </c>
      <c r="CO1545">
        <v>1.02</v>
      </c>
      <c r="CP1545">
        <v>80</v>
      </c>
      <c r="CQ1545">
        <v>1</v>
      </c>
      <c r="CR1545">
        <v>0</v>
      </c>
      <c r="CS1545">
        <v>20</v>
      </c>
      <c r="CY1545" s="33" t="s">
        <v>85</v>
      </c>
    </row>
    <row r="1546" spans="1:103" x14ac:dyDescent="0.25">
      <c r="A1546">
        <v>1545</v>
      </c>
      <c r="B1546">
        <v>97</v>
      </c>
      <c r="C1546" s="24" t="s">
        <v>4239</v>
      </c>
      <c r="D1546" s="12">
        <v>6.5917731595733553</v>
      </c>
      <c r="E1546" s="13">
        <v>0.17531311594609991</v>
      </c>
      <c r="F1546" s="7">
        <v>37.6</v>
      </c>
      <c r="G1546" s="7">
        <f t="shared" si="380"/>
        <v>6.4164600436272554</v>
      </c>
      <c r="H1546" s="15">
        <f t="shared" si="381"/>
        <v>6.7670862755194552</v>
      </c>
      <c r="I1546" s="11">
        <f t="shared" si="372"/>
        <v>0.30581479048311855</v>
      </c>
      <c r="J1546" s="32">
        <f t="shared" si="373"/>
        <v>8.1333720873169833E-3</v>
      </c>
      <c r="K1546" s="32">
        <f t="shared" si="374"/>
        <v>122.95023383466986</v>
      </c>
      <c r="L1546" s="8">
        <v>0</v>
      </c>
      <c r="M1546" s="9">
        <v>1</v>
      </c>
      <c r="N1546" s="8">
        <v>0</v>
      </c>
      <c r="O1546" s="9">
        <v>0</v>
      </c>
      <c r="P1546" s="9">
        <v>1</v>
      </c>
      <c r="Q1546" s="9">
        <v>0</v>
      </c>
      <c r="R1546" s="9">
        <v>0</v>
      </c>
      <c r="S1546" s="8">
        <v>13725</v>
      </c>
      <c r="T1546" s="9">
        <v>21</v>
      </c>
      <c r="U1546" s="9">
        <f t="shared" si="382"/>
        <v>13703</v>
      </c>
      <c r="V1546" s="9">
        <f t="shared" si="383"/>
        <v>20</v>
      </c>
      <c r="W1546" s="7">
        <v>17</v>
      </c>
      <c r="X1546" s="7">
        <f t="shared" si="377"/>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78"/>
        <v>0.67799999999999994</v>
      </c>
      <c r="AN1546" s="42">
        <v>0.32200000000000001</v>
      </c>
      <c r="AO1546" s="41">
        <v>1</v>
      </c>
      <c r="AP1546" s="17">
        <v>0</v>
      </c>
      <c r="AQ1546" s="38">
        <f t="shared" si="379"/>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23227</v>
      </c>
      <c r="BL1546" s="24">
        <v>41.5</v>
      </c>
      <c r="BM1546">
        <v>1</v>
      </c>
      <c r="BN1546">
        <v>0</v>
      </c>
      <c r="BO1546">
        <v>0</v>
      </c>
      <c r="BP1546">
        <v>0</v>
      </c>
      <c r="BQ1546">
        <v>0</v>
      </c>
      <c r="BR1546">
        <v>0</v>
      </c>
      <c r="BS1546">
        <v>0</v>
      </c>
      <c r="BT1546" s="17">
        <v>0</v>
      </c>
      <c r="BU1546">
        <v>0</v>
      </c>
      <c r="BV1546">
        <v>0</v>
      </c>
      <c r="BW1546">
        <v>0</v>
      </c>
      <c r="BX1546" s="17">
        <v>1</v>
      </c>
      <c r="BY1546">
        <v>0</v>
      </c>
      <c r="BZ1546">
        <v>0</v>
      </c>
      <c r="CA1546">
        <v>0</v>
      </c>
      <c r="CB1546">
        <v>0</v>
      </c>
      <c r="CC1546" s="17">
        <v>0</v>
      </c>
      <c r="CD1546">
        <v>0</v>
      </c>
      <c r="CE1546">
        <v>0</v>
      </c>
      <c r="CF1546">
        <v>1</v>
      </c>
      <c r="CG1546">
        <v>1</v>
      </c>
      <c r="CH1546">
        <v>0</v>
      </c>
      <c r="CI1546">
        <v>0</v>
      </c>
      <c r="CJ1546">
        <v>1</v>
      </c>
      <c r="CK1546">
        <v>0</v>
      </c>
      <c r="CL1546">
        <v>0</v>
      </c>
      <c r="CM1546">
        <v>1</v>
      </c>
      <c r="CN1546" s="17">
        <v>0</v>
      </c>
      <c r="CO1546">
        <v>1.02</v>
      </c>
      <c r="CP1546">
        <v>80</v>
      </c>
      <c r="CQ1546">
        <v>1</v>
      </c>
      <c r="CR1546">
        <v>0</v>
      </c>
      <c r="CS1546">
        <v>20</v>
      </c>
      <c r="CY1546" s="33" t="s">
        <v>85</v>
      </c>
    </row>
    <row r="1547" spans="1:103" x14ac:dyDescent="0.25">
      <c r="A1547">
        <v>1546</v>
      </c>
      <c r="B1547">
        <v>97</v>
      </c>
      <c r="C1547" s="24" t="s">
        <v>4239</v>
      </c>
      <c r="D1547" s="12">
        <v>6.0280952775362504</v>
      </c>
      <c r="E1547" s="13">
        <v>0.15956722793478301</v>
      </c>
      <c r="F1547" s="7">
        <v>37.777777777777793</v>
      </c>
      <c r="G1547" s="7">
        <f t="shared" si="380"/>
        <v>5.8685280496014673</v>
      </c>
      <c r="H1547" s="15">
        <f t="shared" si="381"/>
        <v>6.1876625054710335</v>
      </c>
      <c r="I1547" s="11">
        <f t="shared" si="372"/>
        <v>0.27560955945714405</v>
      </c>
      <c r="J1547" s="32">
        <f t="shared" si="373"/>
        <v>7.2955471621008695E-3</v>
      </c>
      <c r="K1547" s="32">
        <f t="shared" si="374"/>
        <v>137.06991097183641</v>
      </c>
      <c r="L1547" s="8">
        <v>0</v>
      </c>
      <c r="M1547" s="9">
        <v>1</v>
      </c>
      <c r="N1547" s="8">
        <v>0</v>
      </c>
      <c r="O1547" s="9">
        <v>0</v>
      </c>
      <c r="P1547" s="9">
        <v>1</v>
      </c>
      <c r="Q1547" s="9">
        <v>0</v>
      </c>
      <c r="R1547" s="9">
        <v>0</v>
      </c>
      <c r="S1547" s="8">
        <v>17383</v>
      </c>
      <c r="T1547" s="9">
        <v>21</v>
      </c>
      <c r="U1547" s="9">
        <f t="shared" si="382"/>
        <v>17361</v>
      </c>
      <c r="V1547" s="9">
        <f t="shared" si="383"/>
        <v>20</v>
      </c>
      <c r="W1547" s="7">
        <v>17</v>
      </c>
      <c r="X1547" s="7">
        <f t="shared" si="377"/>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78"/>
        <v>0.61399999999999999</v>
      </c>
      <c r="AN1547" s="42">
        <v>0.38600000000000001</v>
      </c>
      <c r="AO1547" s="41">
        <v>1</v>
      </c>
      <c r="AP1547" s="17">
        <v>0</v>
      </c>
      <c r="AQ1547" s="38">
        <f t="shared" si="379"/>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21201</v>
      </c>
      <c r="BL1547" s="24">
        <v>41.5</v>
      </c>
      <c r="BM1547">
        <v>1</v>
      </c>
      <c r="BN1547">
        <v>0</v>
      </c>
      <c r="BO1547">
        <v>0</v>
      </c>
      <c r="BP1547">
        <v>0</v>
      </c>
      <c r="BQ1547">
        <v>0</v>
      </c>
      <c r="BR1547">
        <v>0</v>
      </c>
      <c r="BS1547">
        <v>0</v>
      </c>
      <c r="BT1547" s="17">
        <v>0</v>
      </c>
      <c r="BU1547">
        <v>0</v>
      </c>
      <c r="BV1547">
        <v>0</v>
      </c>
      <c r="BW1547">
        <v>0</v>
      </c>
      <c r="BX1547" s="17">
        <v>1</v>
      </c>
      <c r="BY1547">
        <v>0</v>
      </c>
      <c r="BZ1547">
        <v>0</v>
      </c>
      <c r="CA1547">
        <v>0</v>
      </c>
      <c r="CB1547">
        <v>0</v>
      </c>
      <c r="CC1547" s="17">
        <v>0</v>
      </c>
      <c r="CD1547">
        <v>0</v>
      </c>
      <c r="CE1547">
        <v>0</v>
      </c>
      <c r="CF1547">
        <v>1</v>
      </c>
      <c r="CG1547">
        <v>1</v>
      </c>
      <c r="CH1547">
        <v>0</v>
      </c>
      <c r="CI1547">
        <v>0</v>
      </c>
      <c r="CJ1547">
        <v>1</v>
      </c>
      <c r="CK1547">
        <v>0</v>
      </c>
      <c r="CL1547">
        <v>0</v>
      </c>
      <c r="CM1547">
        <v>1</v>
      </c>
      <c r="CN1547" s="17">
        <v>0</v>
      </c>
      <c r="CO1547">
        <v>1.02</v>
      </c>
      <c r="CP1547">
        <v>80</v>
      </c>
      <c r="CQ1547">
        <v>1</v>
      </c>
      <c r="CR1547">
        <v>0</v>
      </c>
      <c r="CS1547">
        <v>20</v>
      </c>
      <c r="CY1547" s="33" t="s">
        <v>85</v>
      </c>
    </row>
    <row r="1548" spans="1:103" x14ac:dyDescent="0.25">
      <c r="A1548">
        <v>1547</v>
      </c>
      <c r="B1548">
        <v>97</v>
      </c>
      <c r="C1548" s="24" t="s">
        <v>4239</v>
      </c>
      <c r="D1548" s="12">
        <v>8.4037635041231731</v>
      </c>
      <c r="E1548" s="13">
        <v>0.16908980893607989</v>
      </c>
      <c r="F1548" s="7">
        <v>49.7</v>
      </c>
      <c r="G1548" s="7">
        <f t="shared" si="380"/>
        <v>8.2346736951870927</v>
      </c>
      <c r="H1548" s="15">
        <f t="shared" si="381"/>
        <v>8.5728533130592535</v>
      </c>
      <c r="I1548" s="11">
        <f t="shared" si="372"/>
        <v>0.34056205332480521</v>
      </c>
      <c r="J1548" s="32">
        <f t="shared" si="373"/>
        <v>6.8523551976821979E-3</v>
      </c>
      <c r="K1548" s="32">
        <f t="shared" si="374"/>
        <v>145.93522535700558</v>
      </c>
      <c r="L1548" s="8">
        <v>0</v>
      </c>
      <c r="M1548" s="9">
        <v>1</v>
      </c>
      <c r="N1548" s="8">
        <v>0</v>
      </c>
      <c r="O1548" s="9">
        <v>0</v>
      </c>
      <c r="P1548" s="9">
        <v>1</v>
      </c>
      <c r="Q1548" s="9">
        <v>0</v>
      </c>
      <c r="R1548" s="9">
        <v>0</v>
      </c>
      <c r="S1548" s="8">
        <v>18849</v>
      </c>
      <c r="T1548" s="9">
        <v>21</v>
      </c>
      <c r="U1548" s="9">
        <f t="shared" si="382"/>
        <v>18827</v>
      </c>
      <c r="V1548" s="9">
        <f t="shared" si="383"/>
        <v>20</v>
      </c>
      <c r="W1548" s="7">
        <v>17</v>
      </c>
      <c r="X1548" s="7">
        <f t="shared" si="377"/>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78"/>
        <v>0.55600000000000005</v>
      </c>
      <c r="AN1548" s="42">
        <v>0.44400000000000001</v>
      </c>
      <c r="AO1548" s="41">
        <v>1</v>
      </c>
      <c r="AP1548" s="17">
        <v>0</v>
      </c>
      <c r="AQ1548" s="38">
        <f t="shared" si="379"/>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15906</v>
      </c>
      <c r="BL1548" s="24">
        <v>41.5</v>
      </c>
      <c r="BM1548">
        <v>1</v>
      </c>
      <c r="BN1548">
        <v>0</v>
      </c>
      <c r="BO1548">
        <v>0</v>
      </c>
      <c r="BP1548">
        <v>0</v>
      </c>
      <c r="BQ1548">
        <v>0</v>
      </c>
      <c r="BR1548">
        <v>0</v>
      </c>
      <c r="BS1548">
        <v>0</v>
      </c>
      <c r="BT1548" s="17">
        <v>0</v>
      </c>
      <c r="BU1548">
        <v>0</v>
      </c>
      <c r="BV1548">
        <v>0</v>
      </c>
      <c r="BW1548">
        <v>0</v>
      </c>
      <c r="BX1548" s="17">
        <v>1</v>
      </c>
      <c r="BY1548">
        <v>0</v>
      </c>
      <c r="BZ1548">
        <v>0</v>
      </c>
      <c r="CA1548">
        <v>0</v>
      </c>
      <c r="CB1548">
        <v>0</v>
      </c>
      <c r="CC1548" s="17">
        <v>0</v>
      </c>
      <c r="CD1548">
        <v>0</v>
      </c>
      <c r="CE1548">
        <v>0</v>
      </c>
      <c r="CF1548">
        <v>1</v>
      </c>
      <c r="CG1548">
        <v>1</v>
      </c>
      <c r="CH1548">
        <v>0</v>
      </c>
      <c r="CI1548">
        <v>0</v>
      </c>
      <c r="CJ1548">
        <v>1</v>
      </c>
      <c r="CK1548">
        <v>0</v>
      </c>
      <c r="CL1548">
        <v>0</v>
      </c>
      <c r="CM1548">
        <v>1</v>
      </c>
      <c r="CN1548" s="17">
        <v>0</v>
      </c>
      <c r="CO1548">
        <v>1.02</v>
      </c>
      <c r="CP1548">
        <v>80</v>
      </c>
      <c r="CQ1548">
        <v>1</v>
      </c>
      <c r="CR1548">
        <v>0</v>
      </c>
      <c r="CS1548">
        <v>20</v>
      </c>
      <c r="CY1548" s="33" t="s">
        <v>85</v>
      </c>
    </row>
    <row r="1549" spans="1:103" x14ac:dyDescent="0.25">
      <c r="A1549">
        <v>1548</v>
      </c>
      <c r="B1549">
        <v>97</v>
      </c>
      <c r="C1549" s="24" t="s">
        <v>4239</v>
      </c>
      <c r="D1549" s="12">
        <v>9.5938979837850944</v>
      </c>
      <c r="E1549" s="13">
        <v>0.21466553147884029</v>
      </c>
      <c r="F1549" s="7">
        <v>44.692307692307693</v>
      </c>
      <c r="G1549" s="7">
        <f t="shared" si="380"/>
        <v>9.3792324523062547</v>
      </c>
      <c r="H1549" s="15">
        <f t="shared" si="381"/>
        <v>9.8085635152639341</v>
      </c>
      <c r="I1549" s="11">
        <f t="shared" si="372"/>
        <v>0.355278659460949</v>
      </c>
      <c r="J1549" s="32">
        <f t="shared" si="373"/>
        <v>7.9494364423276023E-3</v>
      </c>
      <c r="K1549" s="32">
        <f t="shared" si="374"/>
        <v>125.7950808532031</v>
      </c>
      <c r="L1549" s="8">
        <v>0</v>
      </c>
      <c r="M1549" s="9">
        <v>1</v>
      </c>
      <c r="N1549" s="8">
        <v>0</v>
      </c>
      <c r="O1549" s="9">
        <v>0</v>
      </c>
      <c r="P1549" s="9">
        <v>1</v>
      </c>
      <c r="Q1549" s="9">
        <v>0</v>
      </c>
      <c r="R1549" s="9">
        <v>0</v>
      </c>
      <c r="S1549" s="8">
        <v>13849</v>
      </c>
      <c r="T1549" s="9">
        <v>21</v>
      </c>
      <c r="U1549" s="9">
        <f t="shared" si="382"/>
        <v>13827</v>
      </c>
      <c r="V1549" s="9">
        <f t="shared" si="383"/>
        <v>20</v>
      </c>
      <c r="W1549" s="7">
        <v>17</v>
      </c>
      <c r="X1549" s="7">
        <f t="shared" si="377"/>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78"/>
        <v>0.46899999999999997</v>
      </c>
      <c r="AN1549" s="42">
        <v>0.53100000000000003</v>
      </c>
      <c r="AO1549" s="41">
        <v>1</v>
      </c>
      <c r="AP1549" s="17">
        <v>0</v>
      </c>
      <c r="AQ1549" s="38">
        <f t="shared" si="379"/>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16856</v>
      </c>
      <c r="BL1549" s="24">
        <v>41.5</v>
      </c>
      <c r="BM1549">
        <v>1</v>
      </c>
      <c r="BN1549">
        <v>0</v>
      </c>
      <c r="BO1549">
        <v>0</v>
      </c>
      <c r="BP1549">
        <v>0</v>
      </c>
      <c r="BQ1549">
        <v>0</v>
      </c>
      <c r="BR1549">
        <v>0</v>
      </c>
      <c r="BS1549">
        <v>0</v>
      </c>
      <c r="BT1549" s="17">
        <v>0</v>
      </c>
      <c r="BU1549">
        <v>0</v>
      </c>
      <c r="BV1549">
        <v>0</v>
      </c>
      <c r="BW1549">
        <v>0</v>
      </c>
      <c r="BX1549" s="17">
        <v>1</v>
      </c>
      <c r="BY1549">
        <v>0</v>
      </c>
      <c r="BZ1549">
        <v>0</v>
      </c>
      <c r="CA1549">
        <v>0</v>
      </c>
      <c r="CB1549">
        <v>0</v>
      </c>
      <c r="CC1549" s="17">
        <v>0</v>
      </c>
      <c r="CD1549">
        <v>0</v>
      </c>
      <c r="CE1549">
        <v>0</v>
      </c>
      <c r="CF1549">
        <v>1</v>
      </c>
      <c r="CG1549">
        <v>1</v>
      </c>
      <c r="CH1549">
        <v>0</v>
      </c>
      <c r="CI1549">
        <v>0</v>
      </c>
      <c r="CJ1549">
        <v>1</v>
      </c>
      <c r="CK1549">
        <v>0</v>
      </c>
      <c r="CL1549">
        <v>0</v>
      </c>
      <c r="CM1549">
        <v>1</v>
      </c>
      <c r="CN1549" s="17">
        <v>0</v>
      </c>
      <c r="CO1549">
        <v>1.02</v>
      </c>
      <c r="CP1549">
        <v>80</v>
      </c>
      <c r="CQ1549">
        <v>1</v>
      </c>
      <c r="CR1549">
        <v>0</v>
      </c>
      <c r="CS1549">
        <v>20</v>
      </c>
      <c r="CY1549" s="33" t="s">
        <v>85</v>
      </c>
    </row>
    <row r="1550" spans="1:103" x14ac:dyDescent="0.25">
      <c r="A1550">
        <v>1549</v>
      </c>
      <c r="B1550">
        <v>97</v>
      </c>
      <c r="C1550" s="24" t="s">
        <v>4239</v>
      </c>
      <c r="D1550" s="12">
        <v>10.372982821504889</v>
      </c>
      <c r="E1550" s="13">
        <v>0.19510312516937109</v>
      </c>
      <c r="F1550" s="7">
        <v>53.166666666666657</v>
      </c>
      <c r="G1550" s="7">
        <f t="shared" si="380"/>
        <v>10.177879696335518</v>
      </c>
      <c r="H1550" s="15">
        <f t="shared" si="381"/>
        <v>10.568085946674261</v>
      </c>
      <c r="I1550" s="11">
        <f t="shared" si="372"/>
        <v>0.34279184640815874</v>
      </c>
      <c r="J1550" s="32">
        <f t="shared" si="373"/>
        <v>6.447495543727126E-3</v>
      </c>
      <c r="K1550" s="32">
        <f t="shared" si="374"/>
        <v>155.0989827318169</v>
      </c>
      <c r="L1550" s="8">
        <v>0</v>
      </c>
      <c r="M1550" s="9">
        <v>1</v>
      </c>
      <c r="N1550" s="8">
        <v>0</v>
      </c>
      <c r="O1550" s="9">
        <v>0</v>
      </c>
      <c r="P1550" s="9">
        <v>1</v>
      </c>
      <c r="Q1550" s="9">
        <v>0</v>
      </c>
      <c r="R1550" s="9">
        <v>0</v>
      </c>
      <c r="S1550" s="8">
        <v>21251</v>
      </c>
      <c r="T1550" s="9">
        <v>21</v>
      </c>
      <c r="U1550" s="9">
        <f t="shared" si="382"/>
        <v>21229</v>
      </c>
      <c r="V1550" s="9">
        <f t="shared" si="383"/>
        <v>20</v>
      </c>
      <c r="W1550" s="7">
        <v>17</v>
      </c>
      <c r="X1550" s="7">
        <f t="shared" si="377"/>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78"/>
        <v>0.39900000000000002</v>
      </c>
      <c r="AN1550" s="42">
        <v>0.60099999999999998</v>
      </c>
      <c r="AO1550" s="41">
        <v>1</v>
      </c>
      <c r="AP1550" s="17">
        <v>0</v>
      </c>
      <c r="AQ1550" s="38">
        <f t="shared" si="379"/>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16117</v>
      </c>
      <c r="BL1550" s="24">
        <v>41.5</v>
      </c>
      <c r="BM1550">
        <v>1</v>
      </c>
      <c r="BN1550">
        <v>0</v>
      </c>
      <c r="BO1550">
        <v>0</v>
      </c>
      <c r="BP1550">
        <v>0</v>
      </c>
      <c r="BQ1550">
        <v>0</v>
      </c>
      <c r="BR1550">
        <v>0</v>
      </c>
      <c r="BS1550">
        <v>0</v>
      </c>
      <c r="BT1550" s="17">
        <v>0</v>
      </c>
      <c r="BU1550">
        <v>0</v>
      </c>
      <c r="BV1550">
        <v>0</v>
      </c>
      <c r="BW1550">
        <v>0</v>
      </c>
      <c r="BX1550" s="17">
        <v>1</v>
      </c>
      <c r="BY1550">
        <v>0</v>
      </c>
      <c r="BZ1550">
        <v>0</v>
      </c>
      <c r="CA1550">
        <v>0</v>
      </c>
      <c r="CB1550">
        <v>0</v>
      </c>
      <c r="CC1550" s="17">
        <v>0</v>
      </c>
      <c r="CD1550">
        <v>0</v>
      </c>
      <c r="CE1550">
        <v>0</v>
      </c>
      <c r="CF1550">
        <v>1</v>
      </c>
      <c r="CG1550">
        <v>1</v>
      </c>
      <c r="CH1550">
        <v>0</v>
      </c>
      <c r="CI1550">
        <v>0</v>
      </c>
      <c r="CJ1550">
        <v>1</v>
      </c>
      <c r="CK1550">
        <v>0</v>
      </c>
      <c r="CL1550">
        <v>0</v>
      </c>
      <c r="CM1550">
        <v>1</v>
      </c>
      <c r="CN1550" s="17">
        <v>0</v>
      </c>
      <c r="CO1550">
        <v>1.02</v>
      </c>
      <c r="CP1550">
        <v>80</v>
      </c>
      <c r="CQ1550">
        <v>1</v>
      </c>
      <c r="CR1550">
        <v>0</v>
      </c>
      <c r="CS1550">
        <v>20</v>
      </c>
      <c r="CY1550" s="33" t="s">
        <v>85</v>
      </c>
    </row>
    <row r="1551" spans="1:103" x14ac:dyDescent="0.25">
      <c r="A1551">
        <v>1550</v>
      </c>
      <c r="B1551">
        <v>97</v>
      </c>
      <c r="C1551" s="24" t="s">
        <v>4239</v>
      </c>
      <c r="D1551" s="12">
        <v>6.6536731857242959</v>
      </c>
      <c r="E1551" s="13">
        <v>0.15758699650399649</v>
      </c>
      <c r="F1551" s="7">
        <v>42.222222222222229</v>
      </c>
      <c r="G1551" s="7">
        <f t="shared" si="380"/>
        <v>6.496086189220299</v>
      </c>
      <c r="H1551" s="15">
        <f t="shared" si="381"/>
        <v>6.8112601822282928</v>
      </c>
      <c r="I1551" s="11">
        <f t="shared" si="372"/>
        <v>0.33929342312851685</v>
      </c>
      <c r="J1551" s="32">
        <f t="shared" si="373"/>
        <v>8.0358968635701328E-3</v>
      </c>
      <c r="K1551" s="32">
        <f t="shared" si="374"/>
        <v>124.44161703137226</v>
      </c>
      <c r="L1551" s="8">
        <v>0</v>
      </c>
      <c r="M1551" s="9">
        <v>1</v>
      </c>
      <c r="N1551" s="8">
        <v>0</v>
      </c>
      <c r="O1551" s="9">
        <v>0</v>
      </c>
      <c r="P1551" s="9">
        <v>1</v>
      </c>
      <c r="Q1551" s="9">
        <v>0</v>
      </c>
      <c r="R1551" s="9">
        <v>0</v>
      </c>
      <c r="S1551" s="8">
        <v>13725</v>
      </c>
      <c r="T1551" s="9">
        <v>21</v>
      </c>
      <c r="U1551" s="9">
        <f t="shared" si="382"/>
        <v>13703</v>
      </c>
      <c r="V1551" s="9">
        <f t="shared" si="383"/>
        <v>20</v>
      </c>
      <c r="W1551" s="7">
        <v>17</v>
      </c>
      <c r="X1551" s="7">
        <f t="shared" si="377"/>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78"/>
        <v>0.67799999999999994</v>
      </c>
      <c r="AN1551" s="42">
        <v>0.32200000000000001</v>
      </c>
      <c r="AO1551" s="41">
        <v>1</v>
      </c>
      <c r="AP1551" s="17">
        <v>0</v>
      </c>
      <c r="AQ1551" s="38">
        <f t="shared" si="379"/>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23227</v>
      </c>
      <c r="BL1551" s="24">
        <v>41.5</v>
      </c>
      <c r="BM1551">
        <v>1</v>
      </c>
      <c r="BN1551">
        <v>0</v>
      </c>
      <c r="BO1551">
        <v>0</v>
      </c>
      <c r="BP1551">
        <v>0</v>
      </c>
      <c r="BQ1551">
        <v>0</v>
      </c>
      <c r="BR1551">
        <v>0</v>
      </c>
      <c r="BS1551">
        <v>0</v>
      </c>
      <c r="BT1551" s="17">
        <v>0</v>
      </c>
      <c r="BU1551">
        <v>0</v>
      </c>
      <c r="BV1551">
        <v>0</v>
      </c>
      <c r="BW1551">
        <v>0</v>
      </c>
      <c r="BX1551" s="17">
        <v>1</v>
      </c>
      <c r="BY1551">
        <v>0</v>
      </c>
      <c r="BZ1551">
        <v>0</v>
      </c>
      <c r="CA1551">
        <v>0</v>
      </c>
      <c r="CB1551">
        <v>0</v>
      </c>
      <c r="CC1551" s="17">
        <v>0</v>
      </c>
      <c r="CD1551">
        <v>0</v>
      </c>
      <c r="CE1551">
        <v>0</v>
      </c>
      <c r="CF1551">
        <v>1</v>
      </c>
      <c r="CG1551">
        <v>1</v>
      </c>
      <c r="CH1551">
        <v>0</v>
      </c>
      <c r="CI1551">
        <v>0</v>
      </c>
      <c r="CJ1551">
        <v>1</v>
      </c>
      <c r="CK1551">
        <v>0</v>
      </c>
      <c r="CL1551">
        <v>0</v>
      </c>
      <c r="CM1551">
        <v>1</v>
      </c>
      <c r="CN1551" s="17">
        <v>0</v>
      </c>
      <c r="CO1551">
        <v>1.02</v>
      </c>
      <c r="CP1551">
        <v>80</v>
      </c>
      <c r="CQ1551">
        <v>1</v>
      </c>
      <c r="CR1551">
        <v>0</v>
      </c>
      <c r="CS1551">
        <v>20</v>
      </c>
      <c r="CY1551" s="33" t="s">
        <v>85</v>
      </c>
    </row>
    <row r="1552" spans="1:103" x14ac:dyDescent="0.25">
      <c r="A1552">
        <v>1551</v>
      </c>
      <c r="B1552">
        <v>97</v>
      </c>
      <c r="C1552" s="24" t="s">
        <v>4239</v>
      </c>
      <c r="D1552" s="12">
        <v>5.7256986053634051</v>
      </c>
      <c r="E1552" s="13">
        <v>0.1605336057578525</v>
      </c>
      <c r="F1552" s="7">
        <v>35.666666666666671</v>
      </c>
      <c r="G1552" s="7">
        <f t="shared" si="380"/>
        <v>5.5651649996055523</v>
      </c>
      <c r="H1552" s="15">
        <f t="shared" si="381"/>
        <v>5.8862322111212579</v>
      </c>
      <c r="I1552" s="11">
        <f t="shared" si="372"/>
        <v>0.26128822349440156</v>
      </c>
      <c r="J1552" s="32">
        <f t="shared" si="373"/>
        <v>7.3258380418991069E-3</v>
      </c>
      <c r="K1552" s="32">
        <f t="shared" si="374"/>
        <v>136.50315421671073</v>
      </c>
      <c r="L1552" s="8">
        <v>0</v>
      </c>
      <c r="M1552" s="9">
        <v>1</v>
      </c>
      <c r="N1552" s="8">
        <v>0</v>
      </c>
      <c r="O1552" s="9">
        <v>0</v>
      </c>
      <c r="P1552" s="9">
        <v>1</v>
      </c>
      <c r="Q1552" s="9">
        <v>0</v>
      </c>
      <c r="R1552" s="9">
        <v>0</v>
      </c>
      <c r="S1552" s="8">
        <v>17383</v>
      </c>
      <c r="T1552" s="9">
        <v>21</v>
      </c>
      <c r="U1552" s="9">
        <f t="shared" si="382"/>
        <v>17361</v>
      </c>
      <c r="V1552" s="9">
        <f t="shared" si="383"/>
        <v>20</v>
      </c>
      <c r="W1552" s="7">
        <v>17</v>
      </c>
      <c r="X1552" s="7">
        <f t="shared" si="377"/>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78"/>
        <v>0.61399999999999999</v>
      </c>
      <c r="AN1552" s="42">
        <v>0.38600000000000001</v>
      </c>
      <c r="AO1552" s="41">
        <v>1</v>
      </c>
      <c r="AP1552" s="17">
        <v>0</v>
      </c>
      <c r="AQ1552" s="38">
        <f t="shared" si="379"/>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21201</v>
      </c>
      <c r="BL1552" s="24">
        <v>41.5</v>
      </c>
      <c r="BM1552">
        <v>1</v>
      </c>
      <c r="BN1552">
        <v>0</v>
      </c>
      <c r="BO1552">
        <v>0</v>
      </c>
      <c r="BP1552">
        <v>0</v>
      </c>
      <c r="BQ1552">
        <v>0</v>
      </c>
      <c r="BR1552">
        <v>0</v>
      </c>
      <c r="BS1552">
        <v>0</v>
      </c>
      <c r="BT1552" s="17">
        <v>0</v>
      </c>
      <c r="BU1552">
        <v>0</v>
      </c>
      <c r="BV1552">
        <v>0</v>
      </c>
      <c r="BW1552">
        <v>0</v>
      </c>
      <c r="BX1552" s="17">
        <v>1</v>
      </c>
      <c r="BY1552">
        <v>0</v>
      </c>
      <c r="BZ1552">
        <v>0</v>
      </c>
      <c r="CA1552">
        <v>0</v>
      </c>
      <c r="CB1552">
        <v>0</v>
      </c>
      <c r="CC1552" s="17">
        <v>0</v>
      </c>
      <c r="CD1552">
        <v>0</v>
      </c>
      <c r="CE1552">
        <v>0</v>
      </c>
      <c r="CF1552">
        <v>1</v>
      </c>
      <c r="CG1552">
        <v>1</v>
      </c>
      <c r="CH1552">
        <v>0</v>
      </c>
      <c r="CI1552">
        <v>0</v>
      </c>
      <c r="CJ1552">
        <v>1</v>
      </c>
      <c r="CK1552">
        <v>0</v>
      </c>
      <c r="CL1552">
        <v>0</v>
      </c>
      <c r="CM1552">
        <v>1</v>
      </c>
      <c r="CN1552" s="17">
        <v>0</v>
      </c>
      <c r="CO1552">
        <v>1.02</v>
      </c>
      <c r="CP1552">
        <v>80</v>
      </c>
      <c r="CQ1552">
        <v>1</v>
      </c>
      <c r="CR1552">
        <v>0</v>
      </c>
      <c r="CS1552">
        <v>20</v>
      </c>
      <c r="CY1552" s="33" t="s">
        <v>85</v>
      </c>
    </row>
    <row r="1553" spans="1:103" x14ac:dyDescent="0.25">
      <c r="A1553">
        <v>1552</v>
      </c>
      <c r="B1553">
        <v>97</v>
      </c>
      <c r="C1553" s="24" t="s">
        <v>4239</v>
      </c>
      <c r="D1553" s="12">
        <v>8.0245670900269026</v>
      </c>
      <c r="E1553" s="13">
        <v>0.20444756917265991</v>
      </c>
      <c r="F1553" s="7">
        <v>39.25</v>
      </c>
      <c r="G1553" s="7">
        <f t="shared" si="380"/>
        <v>7.8201195208542424</v>
      </c>
      <c r="H1553" s="15">
        <f t="shared" si="381"/>
        <v>8.2290146591995619</v>
      </c>
      <c r="I1553" s="11">
        <f t="shared" si="372"/>
        <v>0.27502370743721566</v>
      </c>
      <c r="J1553" s="32">
        <f t="shared" si="373"/>
        <v>7.0069734378908448E-3</v>
      </c>
      <c r="K1553" s="32">
        <f t="shared" si="374"/>
        <v>142.71496943208166</v>
      </c>
      <c r="L1553" s="8">
        <v>0</v>
      </c>
      <c r="M1553" s="9">
        <v>1</v>
      </c>
      <c r="N1553" s="8">
        <v>0</v>
      </c>
      <c r="O1553" s="9">
        <v>0</v>
      </c>
      <c r="P1553" s="9">
        <v>1</v>
      </c>
      <c r="Q1553" s="9">
        <v>0</v>
      </c>
      <c r="R1553" s="9">
        <v>0</v>
      </c>
      <c r="S1553" s="8">
        <v>18849</v>
      </c>
      <c r="T1553" s="9">
        <v>21</v>
      </c>
      <c r="U1553" s="9">
        <f t="shared" si="382"/>
        <v>18827</v>
      </c>
      <c r="V1553" s="9">
        <f t="shared" si="383"/>
        <v>20</v>
      </c>
      <c r="W1553" s="7">
        <v>17</v>
      </c>
      <c r="X1553" s="7">
        <f t="shared" si="377"/>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78"/>
        <v>0.55600000000000005</v>
      </c>
      <c r="AN1553" s="42">
        <v>0.44400000000000001</v>
      </c>
      <c r="AO1553" s="41">
        <v>1</v>
      </c>
      <c r="AP1553" s="17">
        <v>0</v>
      </c>
      <c r="AQ1553" s="38">
        <f t="shared" si="379"/>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15906</v>
      </c>
      <c r="BL1553" s="24">
        <v>41.5</v>
      </c>
      <c r="BM1553">
        <v>1</v>
      </c>
      <c r="BN1553">
        <v>0</v>
      </c>
      <c r="BO1553">
        <v>0</v>
      </c>
      <c r="BP1553">
        <v>0</v>
      </c>
      <c r="BQ1553">
        <v>0</v>
      </c>
      <c r="BR1553">
        <v>0</v>
      </c>
      <c r="BS1553">
        <v>0</v>
      </c>
      <c r="BT1553" s="17">
        <v>0</v>
      </c>
      <c r="BU1553">
        <v>0</v>
      </c>
      <c r="BV1553">
        <v>0</v>
      </c>
      <c r="BW1553">
        <v>0</v>
      </c>
      <c r="BX1553" s="17">
        <v>1</v>
      </c>
      <c r="BY1553">
        <v>0</v>
      </c>
      <c r="BZ1553">
        <v>0</v>
      </c>
      <c r="CA1553">
        <v>0</v>
      </c>
      <c r="CB1553">
        <v>0</v>
      </c>
      <c r="CC1553" s="17">
        <v>0</v>
      </c>
      <c r="CD1553">
        <v>0</v>
      </c>
      <c r="CE1553">
        <v>0</v>
      </c>
      <c r="CF1553">
        <v>1</v>
      </c>
      <c r="CG1553">
        <v>1</v>
      </c>
      <c r="CH1553">
        <v>0</v>
      </c>
      <c r="CI1553">
        <v>0</v>
      </c>
      <c r="CJ1553">
        <v>1</v>
      </c>
      <c r="CK1553">
        <v>0</v>
      </c>
      <c r="CL1553">
        <v>0</v>
      </c>
      <c r="CM1553">
        <v>1</v>
      </c>
      <c r="CN1553" s="17">
        <v>0</v>
      </c>
      <c r="CO1553">
        <v>1.02</v>
      </c>
      <c r="CP1553">
        <v>80</v>
      </c>
      <c r="CQ1553">
        <v>1</v>
      </c>
      <c r="CR1553">
        <v>0</v>
      </c>
      <c r="CS1553">
        <v>20</v>
      </c>
      <c r="CY1553" s="33" t="s">
        <v>85</v>
      </c>
    </row>
    <row r="1554" spans="1:103" x14ac:dyDescent="0.25">
      <c r="A1554">
        <v>1553</v>
      </c>
      <c r="B1554">
        <v>97</v>
      </c>
      <c r="C1554" s="24" t="s">
        <v>4239</v>
      </c>
      <c r="D1554" s="12">
        <v>9.4409692033879047</v>
      </c>
      <c r="E1554" s="13">
        <v>0.182194142521521</v>
      </c>
      <c r="F1554" s="7">
        <v>51.81818181818182</v>
      </c>
      <c r="G1554" s="7">
        <f t="shared" si="380"/>
        <v>9.2587750608663839</v>
      </c>
      <c r="H1554" s="15">
        <f t="shared" si="381"/>
        <v>9.6231633459094255</v>
      </c>
      <c r="I1554" s="11">
        <f t="shared" si="372"/>
        <v>0.403255872183996</v>
      </c>
      <c r="J1554" s="32">
        <f t="shared" si="373"/>
        <v>7.7821308667086952E-3</v>
      </c>
      <c r="K1554" s="32">
        <f t="shared" si="374"/>
        <v>128.49950959806091</v>
      </c>
      <c r="L1554" s="8">
        <v>0</v>
      </c>
      <c r="M1554" s="9">
        <v>1</v>
      </c>
      <c r="N1554" s="8">
        <v>0</v>
      </c>
      <c r="O1554" s="9">
        <v>0</v>
      </c>
      <c r="P1554" s="9">
        <v>1</v>
      </c>
      <c r="Q1554" s="9">
        <v>0</v>
      </c>
      <c r="R1554" s="9">
        <v>0</v>
      </c>
      <c r="S1554" s="8">
        <v>13849</v>
      </c>
      <c r="T1554" s="9">
        <v>21</v>
      </c>
      <c r="U1554" s="9">
        <f t="shared" si="382"/>
        <v>13827</v>
      </c>
      <c r="V1554" s="9">
        <f t="shared" si="383"/>
        <v>20</v>
      </c>
      <c r="W1554" s="7">
        <v>17</v>
      </c>
      <c r="X1554" s="7">
        <f t="shared" si="377"/>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78"/>
        <v>0.46899999999999997</v>
      </c>
      <c r="AN1554" s="42">
        <v>0.53100000000000003</v>
      </c>
      <c r="AO1554" s="41">
        <v>1</v>
      </c>
      <c r="AP1554" s="17">
        <v>0</v>
      </c>
      <c r="AQ1554" s="38">
        <f t="shared" si="379"/>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16856</v>
      </c>
      <c r="BL1554" s="24">
        <v>41.5</v>
      </c>
      <c r="BM1554">
        <v>1</v>
      </c>
      <c r="BN1554">
        <v>0</v>
      </c>
      <c r="BO1554">
        <v>0</v>
      </c>
      <c r="BP1554">
        <v>0</v>
      </c>
      <c r="BQ1554">
        <v>0</v>
      </c>
      <c r="BR1554">
        <v>0</v>
      </c>
      <c r="BS1554">
        <v>0</v>
      </c>
      <c r="BT1554" s="17">
        <v>0</v>
      </c>
      <c r="BU1554">
        <v>0</v>
      </c>
      <c r="BV1554">
        <v>0</v>
      </c>
      <c r="BW1554">
        <v>0</v>
      </c>
      <c r="BX1554" s="17">
        <v>1</v>
      </c>
      <c r="BY1554">
        <v>0</v>
      </c>
      <c r="BZ1554">
        <v>0</v>
      </c>
      <c r="CA1554">
        <v>0</v>
      </c>
      <c r="CB1554">
        <v>0</v>
      </c>
      <c r="CC1554" s="17">
        <v>0</v>
      </c>
      <c r="CD1554">
        <v>0</v>
      </c>
      <c r="CE1554">
        <v>0</v>
      </c>
      <c r="CF1554">
        <v>1</v>
      </c>
      <c r="CG1554">
        <v>1</v>
      </c>
      <c r="CH1554">
        <v>0</v>
      </c>
      <c r="CI1554">
        <v>0</v>
      </c>
      <c r="CJ1554">
        <v>1</v>
      </c>
      <c r="CK1554">
        <v>0</v>
      </c>
      <c r="CL1554">
        <v>0</v>
      </c>
      <c r="CM1554">
        <v>1</v>
      </c>
      <c r="CN1554" s="17">
        <v>0</v>
      </c>
      <c r="CO1554">
        <v>1.02</v>
      </c>
      <c r="CP1554">
        <v>80</v>
      </c>
      <c r="CQ1554">
        <v>1</v>
      </c>
      <c r="CR1554">
        <v>0</v>
      </c>
      <c r="CS1554">
        <v>20</v>
      </c>
      <c r="CY1554" s="33" t="s">
        <v>85</v>
      </c>
    </row>
    <row r="1555" spans="1:103" x14ac:dyDescent="0.25">
      <c r="A1555">
        <v>1554</v>
      </c>
      <c r="B1555">
        <v>97</v>
      </c>
      <c r="C1555" s="24" t="s">
        <v>4239</v>
      </c>
      <c r="D1555" s="12">
        <v>10.020346272835409</v>
      </c>
      <c r="E1555" s="13">
        <v>0.18010426307383909</v>
      </c>
      <c r="F1555" s="7">
        <v>55.63636363636364</v>
      </c>
      <c r="G1555" s="7">
        <f t="shared" si="380"/>
        <v>9.840242009761571</v>
      </c>
      <c r="H1555" s="15">
        <f t="shared" si="381"/>
        <v>10.200450535909248</v>
      </c>
      <c r="I1555" s="11">
        <f t="shared" si="372"/>
        <v>0.35672834950907006</v>
      </c>
      <c r="J1555" s="32">
        <f t="shared" si="373"/>
        <v>6.411784059803546E-3</v>
      </c>
      <c r="K1555" s="32">
        <f t="shared" si="374"/>
        <v>155.96283197825591</v>
      </c>
      <c r="L1555" s="8">
        <v>0</v>
      </c>
      <c r="M1555" s="9">
        <v>1</v>
      </c>
      <c r="N1555" s="8">
        <v>0</v>
      </c>
      <c r="O1555" s="9">
        <v>0</v>
      </c>
      <c r="P1555" s="9">
        <v>1</v>
      </c>
      <c r="Q1555" s="9">
        <v>0</v>
      </c>
      <c r="R1555" s="9">
        <v>0</v>
      </c>
      <c r="S1555" s="8">
        <v>21251</v>
      </c>
      <c r="T1555" s="9">
        <v>21</v>
      </c>
      <c r="U1555" s="9">
        <f t="shared" si="382"/>
        <v>21229</v>
      </c>
      <c r="V1555" s="9">
        <f t="shared" si="383"/>
        <v>20</v>
      </c>
      <c r="W1555" s="7">
        <v>17</v>
      </c>
      <c r="X1555" s="7">
        <f t="shared" si="377"/>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78"/>
        <v>0.39900000000000002</v>
      </c>
      <c r="AN1555" s="42">
        <v>0.60099999999999998</v>
      </c>
      <c r="AO1555" s="41">
        <v>1</v>
      </c>
      <c r="AP1555" s="17">
        <v>0</v>
      </c>
      <c r="AQ1555" s="38">
        <f t="shared" si="379"/>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16117</v>
      </c>
      <c r="BL1555" s="24">
        <v>41.5</v>
      </c>
      <c r="BM1555">
        <v>1</v>
      </c>
      <c r="BN1555">
        <v>0</v>
      </c>
      <c r="BO1555">
        <v>0</v>
      </c>
      <c r="BP1555">
        <v>0</v>
      </c>
      <c r="BQ1555">
        <v>0</v>
      </c>
      <c r="BR1555">
        <v>0</v>
      </c>
      <c r="BS1555">
        <v>0</v>
      </c>
      <c r="BT1555" s="17">
        <v>0</v>
      </c>
      <c r="BU1555">
        <v>0</v>
      </c>
      <c r="BV1555">
        <v>0</v>
      </c>
      <c r="BW1555">
        <v>0</v>
      </c>
      <c r="BX1555" s="17">
        <v>1</v>
      </c>
      <c r="BY1555">
        <v>0</v>
      </c>
      <c r="BZ1555">
        <v>0</v>
      </c>
      <c r="CA1555">
        <v>0</v>
      </c>
      <c r="CB1555">
        <v>0</v>
      </c>
      <c r="CC1555" s="17">
        <v>0</v>
      </c>
      <c r="CD1555">
        <v>0</v>
      </c>
      <c r="CE1555">
        <v>0</v>
      </c>
      <c r="CF1555">
        <v>1</v>
      </c>
      <c r="CG1555">
        <v>1</v>
      </c>
      <c r="CH1555">
        <v>0</v>
      </c>
      <c r="CI1555">
        <v>0</v>
      </c>
      <c r="CJ1555">
        <v>1</v>
      </c>
      <c r="CK1555">
        <v>0</v>
      </c>
      <c r="CL1555">
        <v>0</v>
      </c>
      <c r="CM1555">
        <v>1</v>
      </c>
      <c r="CN1555" s="17">
        <v>0</v>
      </c>
      <c r="CO1555">
        <v>1.02</v>
      </c>
      <c r="CP1555">
        <v>80</v>
      </c>
      <c r="CQ1555">
        <v>1</v>
      </c>
      <c r="CR1555">
        <v>0</v>
      </c>
      <c r="CS1555">
        <v>20</v>
      </c>
      <c r="CY1555" s="33" t="s">
        <v>85</v>
      </c>
    </row>
    <row r="1556" spans="1:103" x14ac:dyDescent="0.25">
      <c r="A1556">
        <v>1555</v>
      </c>
      <c r="B1556">
        <v>98</v>
      </c>
      <c r="C1556" s="24" t="s">
        <v>4245</v>
      </c>
      <c r="D1556" s="12">
        <v>14</v>
      </c>
      <c r="E1556" s="13">
        <v>7.8</v>
      </c>
      <c r="F1556" s="7">
        <f t="shared" ref="F1556:F1580" si="384">D1556/E1556</f>
        <v>1.7948717948717949</v>
      </c>
      <c r="G1556" s="7">
        <f t="shared" si="380"/>
        <v>6.2</v>
      </c>
      <c r="H1556" s="15">
        <f t="shared" si="381"/>
        <v>21.8</v>
      </c>
      <c r="I1556" s="11">
        <f t="shared" si="372"/>
        <v>4.2069883109896677E-2</v>
      </c>
      <c r="J1556" s="32">
        <f t="shared" si="373"/>
        <v>2.3438934875513861E-2</v>
      </c>
      <c r="K1556" s="32">
        <f t="shared" si="374"/>
        <v>42.664054715416185</v>
      </c>
      <c r="L1556" s="8">
        <v>1</v>
      </c>
      <c r="M1556" s="9">
        <v>0</v>
      </c>
      <c r="N1556" s="8">
        <v>0</v>
      </c>
      <c r="O1556" s="9">
        <v>0</v>
      </c>
      <c r="P1556" s="9">
        <v>0</v>
      </c>
      <c r="Q1556" s="9">
        <v>1</v>
      </c>
      <c r="R1556" s="9">
        <v>0</v>
      </c>
      <c r="S1556" s="8">
        <v>1822</v>
      </c>
      <c r="T1556" s="9">
        <v>4</v>
      </c>
      <c r="U1556" s="9">
        <f t="shared" si="382"/>
        <v>1817</v>
      </c>
      <c r="V1556" s="9">
        <f t="shared" si="38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40.299999999999997</v>
      </c>
      <c r="BM1556">
        <v>0</v>
      </c>
      <c r="BN1556">
        <v>0</v>
      </c>
      <c r="BO1556">
        <v>0</v>
      </c>
      <c r="BP1556">
        <v>0</v>
      </c>
      <c r="BQ1556">
        <v>0</v>
      </c>
      <c r="BR1556">
        <v>0</v>
      </c>
      <c r="BS1556">
        <v>0</v>
      </c>
      <c r="BT1556" s="17">
        <v>1</v>
      </c>
      <c r="BU1556">
        <v>0</v>
      </c>
      <c r="BV1556">
        <v>1</v>
      </c>
      <c r="BW1556">
        <v>0</v>
      </c>
      <c r="BX1556" s="17">
        <v>0</v>
      </c>
      <c r="BY1556">
        <v>0</v>
      </c>
      <c r="BZ1556">
        <v>0</v>
      </c>
      <c r="CA1556">
        <v>0</v>
      </c>
      <c r="CB1556">
        <v>0</v>
      </c>
      <c r="CC1556" s="17">
        <v>0</v>
      </c>
      <c r="CD1556">
        <v>1</v>
      </c>
      <c r="CE1556">
        <v>1</v>
      </c>
      <c r="CF1556">
        <v>0</v>
      </c>
      <c r="CG1556">
        <v>0</v>
      </c>
      <c r="CH1556">
        <v>0</v>
      </c>
      <c r="CI1556">
        <v>0</v>
      </c>
      <c r="CJ1556">
        <v>0</v>
      </c>
      <c r="CK1556">
        <v>0</v>
      </c>
      <c r="CL1556">
        <v>0</v>
      </c>
      <c r="CM1556">
        <v>0</v>
      </c>
      <c r="CN1556" s="17">
        <v>0</v>
      </c>
      <c r="CO1556">
        <v>0.78100000000000003</v>
      </c>
      <c r="CP1556">
        <v>182</v>
      </c>
      <c r="CQ1556">
        <v>1</v>
      </c>
      <c r="CR1556">
        <v>0</v>
      </c>
      <c r="CS1556">
        <v>8</v>
      </c>
      <c r="CY1556" s="33" t="s">
        <v>85</v>
      </c>
    </row>
    <row r="1557" spans="1:103" x14ac:dyDescent="0.25">
      <c r="A1557">
        <v>1556</v>
      </c>
      <c r="B1557">
        <v>98</v>
      </c>
      <c r="C1557" s="24" t="s">
        <v>4245</v>
      </c>
      <c r="D1557" s="12">
        <v>4.8</v>
      </c>
      <c r="E1557" s="13">
        <v>1.3</v>
      </c>
      <c r="F1557" s="7">
        <f t="shared" si="384"/>
        <v>3.6923076923076921</v>
      </c>
      <c r="G1557" s="7">
        <f t="shared" si="380"/>
        <v>3.5</v>
      </c>
      <c r="H1557" s="15">
        <f t="shared" si="381"/>
        <v>6.1</v>
      </c>
      <c r="I1557" s="11">
        <f t="shared" si="372"/>
        <v>8.6297303454966959E-2</v>
      </c>
      <c r="J1557" s="32">
        <f t="shared" si="373"/>
        <v>2.3372186352386883E-2</v>
      </c>
      <c r="K1557" s="32">
        <f t="shared" si="374"/>
        <v>42.785898799659151</v>
      </c>
      <c r="L1557" s="8">
        <v>1</v>
      </c>
      <c r="M1557" s="9">
        <v>0</v>
      </c>
      <c r="N1557" s="8">
        <v>0</v>
      </c>
      <c r="O1557" s="9">
        <v>0</v>
      </c>
      <c r="P1557" s="9">
        <v>0</v>
      </c>
      <c r="Q1557" s="9">
        <v>1</v>
      </c>
      <c r="R1557" s="9">
        <v>0</v>
      </c>
      <c r="S1557" s="8">
        <v>1822</v>
      </c>
      <c r="T1557" s="9">
        <v>4</v>
      </c>
      <c r="U1557" s="9">
        <f t="shared" si="382"/>
        <v>1817</v>
      </c>
      <c r="V1557" s="9">
        <f t="shared" si="38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40.299999999999997</v>
      </c>
      <c r="BM1557">
        <v>0</v>
      </c>
      <c r="BN1557">
        <v>0</v>
      </c>
      <c r="BO1557">
        <v>0</v>
      </c>
      <c r="BP1557">
        <v>0</v>
      </c>
      <c r="BQ1557">
        <v>0</v>
      </c>
      <c r="BR1557">
        <v>0</v>
      </c>
      <c r="BS1557">
        <v>0</v>
      </c>
      <c r="BT1557" s="17">
        <v>1</v>
      </c>
      <c r="BU1557">
        <v>0</v>
      </c>
      <c r="BV1557">
        <v>1</v>
      </c>
      <c r="BW1557">
        <v>0</v>
      </c>
      <c r="BX1557" s="17">
        <v>0</v>
      </c>
      <c r="BY1557">
        <v>1</v>
      </c>
      <c r="BZ1557">
        <v>0</v>
      </c>
      <c r="CA1557">
        <v>0</v>
      </c>
      <c r="CB1557">
        <v>0</v>
      </c>
      <c r="CC1557" s="17">
        <v>0</v>
      </c>
      <c r="CD1557">
        <v>1</v>
      </c>
      <c r="CE1557">
        <v>1</v>
      </c>
      <c r="CF1557">
        <v>0</v>
      </c>
      <c r="CG1557">
        <v>0</v>
      </c>
      <c r="CH1557">
        <v>0</v>
      </c>
      <c r="CI1557">
        <v>0</v>
      </c>
      <c r="CJ1557">
        <v>0</v>
      </c>
      <c r="CK1557">
        <v>0</v>
      </c>
      <c r="CL1557">
        <v>0</v>
      </c>
      <c r="CM1557">
        <v>0</v>
      </c>
      <c r="CN1557" s="17">
        <v>0</v>
      </c>
      <c r="CO1557">
        <v>0.78100000000000003</v>
      </c>
      <c r="CP1557">
        <v>182</v>
      </c>
      <c r="CQ1557">
        <v>1</v>
      </c>
      <c r="CR1557">
        <v>0</v>
      </c>
      <c r="CS1557">
        <v>8</v>
      </c>
      <c r="CY1557" s="33" t="s">
        <v>85</v>
      </c>
    </row>
    <row r="1558" spans="1:103" x14ac:dyDescent="0.25">
      <c r="A1558">
        <v>1557</v>
      </c>
      <c r="B1558">
        <v>98</v>
      </c>
      <c r="C1558" s="24" t="s">
        <v>4245</v>
      </c>
      <c r="D1558" s="12">
        <v>11.7</v>
      </c>
      <c r="E1558" s="13">
        <v>5.3</v>
      </c>
      <c r="F1558" s="7">
        <f t="shared" si="384"/>
        <v>2.2075471698113205</v>
      </c>
      <c r="G1558" s="7">
        <f t="shared" si="380"/>
        <v>6.3999999999999995</v>
      </c>
      <c r="H1558" s="15">
        <f t="shared" si="381"/>
        <v>17</v>
      </c>
      <c r="I1558" s="11">
        <f t="shared" si="372"/>
        <v>5.1761728739050356E-2</v>
      </c>
      <c r="J1558" s="32">
        <f t="shared" si="373"/>
        <v>2.3447620710851873E-2</v>
      </c>
      <c r="K1558" s="32">
        <f t="shared" si="374"/>
        <v>42.648250427267726</v>
      </c>
      <c r="L1558" s="8">
        <v>1</v>
      </c>
      <c r="M1558" s="9">
        <v>0</v>
      </c>
      <c r="N1558" s="8">
        <v>0</v>
      </c>
      <c r="O1558" s="9">
        <v>0</v>
      </c>
      <c r="P1558" s="9">
        <v>0</v>
      </c>
      <c r="Q1558" s="9">
        <v>1</v>
      </c>
      <c r="R1558" s="9">
        <v>0</v>
      </c>
      <c r="S1558" s="8">
        <v>1822</v>
      </c>
      <c r="T1558" s="9">
        <v>7</v>
      </c>
      <c r="U1558" s="9">
        <f t="shared" si="382"/>
        <v>1814</v>
      </c>
      <c r="V1558" s="9">
        <f t="shared" si="38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40.299999999999997</v>
      </c>
      <c r="BM1558">
        <v>0</v>
      </c>
      <c r="BN1558">
        <v>0</v>
      </c>
      <c r="BO1558">
        <v>0</v>
      </c>
      <c r="BP1558">
        <v>0</v>
      </c>
      <c r="BQ1558">
        <v>0</v>
      </c>
      <c r="BR1558">
        <v>0</v>
      </c>
      <c r="BS1558">
        <v>0</v>
      </c>
      <c r="BT1558" s="17">
        <v>1</v>
      </c>
      <c r="BU1558">
        <v>0</v>
      </c>
      <c r="BV1558">
        <v>1</v>
      </c>
      <c r="BW1558">
        <v>0</v>
      </c>
      <c r="BX1558" s="17">
        <v>0</v>
      </c>
      <c r="BY1558">
        <v>0</v>
      </c>
      <c r="BZ1558">
        <v>0</v>
      </c>
      <c r="CA1558">
        <v>0</v>
      </c>
      <c r="CB1558">
        <v>0</v>
      </c>
      <c r="CC1558" s="17">
        <v>1</v>
      </c>
      <c r="CD1558">
        <v>1</v>
      </c>
      <c r="CE1558">
        <v>1</v>
      </c>
      <c r="CF1558">
        <v>0</v>
      </c>
      <c r="CG1558">
        <v>0</v>
      </c>
      <c r="CH1558">
        <v>0</v>
      </c>
      <c r="CI1558">
        <v>0</v>
      </c>
      <c r="CJ1558">
        <v>0</v>
      </c>
      <c r="CK1558">
        <v>0</v>
      </c>
      <c r="CL1558">
        <v>0</v>
      </c>
      <c r="CM1558">
        <v>0</v>
      </c>
      <c r="CN1558" s="17">
        <v>0</v>
      </c>
      <c r="CO1558">
        <v>0.78100000000000003</v>
      </c>
      <c r="CP1558">
        <v>182</v>
      </c>
      <c r="CQ1558">
        <v>1</v>
      </c>
      <c r="CR1558">
        <v>0</v>
      </c>
      <c r="CS1558">
        <v>8</v>
      </c>
      <c r="CY1558" s="33" t="s">
        <v>85</v>
      </c>
    </row>
    <row r="1559" spans="1:103" x14ac:dyDescent="0.25">
      <c r="A1559">
        <v>1558</v>
      </c>
      <c r="B1559">
        <v>98</v>
      </c>
      <c r="C1559" s="24" t="s">
        <v>4245</v>
      </c>
      <c r="D1559" s="12">
        <v>4.8</v>
      </c>
      <c r="E1559" s="13">
        <v>1.4</v>
      </c>
      <c r="F1559" s="7">
        <f t="shared" si="384"/>
        <v>3.4285714285714288</v>
      </c>
      <c r="G1559" s="7">
        <f t="shared" si="380"/>
        <v>3.4</v>
      </c>
      <c r="H1559" s="15">
        <f t="shared" si="381"/>
        <v>6.1999999999999993</v>
      </c>
      <c r="I1559" s="11">
        <f t="shared" si="372"/>
        <v>8.021822299577526E-2</v>
      </c>
      <c r="J1559" s="32">
        <f t="shared" si="373"/>
        <v>2.3396981707101118E-2</v>
      </c>
      <c r="K1559" s="32">
        <f t="shared" si="374"/>
        <v>42.740555705802613</v>
      </c>
      <c r="L1559" s="8">
        <v>1</v>
      </c>
      <c r="M1559" s="9">
        <v>0</v>
      </c>
      <c r="N1559" s="8">
        <v>0</v>
      </c>
      <c r="O1559" s="9">
        <v>0</v>
      </c>
      <c r="P1559" s="9">
        <v>0</v>
      </c>
      <c r="Q1559" s="9">
        <v>1</v>
      </c>
      <c r="R1559" s="9">
        <v>0</v>
      </c>
      <c r="S1559" s="8">
        <v>1822</v>
      </c>
      <c r="T1559" s="9">
        <v>6</v>
      </c>
      <c r="U1559" s="9">
        <f t="shared" si="382"/>
        <v>1815</v>
      </c>
      <c r="V1559" s="9">
        <f t="shared" si="38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40.299999999999997</v>
      </c>
      <c r="BM1559">
        <v>0</v>
      </c>
      <c r="BN1559">
        <v>0</v>
      </c>
      <c r="BO1559">
        <v>0</v>
      </c>
      <c r="BP1559">
        <v>0</v>
      </c>
      <c r="BQ1559">
        <v>0</v>
      </c>
      <c r="BR1559">
        <v>0</v>
      </c>
      <c r="BS1559">
        <v>0</v>
      </c>
      <c r="BT1559" s="17">
        <v>1</v>
      </c>
      <c r="BU1559">
        <v>0</v>
      </c>
      <c r="BV1559">
        <v>1</v>
      </c>
      <c r="BW1559">
        <v>0</v>
      </c>
      <c r="BX1559" s="17">
        <v>0</v>
      </c>
      <c r="BY1559">
        <v>1</v>
      </c>
      <c r="BZ1559">
        <v>0</v>
      </c>
      <c r="CA1559">
        <v>0</v>
      </c>
      <c r="CB1559">
        <v>0</v>
      </c>
      <c r="CC1559" s="17">
        <v>0</v>
      </c>
      <c r="CD1559">
        <v>1</v>
      </c>
      <c r="CE1559">
        <v>1</v>
      </c>
      <c r="CF1559">
        <v>0</v>
      </c>
      <c r="CG1559">
        <v>0</v>
      </c>
      <c r="CH1559">
        <v>0</v>
      </c>
      <c r="CI1559">
        <v>0</v>
      </c>
      <c r="CJ1559">
        <v>0</v>
      </c>
      <c r="CK1559">
        <v>0</v>
      </c>
      <c r="CL1559">
        <v>0</v>
      </c>
      <c r="CM1559">
        <v>0</v>
      </c>
      <c r="CN1559" s="17">
        <v>0</v>
      </c>
      <c r="CO1559">
        <v>0.78100000000000003</v>
      </c>
      <c r="CP1559">
        <v>182</v>
      </c>
      <c r="CQ1559">
        <v>1</v>
      </c>
      <c r="CR1559">
        <v>0</v>
      </c>
      <c r="CS1559">
        <v>8</v>
      </c>
      <c r="CY1559" s="33" t="s">
        <v>85</v>
      </c>
    </row>
    <row r="1560" spans="1:103" x14ac:dyDescent="0.25">
      <c r="A1560">
        <v>1559</v>
      </c>
      <c r="B1560">
        <v>98</v>
      </c>
      <c r="C1560" s="24" t="s">
        <v>4245</v>
      </c>
      <c r="D1560" s="12">
        <v>5.5</v>
      </c>
      <c r="E1560" s="13">
        <v>0.5</v>
      </c>
      <c r="F1560" s="7">
        <f t="shared" si="384"/>
        <v>11</v>
      </c>
      <c r="G1560" s="7">
        <f t="shared" si="380"/>
        <v>5</v>
      </c>
      <c r="H1560" s="15">
        <f t="shared" si="381"/>
        <v>6</v>
      </c>
      <c r="I1560" s="11">
        <f t="shared" si="372"/>
        <v>0.25006459113917362</v>
      </c>
      <c r="J1560" s="32">
        <f t="shared" si="373"/>
        <v>2.2733144649015786E-2</v>
      </c>
      <c r="K1560" s="32">
        <f t="shared" si="374"/>
        <v>43.988634895845536</v>
      </c>
      <c r="L1560" s="8">
        <v>1</v>
      </c>
      <c r="M1560" s="9">
        <v>0</v>
      </c>
      <c r="N1560" s="8">
        <v>0</v>
      </c>
      <c r="O1560" s="9">
        <v>0</v>
      </c>
      <c r="P1560" s="9">
        <v>0</v>
      </c>
      <c r="Q1560" s="9">
        <v>1</v>
      </c>
      <c r="R1560" s="9">
        <v>0</v>
      </c>
      <c r="S1560" s="8">
        <v>1822</v>
      </c>
      <c r="T1560" s="9">
        <v>7</v>
      </c>
      <c r="U1560" s="9">
        <f t="shared" si="382"/>
        <v>1814</v>
      </c>
      <c r="V1560" s="9">
        <f t="shared" si="38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40.299999999999997</v>
      </c>
      <c r="BM1560">
        <v>1</v>
      </c>
      <c r="BN1560">
        <v>0</v>
      </c>
      <c r="BO1560">
        <v>0</v>
      </c>
      <c r="BP1560">
        <v>0</v>
      </c>
      <c r="BQ1560">
        <v>0</v>
      </c>
      <c r="BR1560">
        <v>0</v>
      </c>
      <c r="BS1560">
        <v>0</v>
      </c>
      <c r="BT1560" s="17">
        <v>0</v>
      </c>
      <c r="BU1560">
        <v>0</v>
      </c>
      <c r="BV1560">
        <v>1</v>
      </c>
      <c r="BW1560">
        <v>0</v>
      </c>
      <c r="BX1560" s="17">
        <v>0</v>
      </c>
      <c r="BY1560">
        <v>0</v>
      </c>
      <c r="BZ1560">
        <v>0</v>
      </c>
      <c r="CA1560">
        <v>0</v>
      </c>
      <c r="CB1560">
        <v>0</v>
      </c>
      <c r="CC1560" s="17">
        <v>1</v>
      </c>
      <c r="CD1560">
        <v>1</v>
      </c>
      <c r="CE1560">
        <v>1</v>
      </c>
      <c r="CF1560">
        <v>0</v>
      </c>
      <c r="CG1560">
        <v>0</v>
      </c>
      <c r="CH1560">
        <v>0</v>
      </c>
      <c r="CI1560">
        <v>0</v>
      </c>
      <c r="CJ1560">
        <v>0</v>
      </c>
      <c r="CK1560">
        <v>0</v>
      </c>
      <c r="CL1560">
        <v>0</v>
      </c>
      <c r="CM1560">
        <v>0</v>
      </c>
      <c r="CN1560" s="17">
        <v>0</v>
      </c>
      <c r="CO1560">
        <v>0.78100000000000003</v>
      </c>
      <c r="CP1560">
        <v>182</v>
      </c>
      <c r="CQ1560">
        <v>1</v>
      </c>
      <c r="CR1560">
        <v>0</v>
      </c>
      <c r="CS1560">
        <v>8</v>
      </c>
      <c r="CY1560" s="33" t="s">
        <v>85</v>
      </c>
    </row>
    <row r="1561" spans="1:103" x14ac:dyDescent="0.25">
      <c r="A1561">
        <v>1560</v>
      </c>
      <c r="B1561">
        <v>99</v>
      </c>
      <c r="C1561" s="24" t="s">
        <v>4249</v>
      </c>
      <c r="D1561" s="12">
        <v>9.5</v>
      </c>
      <c r="E1561" s="13">
        <v>0.1</v>
      </c>
      <c r="F1561" s="7">
        <f t="shared" si="384"/>
        <v>95</v>
      </c>
      <c r="G1561" s="7">
        <f t="shared" si="380"/>
        <v>9.4</v>
      </c>
      <c r="H1561" s="15">
        <f t="shared" si="381"/>
        <v>9.6</v>
      </c>
      <c r="I1561" s="11">
        <f t="shared" si="372"/>
        <v>0.5319729339056668</v>
      </c>
      <c r="J1561" s="32">
        <f t="shared" si="373"/>
        <v>5.5997150937438615E-3</v>
      </c>
      <c r="K1561" s="32">
        <f t="shared" si="374"/>
        <v>178.58051405458545</v>
      </c>
      <c r="L1561" s="8">
        <v>0</v>
      </c>
      <c r="M1561" s="9">
        <v>1</v>
      </c>
      <c r="N1561" s="8">
        <v>0</v>
      </c>
      <c r="O1561" s="9">
        <v>0</v>
      </c>
      <c r="P1561" s="9">
        <v>0</v>
      </c>
      <c r="Q1561" s="9">
        <v>0</v>
      </c>
      <c r="R1561" s="9">
        <v>1</v>
      </c>
      <c r="S1561" s="8">
        <v>22871</v>
      </c>
      <c r="T1561" s="9">
        <v>4</v>
      </c>
      <c r="U1561" s="9">
        <f t="shared" si="382"/>
        <v>22866</v>
      </c>
      <c r="V1561" s="9">
        <f t="shared" si="383"/>
        <v>11</v>
      </c>
      <c r="W1561" s="7">
        <v>9.0500000000000007</v>
      </c>
      <c r="X1561" s="7">
        <f t="shared" ref="X1561:X1571" si="385">BL1561-W1561-6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3426</v>
      </c>
      <c r="BL1561" s="24">
        <v>50</v>
      </c>
      <c r="BM1561">
        <v>1</v>
      </c>
      <c r="BN1561">
        <v>0</v>
      </c>
      <c r="BO1561">
        <v>0</v>
      </c>
      <c r="BP1561">
        <v>0</v>
      </c>
      <c r="BQ1561">
        <v>0</v>
      </c>
      <c r="BR1561">
        <v>0</v>
      </c>
      <c r="BS1561">
        <v>0</v>
      </c>
      <c r="BT1561" s="17">
        <v>0</v>
      </c>
      <c r="BU1561">
        <v>0</v>
      </c>
      <c r="BV1561">
        <v>0</v>
      </c>
      <c r="BW1561">
        <v>0</v>
      </c>
      <c r="BX1561" s="17">
        <v>1</v>
      </c>
      <c r="BY1561">
        <v>0</v>
      </c>
      <c r="BZ1561">
        <v>0</v>
      </c>
      <c r="CA1561">
        <v>0</v>
      </c>
      <c r="CB1561">
        <v>0</v>
      </c>
      <c r="CC1561" s="17">
        <v>0</v>
      </c>
      <c r="CD1561">
        <v>1</v>
      </c>
      <c r="CE1561">
        <v>1</v>
      </c>
      <c r="CF1561">
        <v>0</v>
      </c>
      <c r="CG1561">
        <v>0</v>
      </c>
      <c r="CH1561">
        <v>0</v>
      </c>
      <c r="CI1561">
        <v>0</v>
      </c>
      <c r="CJ1561">
        <v>1</v>
      </c>
      <c r="CK1561">
        <v>0</v>
      </c>
      <c r="CL1561">
        <v>0</v>
      </c>
      <c r="CM1561">
        <v>0</v>
      </c>
      <c r="CN1561" s="17">
        <v>0</v>
      </c>
      <c r="CO1561">
        <v>2.3879999999999999</v>
      </c>
      <c r="CP1561">
        <v>389</v>
      </c>
      <c r="CQ1561">
        <v>1</v>
      </c>
      <c r="CR1561">
        <v>0</v>
      </c>
      <c r="CS1561">
        <v>13</v>
      </c>
      <c r="CY1561" s="33" t="s">
        <v>85</v>
      </c>
    </row>
    <row r="1562" spans="1:103" x14ac:dyDescent="0.25">
      <c r="A1562">
        <v>1561</v>
      </c>
      <c r="B1562">
        <v>99</v>
      </c>
      <c r="C1562" s="24" t="s">
        <v>4249</v>
      </c>
      <c r="D1562" s="12">
        <v>10.1</v>
      </c>
      <c r="E1562" s="13">
        <v>1.7</v>
      </c>
      <c r="F1562" s="7">
        <f t="shared" si="384"/>
        <v>5.9411764705882355</v>
      </c>
      <c r="G1562" s="7">
        <f t="shared" si="380"/>
        <v>8.4</v>
      </c>
      <c r="H1562" s="15">
        <f t="shared" si="381"/>
        <v>11.799999999999999</v>
      </c>
      <c r="I1562" s="11">
        <f t="shared" si="372"/>
        <v>3.9259286948929085E-2</v>
      </c>
      <c r="J1562" s="32">
        <f t="shared" si="373"/>
        <v>6.6079987933841036E-3</v>
      </c>
      <c r="K1562" s="32">
        <f t="shared" si="374"/>
        <v>151.33174676139396</v>
      </c>
      <c r="L1562" s="8">
        <v>0</v>
      </c>
      <c r="M1562" s="9">
        <v>1</v>
      </c>
      <c r="N1562" s="8">
        <v>0</v>
      </c>
      <c r="O1562" s="9">
        <v>0</v>
      </c>
      <c r="P1562" s="9">
        <v>0</v>
      </c>
      <c r="Q1562" s="9">
        <v>0</v>
      </c>
      <c r="R1562" s="9">
        <v>1</v>
      </c>
      <c r="S1562" s="8">
        <v>22871</v>
      </c>
      <c r="T1562" s="9">
        <v>4</v>
      </c>
      <c r="U1562" s="9">
        <f t="shared" si="382"/>
        <v>22866</v>
      </c>
      <c r="V1562" s="9">
        <f t="shared" si="383"/>
        <v>11</v>
      </c>
      <c r="W1562" s="7">
        <v>9.0500000000000007</v>
      </c>
      <c r="X1562" s="7">
        <f t="shared" si="38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3426</v>
      </c>
      <c r="BL1562" s="24">
        <v>50</v>
      </c>
      <c r="BM1562">
        <v>0</v>
      </c>
      <c r="BN1562">
        <v>0</v>
      </c>
      <c r="BO1562">
        <v>0</v>
      </c>
      <c r="BP1562">
        <v>0</v>
      </c>
      <c r="BQ1562">
        <v>0</v>
      </c>
      <c r="BR1562">
        <v>0</v>
      </c>
      <c r="BS1562">
        <v>0</v>
      </c>
      <c r="BT1562" s="17">
        <v>1</v>
      </c>
      <c r="BU1562">
        <v>0</v>
      </c>
      <c r="BV1562">
        <v>0</v>
      </c>
      <c r="BW1562">
        <v>0</v>
      </c>
      <c r="BX1562" s="17">
        <v>1</v>
      </c>
      <c r="BY1562">
        <v>0</v>
      </c>
      <c r="BZ1562">
        <v>0</v>
      </c>
      <c r="CA1562">
        <v>0</v>
      </c>
      <c r="CB1562">
        <v>0</v>
      </c>
      <c r="CC1562" s="17">
        <v>1</v>
      </c>
      <c r="CD1562">
        <v>1</v>
      </c>
      <c r="CE1562">
        <v>1</v>
      </c>
      <c r="CF1562">
        <v>0</v>
      </c>
      <c r="CG1562">
        <v>0</v>
      </c>
      <c r="CH1562">
        <v>0</v>
      </c>
      <c r="CI1562">
        <v>0</v>
      </c>
      <c r="CJ1562">
        <v>1</v>
      </c>
      <c r="CK1562">
        <v>0</v>
      </c>
      <c r="CL1562">
        <v>0</v>
      </c>
      <c r="CM1562">
        <v>0</v>
      </c>
      <c r="CN1562" s="17">
        <v>0</v>
      </c>
      <c r="CO1562">
        <v>2.3879999999999999</v>
      </c>
      <c r="CP1562">
        <v>389</v>
      </c>
      <c r="CQ1562">
        <v>1</v>
      </c>
      <c r="CR1562">
        <v>0</v>
      </c>
      <c r="CS1562">
        <v>13</v>
      </c>
      <c r="CY1562" s="33" t="s">
        <v>85</v>
      </c>
    </row>
    <row r="1563" spans="1:103" x14ac:dyDescent="0.25">
      <c r="A1563">
        <v>1562</v>
      </c>
      <c r="B1563">
        <v>99</v>
      </c>
      <c r="C1563" s="24" t="s">
        <v>4249</v>
      </c>
      <c r="D1563" s="12">
        <v>7.6</v>
      </c>
      <c r="E1563" s="13">
        <v>0.5</v>
      </c>
      <c r="F1563" s="7">
        <f t="shared" si="384"/>
        <v>15.2</v>
      </c>
      <c r="G1563" s="7">
        <f t="shared" si="380"/>
        <v>7.1</v>
      </c>
      <c r="H1563" s="15">
        <f t="shared" si="381"/>
        <v>8.1</v>
      </c>
      <c r="I1563" s="11">
        <f t="shared" si="372"/>
        <v>0.38922701041294622</v>
      </c>
      <c r="J1563" s="32">
        <f t="shared" si="373"/>
        <v>2.5607040158746461E-2</v>
      </c>
      <c r="K1563" s="32">
        <f t="shared" si="374"/>
        <v>39.051760523694703</v>
      </c>
      <c r="L1563" s="8">
        <v>0</v>
      </c>
      <c r="M1563" s="9">
        <v>1</v>
      </c>
      <c r="N1563" s="8">
        <v>0</v>
      </c>
      <c r="O1563" s="9">
        <v>0</v>
      </c>
      <c r="P1563" s="9">
        <v>0</v>
      </c>
      <c r="Q1563" s="9">
        <v>0</v>
      </c>
      <c r="R1563" s="9">
        <v>1</v>
      </c>
      <c r="S1563" s="8">
        <v>1299</v>
      </c>
      <c r="T1563" s="9">
        <v>4</v>
      </c>
      <c r="U1563" s="9">
        <f t="shared" si="382"/>
        <v>1294</v>
      </c>
      <c r="V1563" s="9">
        <f t="shared" si="383"/>
        <v>11</v>
      </c>
      <c r="W1563" s="7">
        <v>11.07</v>
      </c>
      <c r="X1563" s="7">
        <f t="shared" si="38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50</v>
      </c>
      <c r="BM1563">
        <v>1</v>
      </c>
      <c r="BN1563">
        <v>0</v>
      </c>
      <c r="BO1563">
        <v>0</v>
      </c>
      <c r="BP1563">
        <v>0</v>
      </c>
      <c r="BQ1563">
        <v>0</v>
      </c>
      <c r="BR1563">
        <v>0</v>
      </c>
      <c r="BS1563">
        <v>0</v>
      </c>
      <c r="BT1563" s="17">
        <v>0</v>
      </c>
      <c r="BU1563">
        <v>0</v>
      </c>
      <c r="BV1563">
        <v>0</v>
      </c>
      <c r="BW1563">
        <v>0</v>
      </c>
      <c r="BX1563" s="17">
        <v>1</v>
      </c>
      <c r="BY1563">
        <v>0</v>
      </c>
      <c r="BZ1563">
        <v>0</v>
      </c>
      <c r="CA1563">
        <v>0</v>
      </c>
      <c r="CB1563">
        <v>0</v>
      </c>
      <c r="CC1563" s="17">
        <v>0</v>
      </c>
      <c r="CD1563">
        <v>1</v>
      </c>
      <c r="CE1563">
        <v>1</v>
      </c>
      <c r="CF1563">
        <v>0</v>
      </c>
      <c r="CG1563">
        <v>0</v>
      </c>
      <c r="CH1563">
        <v>0</v>
      </c>
      <c r="CI1563">
        <v>0</v>
      </c>
      <c r="CJ1563">
        <v>1</v>
      </c>
      <c r="CK1563">
        <v>0</v>
      </c>
      <c r="CL1563">
        <v>0</v>
      </c>
      <c r="CM1563">
        <v>0</v>
      </c>
      <c r="CN1563" s="17">
        <v>0</v>
      </c>
      <c r="CO1563">
        <v>2.3879999999999999</v>
      </c>
      <c r="CP1563">
        <v>389</v>
      </c>
      <c r="CQ1563">
        <v>1</v>
      </c>
      <c r="CR1563">
        <v>0</v>
      </c>
      <c r="CS1563">
        <v>13</v>
      </c>
      <c r="CY1563" s="33" t="s">
        <v>85</v>
      </c>
    </row>
    <row r="1564" spans="1:103" x14ac:dyDescent="0.25">
      <c r="A1564">
        <v>1563</v>
      </c>
      <c r="B1564">
        <v>99</v>
      </c>
      <c r="C1564" s="24" t="s">
        <v>4249</v>
      </c>
      <c r="D1564" s="12">
        <v>11.3</v>
      </c>
      <c r="E1564" s="13">
        <v>9.1999999999999993</v>
      </c>
      <c r="F1564" s="7">
        <f t="shared" si="384"/>
        <v>1.2282608695652175</v>
      </c>
      <c r="G1564" s="7">
        <f t="shared" si="380"/>
        <v>2.1000000000000014</v>
      </c>
      <c r="H1564" s="15">
        <f t="shared" si="381"/>
        <v>20.5</v>
      </c>
      <c r="I1564" s="11">
        <f t="shared" si="372"/>
        <v>3.4124827273710558E-2</v>
      </c>
      <c r="J1564" s="32">
        <f t="shared" si="373"/>
        <v>2.7783045213994429E-2</v>
      </c>
      <c r="K1564" s="32">
        <f t="shared" si="374"/>
        <v>35.993174696929771</v>
      </c>
      <c r="L1564" s="8">
        <v>0</v>
      </c>
      <c r="M1564" s="9">
        <v>1</v>
      </c>
      <c r="N1564" s="8">
        <v>0</v>
      </c>
      <c r="O1564" s="9">
        <v>0</v>
      </c>
      <c r="P1564" s="9">
        <v>0</v>
      </c>
      <c r="Q1564" s="9">
        <v>0</v>
      </c>
      <c r="R1564" s="9">
        <v>1</v>
      </c>
      <c r="S1564" s="8">
        <v>1299</v>
      </c>
      <c r="T1564" s="9">
        <v>4</v>
      </c>
      <c r="U1564" s="9">
        <f t="shared" si="382"/>
        <v>1294</v>
      </c>
      <c r="V1564" s="9">
        <f t="shared" si="383"/>
        <v>11</v>
      </c>
      <c r="W1564" s="7">
        <v>11.07</v>
      </c>
      <c r="X1564" s="7">
        <f t="shared" si="38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50</v>
      </c>
      <c r="BM1564">
        <v>0</v>
      </c>
      <c r="BN1564">
        <v>0</v>
      </c>
      <c r="BO1564">
        <v>0</v>
      </c>
      <c r="BP1564">
        <v>0</v>
      </c>
      <c r="BQ1564">
        <v>0</v>
      </c>
      <c r="BR1564">
        <v>0</v>
      </c>
      <c r="BS1564">
        <v>0</v>
      </c>
      <c r="BT1564" s="17">
        <v>1</v>
      </c>
      <c r="BU1564">
        <v>0</v>
      </c>
      <c r="BV1564">
        <v>0</v>
      </c>
      <c r="BW1564">
        <v>0</v>
      </c>
      <c r="BX1564" s="17">
        <v>1</v>
      </c>
      <c r="BY1564">
        <v>0</v>
      </c>
      <c r="BZ1564">
        <v>0</v>
      </c>
      <c r="CA1564">
        <v>0</v>
      </c>
      <c r="CB1564">
        <v>0</v>
      </c>
      <c r="CC1564" s="17">
        <v>1</v>
      </c>
      <c r="CD1564">
        <v>1</v>
      </c>
      <c r="CE1564">
        <v>1</v>
      </c>
      <c r="CF1564">
        <v>0</v>
      </c>
      <c r="CG1564">
        <v>0</v>
      </c>
      <c r="CH1564">
        <v>0</v>
      </c>
      <c r="CI1564">
        <v>0</v>
      </c>
      <c r="CJ1564">
        <v>1</v>
      </c>
      <c r="CK1564">
        <v>0</v>
      </c>
      <c r="CL1564">
        <v>0</v>
      </c>
      <c r="CM1564">
        <v>0</v>
      </c>
      <c r="CN1564" s="17">
        <v>0</v>
      </c>
      <c r="CO1564">
        <v>2.3879999999999999</v>
      </c>
      <c r="CP1564">
        <v>389</v>
      </c>
      <c r="CQ1564">
        <v>1</v>
      </c>
      <c r="CR1564">
        <v>0</v>
      </c>
      <c r="CS1564">
        <v>13</v>
      </c>
      <c r="CY1564" s="33" t="s">
        <v>85</v>
      </c>
    </row>
    <row r="1565" spans="1:103" x14ac:dyDescent="0.25">
      <c r="A1565">
        <v>1564</v>
      </c>
      <c r="B1565">
        <v>99</v>
      </c>
      <c r="C1565" s="24" t="s">
        <v>4249</v>
      </c>
      <c r="D1565" s="12">
        <v>6.8</v>
      </c>
      <c r="E1565" s="13">
        <v>0.1</v>
      </c>
      <c r="F1565" s="7">
        <f t="shared" si="384"/>
        <v>68</v>
      </c>
      <c r="G1565" s="7">
        <f t="shared" si="380"/>
        <v>6.7</v>
      </c>
      <c r="H1565" s="15">
        <f t="shared" si="381"/>
        <v>6.8999999999999995</v>
      </c>
      <c r="I1565" s="11">
        <f t="shared" si="372"/>
        <v>0.38012561675860373</v>
      </c>
      <c r="J1565" s="32">
        <f t="shared" si="373"/>
        <v>5.5900825993912317E-3</v>
      </c>
      <c r="K1565" s="32">
        <f t="shared" si="374"/>
        <v>178.88823326311876</v>
      </c>
      <c r="L1565" s="8">
        <v>0</v>
      </c>
      <c r="M1565" s="9">
        <v>1</v>
      </c>
      <c r="N1565" s="8">
        <v>0</v>
      </c>
      <c r="O1565" s="9">
        <v>0</v>
      </c>
      <c r="P1565" s="9">
        <v>0</v>
      </c>
      <c r="Q1565" s="9">
        <v>0</v>
      </c>
      <c r="R1565" s="9">
        <v>1</v>
      </c>
      <c r="S1565" s="8">
        <v>27386</v>
      </c>
      <c r="T1565" s="9">
        <v>8</v>
      </c>
      <c r="U1565" s="9">
        <f t="shared" si="382"/>
        <v>27377</v>
      </c>
      <c r="V1565" s="9">
        <f t="shared" si="383"/>
        <v>11</v>
      </c>
      <c r="W1565" s="7">
        <v>11.07</v>
      </c>
      <c r="X1565" s="7">
        <f t="shared" si="38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50</v>
      </c>
      <c r="BM1565">
        <v>1</v>
      </c>
      <c r="BN1565">
        <v>0</v>
      </c>
      <c r="BO1565">
        <v>0</v>
      </c>
      <c r="BP1565">
        <v>0</v>
      </c>
      <c r="BQ1565">
        <v>0</v>
      </c>
      <c r="BR1565">
        <v>0</v>
      </c>
      <c r="BS1565">
        <v>0</v>
      </c>
      <c r="BT1565" s="17">
        <v>0</v>
      </c>
      <c r="BU1565">
        <v>0</v>
      </c>
      <c r="BV1565">
        <v>0</v>
      </c>
      <c r="BW1565">
        <v>0</v>
      </c>
      <c r="BX1565" s="17">
        <v>1</v>
      </c>
      <c r="BY1565">
        <v>0</v>
      </c>
      <c r="BZ1565">
        <v>0</v>
      </c>
      <c r="CA1565">
        <v>0</v>
      </c>
      <c r="CB1565">
        <v>0</v>
      </c>
      <c r="CC1565" s="17">
        <v>0</v>
      </c>
      <c r="CD1565">
        <v>1</v>
      </c>
      <c r="CE1565">
        <v>1</v>
      </c>
      <c r="CF1565">
        <v>0</v>
      </c>
      <c r="CG1565">
        <v>0</v>
      </c>
      <c r="CH1565">
        <v>0</v>
      </c>
      <c r="CI1565">
        <v>0</v>
      </c>
      <c r="CJ1565">
        <v>1</v>
      </c>
      <c r="CK1565">
        <v>0</v>
      </c>
      <c r="CL1565">
        <v>0</v>
      </c>
      <c r="CM1565">
        <v>1</v>
      </c>
      <c r="CN1565" s="17">
        <v>0</v>
      </c>
      <c r="CO1565">
        <v>2.3879999999999999</v>
      </c>
      <c r="CP1565">
        <v>389</v>
      </c>
      <c r="CQ1565">
        <v>1</v>
      </c>
      <c r="CR1565">
        <v>0</v>
      </c>
      <c r="CS1565">
        <v>13</v>
      </c>
      <c r="CY1565" s="33" t="s">
        <v>85</v>
      </c>
    </row>
    <row r="1566" spans="1:103" x14ac:dyDescent="0.25">
      <c r="A1566">
        <v>1565</v>
      </c>
      <c r="B1566">
        <v>99</v>
      </c>
      <c r="C1566" s="24" t="s">
        <v>4249</v>
      </c>
      <c r="D1566" s="12">
        <v>10.1</v>
      </c>
      <c r="E1566" s="13">
        <v>4.3</v>
      </c>
      <c r="F1566" s="7">
        <f t="shared" si="384"/>
        <v>2.3488372093023258</v>
      </c>
      <c r="G1566" s="7">
        <f t="shared" si="380"/>
        <v>5.8</v>
      </c>
      <c r="H1566" s="15">
        <f t="shared" si="381"/>
        <v>14.399999999999999</v>
      </c>
      <c r="I1566" s="11">
        <f t="shared" si="372"/>
        <v>1.4194373702412217E-2</v>
      </c>
      <c r="J1566" s="32">
        <f t="shared" si="373"/>
        <v>6.043149200036884E-3</v>
      </c>
      <c r="K1566" s="32">
        <f t="shared" si="374"/>
        <v>165.47663592252474</v>
      </c>
      <c r="L1566" s="8">
        <v>0</v>
      </c>
      <c r="M1566" s="9">
        <v>1</v>
      </c>
      <c r="N1566" s="8">
        <v>0</v>
      </c>
      <c r="O1566" s="9">
        <v>0</v>
      </c>
      <c r="P1566" s="9">
        <v>0</v>
      </c>
      <c r="Q1566" s="9">
        <v>0</v>
      </c>
      <c r="R1566" s="9">
        <v>1</v>
      </c>
      <c r="S1566" s="8">
        <v>27386</v>
      </c>
      <c r="T1566" s="9">
        <v>8</v>
      </c>
      <c r="U1566" s="9">
        <f t="shared" si="382"/>
        <v>27377</v>
      </c>
      <c r="V1566" s="9">
        <f t="shared" si="383"/>
        <v>11</v>
      </c>
      <c r="W1566" s="7">
        <v>11.07</v>
      </c>
      <c r="X1566" s="7">
        <f t="shared" si="38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50</v>
      </c>
      <c r="BM1566">
        <v>0</v>
      </c>
      <c r="BN1566">
        <v>0</v>
      </c>
      <c r="BO1566">
        <v>0</v>
      </c>
      <c r="BP1566">
        <v>0</v>
      </c>
      <c r="BQ1566">
        <v>0</v>
      </c>
      <c r="BR1566">
        <v>0</v>
      </c>
      <c r="BS1566">
        <v>0</v>
      </c>
      <c r="BT1566" s="17">
        <v>1</v>
      </c>
      <c r="BU1566">
        <v>0</v>
      </c>
      <c r="BV1566">
        <v>0</v>
      </c>
      <c r="BW1566">
        <v>0</v>
      </c>
      <c r="BX1566" s="17">
        <v>1</v>
      </c>
      <c r="BY1566">
        <v>0</v>
      </c>
      <c r="BZ1566">
        <v>0</v>
      </c>
      <c r="CA1566">
        <v>0</v>
      </c>
      <c r="CB1566">
        <v>0</v>
      </c>
      <c r="CC1566" s="17">
        <v>1</v>
      </c>
      <c r="CD1566">
        <v>1</v>
      </c>
      <c r="CE1566">
        <v>1</v>
      </c>
      <c r="CF1566">
        <v>0</v>
      </c>
      <c r="CG1566">
        <v>0</v>
      </c>
      <c r="CH1566">
        <v>0</v>
      </c>
      <c r="CI1566">
        <v>0</v>
      </c>
      <c r="CJ1566">
        <v>1</v>
      </c>
      <c r="CK1566">
        <v>0</v>
      </c>
      <c r="CL1566">
        <v>0</v>
      </c>
      <c r="CM1566">
        <v>1</v>
      </c>
      <c r="CN1566" s="17">
        <v>0</v>
      </c>
      <c r="CO1566">
        <v>2.3879999999999999</v>
      </c>
      <c r="CP1566">
        <v>389</v>
      </c>
      <c r="CQ1566">
        <v>1</v>
      </c>
      <c r="CR1566">
        <v>0</v>
      </c>
      <c r="CS1566">
        <v>13</v>
      </c>
      <c r="CY1566" s="33" t="s">
        <v>85</v>
      </c>
    </row>
    <row r="1567" spans="1:103" x14ac:dyDescent="0.25">
      <c r="A1567">
        <v>1566</v>
      </c>
      <c r="B1567">
        <v>99</v>
      </c>
      <c r="C1567" s="24" t="s">
        <v>4249</v>
      </c>
      <c r="D1567" s="12">
        <v>7.2</v>
      </c>
      <c r="E1567" s="13">
        <v>0.3</v>
      </c>
      <c r="F1567" s="7">
        <f t="shared" si="384"/>
        <v>24</v>
      </c>
      <c r="G1567" s="7">
        <f t="shared" si="380"/>
        <v>6.9</v>
      </c>
      <c r="H1567" s="15">
        <f t="shared" si="381"/>
        <v>7.5</v>
      </c>
      <c r="I1567" s="11">
        <f t="shared" si="372"/>
        <v>0.34962992804883902</v>
      </c>
      <c r="J1567" s="32">
        <f t="shared" si="373"/>
        <v>1.4567913668701625E-2</v>
      </c>
      <c r="K1567" s="32">
        <f t="shared" si="374"/>
        <v>68.64400920692205</v>
      </c>
      <c r="L1567" s="8">
        <v>0</v>
      </c>
      <c r="M1567" s="9">
        <v>1</v>
      </c>
      <c r="N1567" s="8">
        <v>0</v>
      </c>
      <c r="O1567" s="9">
        <v>0</v>
      </c>
      <c r="P1567" s="9">
        <v>0</v>
      </c>
      <c r="Q1567" s="9">
        <v>0</v>
      </c>
      <c r="R1567" s="9">
        <v>1</v>
      </c>
      <c r="S1567" s="8">
        <v>4142</v>
      </c>
      <c r="T1567" s="9">
        <v>5</v>
      </c>
      <c r="U1567" s="9">
        <f t="shared" si="382"/>
        <v>4136</v>
      </c>
      <c r="V1567" s="9">
        <f t="shared" si="383"/>
        <v>11</v>
      </c>
      <c r="W1567" s="7">
        <v>11.07</v>
      </c>
      <c r="X1567" s="7">
        <f t="shared" si="38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50</v>
      </c>
      <c r="BM1567">
        <v>1</v>
      </c>
      <c r="BN1567">
        <v>0</v>
      </c>
      <c r="BO1567">
        <v>0</v>
      </c>
      <c r="BP1567">
        <v>0</v>
      </c>
      <c r="BQ1567">
        <v>0</v>
      </c>
      <c r="BR1567">
        <v>0</v>
      </c>
      <c r="BS1567">
        <v>0</v>
      </c>
      <c r="BT1567" s="17">
        <v>1</v>
      </c>
      <c r="BU1567">
        <v>0</v>
      </c>
      <c r="BV1567">
        <v>0</v>
      </c>
      <c r="BW1567">
        <v>0</v>
      </c>
      <c r="BX1567" s="17">
        <v>1</v>
      </c>
      <c r="BY1567">
        <v>0</v>
      </c>
      <c r="BZ1567">
        <v>0</v>
      </c>
      <c r="CA1567">
        <v>0</v>
      </c>
      <c r="CB1567">
        <v>0</v>
      </c>
      <c r="CC1567" s="17">
        <v>1</v>
      </c>
      <c r="CD1567">
        <v>1</v>
      </c>
      <c r="CE1567">
        <v>1</v>
      </c>
      <c r="CF1567">
        <v>0</v>
      </c>
      <c r="CG1567">
        <v>0</v>
      </c>
      <c r="CH1567">
        <v>0</v>
      </c>
      <c r="CI1567">
        <v>0</v>
      </c>
      <c r="CJ1567">
        <v>1</v>
      </c>
      <c r="CK1567">
        <v>0</v>
      </c>
      <c r="CL1567">
        <v>0</v>
      </c>
      <c r="CM1567">
        <v>1</v>
      </c>
      <c r="CN1567" s="17">
        <v>0</v>
      </c>
      <c r="CO1567">
        <v>2.3879999999999999</v>
      </c>
      <c r="CP1567">
        <v>389</v>
      </c>
      <c r="CQ1567">
        <v>1</v>
      </c>
      <c r="CR1567">
        <v>0</v>
      </c>
      <c r="CS1567">
        <v>13</v>
      </c>
      <c r="CY1567" s="33" t="s">
        <v>85</v>
      </c>
    </row>
    <row r="1568" spans="1:103" x14ac:dyDescent="0.25">
      <c r="A1568">
        <v>1567</v>
      </c>
      <c r="B1568">
        <v>99</v>
      </c>
      <c r="C1568" s="24" t="s">
        <v>4249</v>
      </c>
      <c r="D1568" s="12">
        <v>9.4</v>
      </c>
      <c r="E1568" s="13">
        <v>3.3</v>
      </c>
      <c r="F1568" s="7">
        <f t="shared" si="384"/>
        <v>2.8484848484848486</v>
      </c>
      <c r="G1568" s="7">
        <f t="shared" si="380"/>
        <v>6.1000000000000005</v>
      </c>
      <c r="H1568" s="15">
        <f t="shared" si="381"/>
        <v>12.7</v>
      </c>
      <c r="I1568" s="11">
        <f t="shared" si="372"/>
        <v>4.4253790861438054E-2</v>
      </c>
      <c r="J1568" s="32">
        <f t="shared" si="373"/>
        <v>1.5535905302419741E-2</v>
      </c>
      <c r="K1568" s="32">
        <f t="shared" si="374"/>
        <v>64.367024678262453</v>
      </c>
      <c r="L1568" s="8">
        <v>0</v>
      </c>
      <c r="M1568" s="9">
        <v>1</v>
      </c>
      <c r="N1568" s="8">
        <v>0</v>
      </c>
      <c r="O1568" s="9">
        <v>0</v>
      </c>
      <c r="P1568" s="9">
        <v>0</v>
      </c>
      <c r="Q1568" s="9">
        <v>0</v>
      </c>
      <c r="R1568" s="9">
        <v>1</v>
      </c>
      <c r="S1568" s="8">
        <v>4142</v>
      </c>
      <c r="T1568" s="9">
        <v>6</v>
      </c>
      <c r="U1568" s="9">
        <f t="shared" si="382"/>
        <v>4135</v>
      </c>
      <c r="V1568" s="9">
        <f t="shared" si="383"/>
        <v>11</v>
      </c>
      <c r="W1568" s="7">
        <v>11.07</v>
      </c>
      <c r="X1568" s="7">
        <f t="shared" si="38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50</v>
      </c>
      <c r="BM1568">
        <v>0</v>
      </c>
      <c r="BN1568">
        <v>0</v>
      </c>
      <c r="BO1568">
        <v>0</v>
      </c>
      <c r="BP1568">
        <v>0</v>
      </c>
      <c r="BQ1568">
        <v>0</v>
      </c>
      <c r="BR1568">
        <v>0</v>
      </c>
      <c r="BS1568">
        <v>0</v>
      </c>
      <c r="BT1568" s="17">
        <v>1</v>
      </c>
      <c r="BU1568">
        <v>0</v>
      </c>
      <c r="BV1568">
        <v>0</v>
      </c>
      <c r="BW1568">
        <v>0</v>
      </c>
      <c r="BX1568" s="17">
        <v>1</v>
      </c>
      <c r="BY1568">
        <v>0</v>
      </c>
      <c r="BZ1568">
        <v>0</v>
      </c>
      <c r="CA1568">
        <v>0</v>
      </c>
      <c r="CB1568">
        <v>0</v>
      </c>
      <c r="CC1568" s="17">
        <v>1</v>
      </c>
      <c r="CD1568">
        <v>1</v>
      </c>
      <c r="CE1568">
        <v>1</v>
      </c>
      <c r="CF1568">
        <v>0</v>
      </c>
      <c r="CG1568">
        <v>0</v>
      </c>
      <c r="CH1568">
        <v>0</v>
      </c>
      <c r="CI1568">
        <v>0</v>
      </c>
      <c r="CJ1568">
        <v>1</v>
      </c>
      <c r="CK1568">
        <v>0</v>
      </c>
      <c r="CL1568">
        <v>0</v>
      </c>
      <c r="CM1568">
        <v>1</v>
      </c>
      <c r="CN1568" s="17">
        <v>0</v>
      </c>
      <c r="CO1568">
        <v>2.3879999999999999</v>
      </c>
      <c r="CP1568">
        <v>389</v>
      </c>
      <c r="CQ1568">
        <v>1</v>
      </c>
      <c r="CR1568">
        <v>0</v>
      </c>
      <c r="CS1568">
        <v>13</v>
      </c>
      <c r="CY1568" s="33" t="s">
        <v>85</v>
      </c>
    </row>
    <row r="1569" spans="1:103" x14ac:dyDescent="0.25">
      <c r="A1569">
        <v>1568</v>
      </c>
      <c r="B1569">
        <v>99</v>
      </c>
      <c r="C1569" s="24" t="s">
        <v>4249</v>
      </c>
      <c r="D1569" s="12">
        <v>9.6</v>
      </c>
      <c r="E1569" s="13">
        <v>3.4</v>
      </c>
      <c r="F1569" s="7">
        <f t="shared" si="384"/>
        <v>2.8235294117647061</v>
      </c>
      <c r="G1569" s="7">
        <f t="shared" si="380"/>
        <v>6.1999999999999993</v>
      </c>
      <c r="H1569" s="15">
        <f t="shared" si="381"/>
        <v>13</v>
      </c>
      <c r="I1569" s="11">
        <f t="shared" si="372"/>
        <v>4.3866834911363485E-2</v>
      </c>
      <c r="J1569" s="32">
        <f t="shared" si="373"/>
        <v>1.5536170697774569E-2</v>
      </c>
      <c r="K1569" s="32">
        <f t="shared" si="374"/>
        <v>64.365925133871116</v>
      </c>
      <c r="L1569" s="8">
        <v>0</v>
      </c>
      <c r="M1569" s="9">
        <v>1</v>
      </c>
      <c r="N1569" s="8">
        <v>0</v>
      </c>
      <c r="O1569" s="9">
        <v>0</v>
      </c>
      <c r="P1569" s="9">
        <v>0</v>
      </c>
      <c r="Q1569" s="9">
        <v>0</v>
      </c>
      <c r="R1569" s="9">
        <v>1</v>
      </c>
      <c r="S1569" s="8">
        <v>4142</v>
      </c>
      <c r="T1569" s="9">
        <v>6</v>
      </c>
      <c r="U1569" s="9">
        <f t="shared" si="382"/>
        <v>4135</v>
      </c>
      <c r="V1569" s="9">
        <f t="shared" si="383"/>
        <v>11</v>
      </c>
      <c r="W1569" s="7">
        <v>11.07</v>
      </c>
      <c r="X1569" s="7">
        <f t="shared" si="38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50</v>
      </c>
      <c r="BM1569">
        <v>0</v>
      </c>
      <c r="BN1569">
        <v>0</v>
      </c>
      <c r="BO1569">
        <v>0</v>
      </c>
      <c r="BP1569">
        <v>0</v>
      </c>
      <c r="BQ1569">
        <v>0</v>
      </c>
      <c r="BR1569">
        <v>0</v>
      </c>
      <c r="BS1569">
        <v>0</v>
      </c>
      <c r="BT1569" s="17">
        <v>1</v>
      </c>
      <c r="BU1569">
        <v>0</v>
      </c>
      <c r="BV1569">
        <v>0</v>
      </c>
      <c r="BW1569">
        <v>0</v>
      </c>
      <c r="BX1569" s="17">
        <v>1</v>
      </c>
      <c r="BY1569">
        <v>0</v>
      </c>
      <c r="BZ1569">
        <v>0</v>
      </c>
      <c r="CA1569">
        <v>0</v>
      </c>
      <c r="CB1569">
        <v>0</v>
      </c>
      <c r="CC1569" s="17">
        <v>1</v>
      </c>
      <c r="CD1569">
        <v>1</v>
      </c>
      <c r="CE1569">
        <v>1</v>
      </c>
      <c r="CF1569">
        <v>0</v>
      </c>
      <c r="CG1569">
        <v>0</v>
      </c>
      <c r="CH1569">
        <v>0</v>
      </c>
      <c r="CI1569">
        <v>0</v>
      </c>
      <c r="CJ1569">
        <v>1</v>
      </c>
      <c r="CK1569">
        <v>0</v>
      </c>
      <c r="CL1569">
        <v>0</v>
      </c>
      <c r="CM1569">
        <v>1</v>
      </c>
      <c r="CN1569" s="17">
        <v>0</v>
      </c>
      <c r="CO1569">
        <v>2.3879999999999999</v>
      </c>
      <c r="CP1569">
        <v>389</v>
      </c>
      <c r="CQ1569">
        <v>1</v>
      </c>
      <c r="CR1569">
        <v>0</v>
      </c>
      <c r="CS1569">
        <v>13</v>
      </c>
      <c r="CY1569" s="33" t="s">
        <v>85</v>
      </c>
    </row>
    <row r="1570" spans="1:103" x14ac:dyDescent="0.25">
      <c r="A1570">
        <v>1569</v>
      </c>
      <c r="B1570">
        <v>99</v>
      </c>
      <c r="C1570" s="24" t="s">
        <v>4249</v>
      </c>
      <c r="D1570" s="12">
        <v>8.6999999999999993</v>
      </c>
      <c r="E1570" s="13">
        <v>2.7</v>
      </c>
      <c r="F1570" s="7">
        <f t="shared" si="384"/>
        <v>3.2222222222222219</v>
      </c>
      <c r="G1570" s="7">
        <f t="shared" si="380"/>
        <v>5.9999999999999991</v>
      </c>
      <c r="H1570" s="15">
        <f t="shared" si="381"/>
        <v>11.399999999999999</v>
      </c>
      <c r="I1570" s="11">
        <f t="shared" si="372"/>
        <v>5.0052475479371354E-2</v>
      </c>
      <c r="J1570" s="32">
        <f t="shared" si="373"/>
        <v>1.5533526872908354E-2</v>
      </c>
      <c r="K1570" s="32">
        <f t="shared" si="374"/>
        <v>64.37688029137</v>
      </c>
      <c r="L1570" s="8">
        <v>0</v>
      </c>
      <c r="M1570" s="9">
        <v>1</v>
      </c>
      <c r="N1570" s="8">
        <v>0</v>
      </c>
      <c r="O1570" s="9">
        <v>0</v>
      </c>
      <c r="P1570" s="9">
        <v>0</v>
      </c>
      <c r="Q1570" s="9">
        <v>0</v>
      </c>
      <c r="R1570" s="9">
        <v>1</v>
      </c>
      <c r="S1570" s="8">
        <v>4142</v>
      </c>
      <c r="T1570" s="9">
        <v>7</v>
      </c>
      <c r="U1570" s="9">
        <f t="shared" si="382"/>
        <v>4134</v>
      </c>
      <c r="V1570" s="9">
        <f t="shared" si="383"/>
        <v>11</v>
      </c>
      <c r="W1570" s="7">
        <v>11.07</v>
      </c>
      <c r="X1570" s="7">
        <f t="shared" si="38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50</v>
      </c>
      <c r="BM1570">
        <v>0</v>
      </c>
      <c r="BN1570">
        <v>0</v>
      </c>
      <c r="BO1570">
        <v>0</v>
      </c>
      <c r="BP1570">
        <v>0</v>
      </c>
      <c r="BQ1570">
        <v>0</v>
      </c>
      <c r="BR1570">
        <v>0</v>
      </c>
      <c r="BS1570">
        <v>0</v>
      </c>
      <c r="BT1570" s="17">
        <v>1</v>
      </c>
      <c r="BU1570">
        <v>0</v>
      </c>
      <c r="BV1570">
        <v>0</v>
      </c>
      <c r="BW1570">
        <v>0</v>
      </c>
      <c r="BX1570" s="17">
        <v>1</v>
      </c>
      <c r="BY1570">
        <v>0</v>
      </c>
      <c r="BZ1570">
        <v>0</v>
      </c>
      <c r="CA1570">
        <v>0</v>
      </c>
      <c r="CB1570">
        <v>0</v>
      </c>
      <c r="CC1570" s="17">
        <v>1</v>
      </c>
      <c r="CD1570">
        <v>1</v>
      </c>
      <c r="CE1570">
        <v>1</v>
      </c>
      <c r="CF1570">
        <v>0</v>
      </c>
      <c r="CG1570">
        <v>0</v>
      </c>
      <c r="CH1570">
        <v>0</v>
      </c>
      <c r="CI1570">
        <v>0</v>
      </c>
      <c r="CJ1570">
        <v>1</v>
      </c>
      <c r="CK1570">
        <v>0</v>
      </c>
      <c r="CL1570">
        <v>0</v>
      </c>
      <c r="CM1570">
        <v>1</v>
      </c>
      <c r="CN1570" s="17">
        <v>0</v>
      </c>
      <c r="CO1570">
        <v>2.3879999999999999</v>
      </c>
      <c r="CP1570">
        <v>389</v>
      </c>
      <c r="CQ1570">
        <v>1</v>
      </c>
      <c r="CR1570">
        <v>0</v>
      </c>
      <c r="CS1570">
        <v>13</v>
      </c>
      <c r="CY1570" s="33" t="s">
        <v>85</v>
      </c>
    </row>
    <row r="1571" spans="1:103" x14ac:dyDescent="0.25">
      <c r="A1571">
        <v>1570</v>
      </c>
      <c r="B1571">
        <v>99</v>
      </c>
      <c r="C1571" s="24" t="s">
        <v>4249</v>
      </c>
      <c r="D1571" s="12">
        <v>16.2</v>
      </c>
      <c r="E1571" s="13">
        <v>5.5</v>
      </c>
      <c r="F1571" s="7">
        <f t="shared" si="384"/>
        <v>2.9454545454545453</v>
      </c>
      <c r="G1571" s="7">
        <f t="shared" si="380"/>
        <v>10.7</v>
      </c>
      <c r="H1571" s="15">
        <f t="shared" si="381"/>
        <v>21.7</v>
      </c>
      <c r="I1571" s="11">
        <f t="shared" si="372"/>
        <v>4.5757200490385806E-2</v>
      </c>
      <c r="J1571" s="32">
        <f t="shared" si="373"/>
        <v>1.5534852018340862E-2</v>
      </c>
      <c r="K1571" s="32">
        <f t="shared" si="374"/>
        <v>64.371388850011144</v>
      </c>
      <c r="L1571" s="8">
        <v>0</v>
      </c>
      <c r="M1571" s="9">
        <v>1</v>
      </c>
      <c r="N1571" s="8">
        <v>0</v>
      </c>
      <c r="O1571" s="9">
        <v>0</v>
      </c>
      <c r="P1571" s="9">
        <v>0</v>
      </c>
      <c r="Q1571" s="9">
        <v>0</v>
      </c>
      <c r="R1571" s="9">
        <v>1</v>
      </c>
      <c r="S1571" s="8">
        <v>4142</v>
      </c>
      <c r="T1571" s="9">
        <v>6</v>
      </c>
      <c r="U1571" s="9">
        <f t="shared" si="382"/>
        <v>4135</v>
      </c>
      <c r="V1571" s="9">
        <f t="shared" si="383"/>
        <v>11</v>
      </c>
      <c r="W1571" s="7">
        <v>11.07</v>
      </c>
      <c r="X1571" s="7">
        <f t="shared" si="38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50</v>
      </c>
      <c r="BM1571">
        <v>0</v>
      </c>
      <c r="BN1571">
        <v>0</v>
      </c>
      <c r="BO1571">
        <v>0</v>
      </c>
      <c r="BP1571">
        <v>0</v>
      </c>
      <c r="BQ1571">
        <v>0</v>
      </c>
      <c r="BR1571">
        <v>0</v>
      </c>
      <c r="BS1571">
        <v>0</v>
      </c>
      <c r="BT1571" s="17">
        <v>1</v>
      </c>
      <c r="BU1571">
        <v>0</v>
      </c>
      <c r="BV1571">
        <v>0</v>
      </c>
      <c r="BW1571">
        <v>0</v>
      </c>
      <c r="BX1571" s="17">
        <v>1</v>
      </c>
      <c r="BY1571">
        <v>0</v>
      </c>
      <c r="BZ1571">
        <v>0</v>
      </c>
      <c r="CA1571">
        <v>0</v>
      </c>
      <c r="CB1571">
        <v>0</v>
      </c>
      <c r="CC1571" s="17">
        <v>1</v>
      </c>
      <c r="CD1571">
        <v>1</v>
      </c>
      <c r="CE1571">
        <v>1</v>
      </c>
      <c r="CF1571">
        <v>0</v>
      </c>
      <c r="CG1571">
        <v>0</v>
      </c>
      <c r="CH1571">
        <v>0</v>
      </c>
      <c r="CI1571">
        <v>0</v>
      </c>
      <c r="CJ1571">
        <v>1</v>
      </c>
      <c r="CK1571">
        <v>0</v>
      </c>
      <c r="CL1571">
        <v>0</v>
      </c>
      <c r="CM1571">
        <v>1</v>
      </c>
      <c r="CN1571" s="17">
        <v>0</v>
      </c>
      <c r="CO1571">
        <v>2.3879999999999999</v>
      </c>
      <c r="CP1571">
        <v>389</v>
      </c>
      <c r="CQ1571">
        <v>1</v>
      </c>
      <c r="CR1571">
        <v>0</v>
      </c>
      <c r="CS1571">
        <v>13</v>
      </c>
      <c r="CY1571" s="33" t="s">
        <v>85</v>
      </c>
    </row>
    <row r="1572" spans="1:103" x14ac:dyDescent="0.25">
      <c r="A1572">
        <v>1571</v>
      </c>
      <c r="B1572">
        <v>100</v>
      </c>
      <c r="C1572" s="24" t="s">
        <v>4253</v>
      </c>
      <c r="D1572" s="12">
        <v>7.1</v>
      </c>
      <c r="E1572" s="13">
        <v>0.5</v>
      </c>
      <c r="F1572" s="7">
        <f t="shared" si="384"/>
        <v>14.2</v>
      </c>
      <c r="G1572" s="7">
        <f t="shared" si="380"/>
        <v>6.6</v>
      </c>
      <c r="H1572" s="15">
        <f t="shared" si="381"/>
        <v>7.6</v>
      </c>
      <c r="I1572" s="11">
        <f t="shared" si="372"/>
        <v>0.37874882198809018</v>
      </c>
      <c r="J1572" s="32">
        <f t="shared" si="373"/>
        <v>2.6672452252682409E-2</v>
      </c>
      <c r="K1572" s="32">
        <f t="shared" si="374"/>
        <v>37.491865784460501</v>
      </c>
      <c r="L1572" s="8">
        <v>0</v>
      </c>
      <c r="M1572" s="9">
        <v>1</v>
      </c>
      <c r="N1572" s="8">
        <v>0</v>
      </c>
      <c r="O1572" s="9">
        <v>0</v>
      </c>
      <c r="P1572" s="9">
        <v>0</v>
      </c>
      <c r="Q1572" s="9">
        <v>0</v>
      </c>
      <c r="R1572" s="9">
        <v>1</v>
      </c>
      <c r="S1572" s="8">
        <v>1211</v>
      </c>
      <c r="T1572" s="9">
        <v>6</v>
      </c>
      <c r="U1572" s="9">
        <f t="shared" si="382"/>
        <v>1204</v>
      </c>
      <c r="V1572" s="9">
        <f t="shared" si="38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2">
        <f>W1572+X1572+6</f>
        <v>27.84</v>
      </c>
      <c r="BM1572">
        <v>1</v>
      </c>
      <c r="BN1572">
        <v>0</v>
      </c>
      <c r="BO1572">
        <v>0</v>
      </c>
      <c r="BP1572">
        <v>0</v>
      </c>
      <c r="BQ1572">
        <v>0</v>
      </c>
      <c r="BR1572">
        <v>0</v>
      </c>
      <c r="BS1572">
        <v>0</v>
      </c>
      <c r="BT1572" s="17">
        <v>0</v>
      </c>
      <c r="BU1572">
        <v>0</v>
      </c>
      <c r="BV1572">
        <v>0</v>
      </c>
      <c r="BW1572">
        <v>1</v>
      </c>
      <c r="BX1572" s="17">
        <v>0</v>
      </c>
      <c r="BY1572">
        <v>0</v>
      </c>
      <c r="BZ1572">
        <v>0</v>
      </c>
      <c r="CA1572">
        <v>0</v>
      </c>
      <c r="CB1572">
        <v>0</v>
      </c>
      <c r="CC1572" s="17">
        <v>0</v>
      </c>
      <c r="CD1572">
        <v>0</v>
      </c>
      <c r="CE1572">
        <v>0</v>
      </c>
      <c r="CF1572">
        <v>1</v>
      </c>
      <c r="CG1572">
        <v>1</v>
      </c>
      <c r="CH1572">
        <v>0</v>
      </c>
      <c r="CI1572">
        <v>1</v>
      </c>
      <c r="CJ1572">
        <v>0</v>
      </c>
      <c r="CK1572">
        <v>0</v>
      </c>
      <c r="CL1572">
        <v>0</v>
      </c>
      <c r="CM1572">
        <v>0</v>
      </c>
      <c r="CN1572" s="17">
        <v>0</v>
      </c>
      <c r="CO1572">
        <v>0.76700000000000002</v>
      </c>
      <c r="CP1572">
        <v>217</v>
      </c>
      <c r="CQ1572">
        <v>1</v>
      </c>
      <c r="CR1572">
        <v>0</v>
      </c>
      <c r="CS1572">
        <v>10</v>
      </c>
      <c r="CY1572" s="33" t="s">
        <v>85</v>
      </c>
    </row>
    <row r="1573" spans="1:103" x14ac:dyDescent="0.25">
      <c r="A1573">
        <v>1572</v>
      </c>
      <c r="B1573">
        <v>100</v>
      </c>
      <c r="C1573" s="24" t="s">
        <v>4253</v>
      </c>
      <c r="D1573" s="12">
        <v>7.3</v>
      </c>
      <c r="E1573" s="13">
        <v>0.5</v>
      </c>
      <c r="F1573" s="7">
        <f t="shared" si="384"/>
        <v>14.6</v>
      </c>
      <c r="G1573" s="7">
        <f t="shared" si="380"/>
        <v>6.8</v>
      </c>
      <c r="H1573" s="15">
        <f t="shared" si="381"/>
        <v>7.8</v>
      </c>
      <c r="I1573" s="11">
        <f t="shared" si="372"/>
        <v>0.38783179738446272</v>
      </c>
      <c r="J1573" s="32">
        <f t="shared" si="373"/>
        <v>2.6563821738661831E-2</v>
      </c>
      <c r="K1573" s="32">
        <f t="shared" si="374"/>
        <v>37.645185615161999</v>
      </c>
      <c r="L1573" s="8">
        <v>0</v>
      </c>
      <c r="M1573" s="9">
        <v>1</v>
      </c>
      <c r="N1573" s="8">
        <v>0</v>
      </c>
      <c r="O1573" s="9">
        <v>0</v>
      </c>
      <c r="P1573" s="9">
        <v>0</v>
      </c>
      <c r="Q1573" s="9">
        <v>0</v>
      </c>
      <c r="R1573" s="9">
        <v>1</v>
      </c>
      <c r="S1573" s="8">
        <v>1211</v>
      </c>
      <c r="T1573" s="9">
        <v>6</v>
      </c>
      <c r="U1573" s="9">
        <f t="shared" si="382"/>
        <v>1204</v>
      </c>
      <c r="V1573" s="9">
        <f t="shared" si="38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2">
        <f>W1573+X1573+6</f>
        <v>27.84</v>
      </c>
      <c r="BM1573">
        <v>1</v>
      </c>
      <c r="BN1573">
        <v>0</v>
      </c>
      <c r="BO1573">
        <v>0</v>
      </c>
      <c r="BP1573">
        <v>0</v>
      </c>
      <c r="BQ1573">
        <v>0</v>
      </c>
      <c r="BR1573">
        <v>0</v>
      </c>
      <c r="BS1573">
        <v>0</v>
      </c>
      <c r="BT1573" s="17">
        <v>0</v>
      </c>
      <c r="BU1573">
        <v>0</v>
      </c>
      <c r="BV1573">
        <v>0</v>
      </c>
      <c r="BW1573">
        <v>1</v>
      </c>
      <c r="BX1573" s="17">
        <v>0</v>
      </c>
      <c r="BY1573">
        <v>0</v>
      </c>
      <c r="BZ1573">
        <v>0</v>
      </c>
      <c r="CA1573">
        <v>0</v>
      </c>
      <c r="CB1573">
        <v>0</v>
      </c>
      <c r="CC1573" s="17">
        <v>0</v>
      </c>
      <c r="CD1573">
        <v>0</v>
      </c>
      <c r="CE1573">
        <v>0</v>
      </c>
      <c r="CF1573">
        <v>1</v>
      </c>
      <c r="CG1573">
        <v>1</v>
      </c>
      <c r="CH1573">
        <v>0</v>
      </c>
      <c r="CI1573">
        <v>1</v>
      </c>
      <c r="CJ1573">
        <v>0</v>
      </c>
      <c r="CK1573">
        <v>0</v>
      </c>
      <c r="CL1573">
        <v>0</v>
      </c>
      <c r="CM1573">
        <v>0</v>
      </c>
      <c r="CN1573" s="17">
        <v>0</v>
      </c>
      <c r="CO1573">
        <v>0.76700000000000002</v>
      </c>
      <c r="CP1573">
        <v>217</v>
      </c>
      <c r="CQ1573">
        <v>1</v>
      </c>
      <c r="CR1573">
        <v>0</v>
      </c>
      <c r="CS1573">
        <v>10</v>
      </c>
      <c r="CY1573" s="33" t="s">
        <v>85</v>
      </c>
    </row>
    <row r="1574" spans="1:103" x14ac:dyDescent="0.25">
      <c r="A1574">
        <v>1573</v>
      </c>
      <c r="B1574">
        <v>100</v>
      </c>
      <c r="C1574" s="24" t="s">
        <v>4253</v>
      </c>
      <c r="D1574" s="12">
        <v>3.9</v>
      </c>
      <c r="E1574" s="13">
        <v>2.2000000000000002</v>
      </c>
      <c r="F1574" s="7">
        <f t="shared" si="384"/>
        <v>1.7727272727272725</v>
      </c>
      <c r="G1574" s="7">
        <f t="shared" si="380"/>
        <v>1.6999999999999997</v>
      </c>
      <c r="H1574" s="15">
        <f t="shared" si="381"/>
        <v>6.1</v>
      </c>
      <c r="I1574" s="11">
        <f t="shared" si="372"/>
        <v>5.1022606966523477E-2</v>
      </c>
      <c r="J1574" s="32">
        <f t="shared" si="373"/>
        <v>2.8781983417013251E-2</v>
      </c>
      <c r="K1574" s="32">
        <f t="shared" si="374"/>
        <v>34.743957200979146</v>
      </c>
      <c r="L1574" s="8">
        <v>0</v>
      </c>
      <c r="M1574" s="9">
        <v>1</v>
      </c>
      <c r="N1574" s="8">
        <v>0</v>
      </c>
      <c r="O1574" s="9">
        <v>0</v>
      </c>
      <c r="P1574" s="9">
        <v>0</v>
      </c>
      <c r="Q1574" s="9">
        <v>0</v>
      </c>
      <c r="R1574" s="9">
        <v>1</v>
      </c>
      <c r="S1574" s="8">
        <v>1211</v>
      </c>
      <c r="T1574" s="9">
        <v>6</v>
      </c>
      <c r="U1574" s="9">
        <f t="shared" si="382"/>
        <v>1204</v>
      </c>
      <c r="V1574" s="9">
        <f t="shared" si="38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2">
        <f>W1574+X1574+6</f>
        <v>27.84</v>
      </c>
      <c r="BM1574">
        <v>1</v>
      </c>
      <c r="BN1574">
        <v>0</v>
      </c>
      <c r="BO1574">
        <v>0</v>
      </c>
      <c r="BP1574">
        <v>0</v>
      </c>
      <c r="BQ1574">
        <v>0</v>
      </c>
      <c r="BR1574">
        <v>0</v>
      </c>
      <c r="BS1574">
        <v>0</v>
      </c>
      <c r="BT1574" s="17">
        <v>0</v>
      </c>
      <c r="BU1574">
        <v>0</v>
      </c>
      <c r="BV1574">
        <v>0</v>
      </c>
      <c r="BW1574">
        <v>1</v>
      </c>
      <c r="BX1574" s="17">
        <v>0</v>
      </c>
      <c r="BY1574">
        <v>0</v>
      </c>
      <c r="BZ1574">
        <v>0</v>
      </c>
      <c r="CA1574">
        <v>0</v>
      </c>
      <c r="CB1574">
        <v>0</v>
      </c>
      <c r="CC1574" s="17">
        <v>0</v>
      </c>
      <c r="CD1574">
        <v>0</v>
      </c>
      <c r="CE1574">
        <v>0</v>
      </c>
      <c r="CF1574">
        <v>1</v>
      </c>
      <c r="CG1574">
        <v>1</v>
      </c>
      <c r="CH1574">
        <v>0</v>
      </c>
      <c r="CI1574">
        <v>1</v>
      </c>
      <c r="CJ1574">
        <v>0</v>
      </c>
      <c r="CK1574">
        <v>0</v>
      </c>
      <c r="CL1574">
        <v>0</v>
      </c>
      <c r="CM1574">
        <v>0</v>
      </c>
      <c r="CN1574" s="17">
        <v>0</v>
      </c>
      <c r="CO1574">
        <v>0.76700000000000002</v>
      </c>
      <c r="CP1574">
        <v>217</v>
      </c>
      <c r="CQ1574">
        <v>1</v>
      </c>
      <c r="CR1574">
        <v>0</v>
      </c>
      <c r="CS1574">
        <v>10</v>
      </c>
      <c r="CY1574" s="33" t="s">
        <v>85</v>
      </c>
    </row>
    <row r="1575" spans="1:103" x14ac:dyDescent="0.25">
      <c r="A1575">
        <v>1574</v>
      </c>
      <c r="B1575">
        <v>100</v>
      </c>
      <c r="C1575" s="24" t="s">
        <v>4253</v>
      </c>
      <c r="D1575" s="12">
        <v>9</v>
      </c>
      <c r="E1575" s="13">
        <v>8.1999999999999993</v>
      </c>
      <c r="F1575" s="7">
        <f t="shared" si="384"/>
        <v>1.0975609756097562</v>
      </c>
      <c r="G1575" s="7">
        <f t="shared" si="380"/>
        <v>0.80000000000000071</v>
      </c>
      <c r="H1575" s="15">
        <f t="shared" si="381"/>
        <v>17.2</v>
      </c>
      <c r="I1575" s="11">
        <f t="shared" si="372"/>
        <v>3.1615369324857097E-2</v>
      </c>
      <c r="J1575" s="32">
        <f t="shared" si="373"/>
        <v>2.8805114273758689E-2</v>
      </c>
      <c r="K1575" s="32">
        <f t="shared" si="374"/>
        <v>34.716057381205907</v>
      </c>
      <c r="L1575" s="8">
        <v>0</v>
      </c>
      <c r="M1575" s="9">
        <v>1</v>
      </c>
      <c r="N1575" s="8">
        <v>0</v>
      </c>
      <c r="O1575" s="9">
        <v>0</v>
      </c>
      <c r="P1575" s="9">
        <v>0</v>
      </c>
      <c r="Q1575" s="9">
        <v>0</v>
      </c>
      <c r="R1575" s="9">
        <v>1</v>
      </c>
      <c r="S1575" s="8">
        <v>1211</v>
      </c>
      <c r="T1575" s="9">
        <v>6</v>
      </c>
      <c r="U1575" s="9">
        <f t="shared" si="382"/>
        <v>1204</v>
      </c>
      <c r="V1575" s="9">
        <f t="shared" si="38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2">
        <f>W1575+X1575+6</f>
        <v>27.84</v>
      </c>
      <c r="BM1575">
        <v>1</v>
      </c>
      <c r="BN1575">
        <v>0</v>
      </c>
      <c r="BO1575">
        <v>0</v>
      </c>
      <c r="BP1575">
        <v>0</v>
      </c>
      <c r="BQ1575">
        <v>0</v>
      </c>
      <c r="BR1575">
        <v>0</v>
      </c>
      <c r="BS1575">
        <v>0</v>
      </c>
      <c r="BT1575" s="17">
        <v>0</v>
      </c>
      <c r="BU1575">
        <v>0</v>
      </c>
      <c r="BV1575">
        <v>0</v>
      </c>
      <c r="BW1575">
        <v>1</v>
      </c>
      <c r="BX1575" s="17">
        <v>0</v>
      </c>
      <c r="BY1575">
        <v>0</v>
      </c>
      <c r="BZ1575">
        <v>0</v>
      </c>
      <c r="CA1575">
        <v>0</v>
      </c>
      <c r="CB1575">
        <v>0</v>
      </c>
      <c r="CC1575" s="17">
        <v>0</v>
      </c>
      <c r="CD1575">
        <v>0</v>
      </c>
      <c r="CE1575">
        <v>0</v>
      </c>
      <c r="CF1575">
        <v>1</v>
      </c>
      <c r="CG1575">
        <v>1</v>
      </c>
      <c r="CH1575">
        <v>0</v>
      </c>
      <c r="CI1575">
        <v>1</v>
      </c>
      <c r="CJ1575">
        <v>0</v>
      </c>
      <c r="CK1575">
        <v>0</v>
      </c>
      <c r="CL1575">
        <v>0</v>
      </c>
      <c r="CM1575">
        <v>0</v>
      </c>
      <c r="CN1575" s="17">
        <v>0</v>
      </c>
      <c r="CO1575">
        <v>0.76700000000000002</v>
      </c>
      <c r="CP1575">
        <v>217</v>
      </c>
      <c r="CQ1575">
        <v>1</v>
      </c>
      <c r="CR1575">
        <v>0</v>
      </c>
      <c r="CS1575">
        <v>10</v>
      </c>
      <c r="CY1575" s="33" t="s">
        <v>85</v>
      </c>
    </row>
    <row r="1576" spans="1:103" x14ac:dyDescent="0.25">
      <c r="A1576">
        <v>1575</v>
      </c>
      <c r="B1576">
        <v>100</v>
      </c>
      <c r="C1576" s="24" t="s">
        <v>4253</v>
      </c>
      <c r="D1576" s="12">
        <v>5.5</v>
      </c>
      <c r="E1576" s="13">
        <v>0.6</v>
      </c>
      <c r="F1576" s="7">
        <f t="shared" si="384"/>
        <v>9.1666666666666679</v>
      </c>
      <c r="G1576" s="7">
        <f t="shared" si="380"/>
        <v>4.9000000000000004</v>
      </c>
      <c r="H1576" s="15">
        <f t="shared" si="381"/>
        <v>6.1</v>
      </c>
      <c r="I1576" s="11">
        <f t="shared" si="372"/>
        <v>0.25541642654690039</v>
      </c>
      <c r="J1576" s="32">
        <f t="shared" si="373"/>
        <v>2.7863610168752766E-2</v>
      </c>
      <c r="K1576" s="32">
        <f t="shared" si="374"/>
        <v>35.889103886524914</v>
      </c>
      <c r="L1576" s="8">
        <v>0</v>
      </c>
      <c r="M1576" s="9">
        <v>1</v>
      </c>
      <c r="N1576" s="8">
        <v>0</v>
      </c>
      <c r="O1576" s="9">
        <v>0</v>
      </c>
      <c r="P1576" s="9">
        <v>0</v>
      </c>
      <c r="Q1576" s="9">
        <v>0</v>
      </c>
      <c r="R1576" s="9">
        <v>1</v>
      </c>
      <c r="S1576" s="8">
        <v>1211</v>
      </c>
      <c r="T1576" s="9">
        <v>6</v>
      </c>
      <c r="U1576" s="9">
        <f t="shared" si="382"/>
        <v>1204</v>
      </c>
      <c r="V1576" s="9">
        <f t="shared" si="38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2">
        <f>W1576+X1576+6</f>
        <v>27.84</v>
      </c>
      <c r="BM1576">
        <v>1</v>
      </c>
      <c r="BN1576">
        <v>0</v>
      </c>
      <c r="BO1576">
        <v>0</v>
      </c>
      <c r="BP1576">
        <v>0</v>
      </c>
      <c r="BQ1576">
        <v>0</v>
      </c>
      <c r="BR1576">
        <v>0</v>
      </c>
      <c r="BS1576">
        <v>0</v>
      </c>
      <c r="BT1576" s="17">
        <v>0</v>
      </c>
      <c r="BU1576">
        <v>0</v>
      </c>
      <c r="BV1576">
        <v>0</v>
      </c>
      <c r="BW1576">
        <v>1</v>
      </c>
      <c r="BX1576" s="17">
        <v>0</v>
      </c>
      <c r="BY1576">
        <v>0</v>
      </c>
      <c r="BZ1576">
        <v>0</v>
      </c>
      <c r="CA1576">
        <v>0</v>
      </c>
      <c r="CB1576">
        <v>0</v>
      </c>
      <c r="CC1576" s="17">
        <v>0</v>
      </c>
      <c r="CD1576">
        <v>0</v>
      </c>
      <c r="CE1576">
        <v>0</v>
      </c>
      <c r="CF1576">
        <v>1</v>
      </c>
      <c r="CG1576">
        <v>1</v>
      </c>
      <c r="CH1576">
        <v>0</v>
      </c>
      <c r="CI1576">
        <v>1</v>
      </c>
      <c r="CJ1576">
        <v>0</v>
      </c>
      <c r="CK1576">
        <v>0</v>
      </c>
      <c r="CL1576">
        <v>0</v>
      </c>
      <c r="CM1576">
        <v>0</v>
      </c>
      <c r="CN1576" s="17">
        <v>0</v>
      </c>
      <c r="CO1576">
        <v>0.76700000000000002</v>
      </c>
      <c r="CP1576">
        <v>217</v>
      </c>
      <c r="CQ1576">
        <v>1</v>
      </c>
      <c r="CR1576">
        <v>0</v>
      </c>
      <c r="CS1576">
        <v>10</v>
      </c>
      <c r="CY1576" s="33" t="s">
        <v>85</v>
      </c>
    </row>
    <row r="1577" spans="1:103" x14ac:dyDescent="0.25">
      <c r="A1577">
        <v>1576</v>
      </c>
      <c r="B1577">
        <v>101</v>
      </c>
      <c r="C1577" s="24" t="s">
        <v>4258</v>
      </c>
      <c r="D1577" s="12">
        <v>7</v>
      </c>
      <c r="E1577" s="13">
        <v>0.5</v>
      </c>
      <c r="F1577" s="7">
        <f t="shared" si="384"/>
        <v>14</v>
      </c>
      <c r="G1577" s="7">
        <f t="shared" si="380"/>
        <v>6.5</v>
      </c>
      <c r="H1577" s="15">
        <f t="shared" si="381"/>
        <v>7.5</v>
      </c>
      <c r="I1577" s="11">
        <f t="shared" si="372"/>
        <v>0.28324764140418102</v>
      </c>
      <c r="J1577" s="32">
        <f t="shared" si="373"/>
        <v>2.023197438601293E-2</v>
      </c>
      <c r="K1577" s="32">
        <f t="shared" si="374"/>
        <v>49.42671342502959</v>
      </c>
      <c r="L1577" s="8">
        <v>0</v>
      </c>
      <c r="M1577" s="9">
        <v>1</v>
      </c>
      <c r="N1577" s="8">
        <v>0</v>
      </c>
      <c r="O1577" s="9">
        <v>0</v>
      </c>
      <c r="P1577" s="9">
        <v>0</v>
      </c>
      <c r="Q1577" s="9">
        <v>1</v>
      </c>
      <c r="R1577" s="9">
        <v>0</v>
      </c>
      <c r="S1577" s="8">
        <v>2272</v>
      </c>
      <c r="T1577" s="9">
        <v>24</v>
      </c>
      <c r="U1577" s="9">
        <f t="shared" si="382"/>
        <v>2247</v>
      </c>
      <c r="V1577" s="9">
        <f t="shared" si="38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17226</v>
      </c>
      <c r="BL1577" s="24">
        <v>38</v>
      </c>
      <c r="BM1577">
        <v>1</v>
      </c>
      <c r="BN1577">
        <v>0</v>
      </c>
      <c r="BO1577">
        <v>0</v>
      </c>
      <c r="BP1577">
        <v>0</v>
      </c>
      <c r="BQ1577">
        <v>0</v>
      </c>
      <c r="BR1577">
        <v>0</v>
      </c>
      <c r="BS1577">
        <v>0</v>
      </c>
      <c r="BT1577" s="17">
        <v>0</v>
      </c>
      <c r="BU1577">
        <v>0</v>
      </c>
      <c r="BV1577">
        <v>0</v>
      </c>
      <c r="BW1577">
        <v>0</v>
      </c>
      <c r="BX1577" s="17">
        <v>1</v>
      </c>
      <c r="BY1577">
        <v>0</v>
      </c>
      <c r="BZ1577">
        <v>0</v>
      </c>
      <c r="CA1577">
        <v>0</v>
      </c>
      <c r="CB1577">
        <v>0</v>
      </c>
      <c r="CC1577" s="17">
        <v>0</v>
      </c>
      <c r="CD1577">
        <v>0</v>
      </c>
      <c r="CE1577">
        <v>0</v>
      </c>
      <c r="CF1577">
        <v>1</v>
      </c>
      <c r="CG1577">
        <v>0</v>
      </c>
      <c r="CH1577">
        <v>1</v>
      </c>
      <c r="CI1577">
        <v>0</v>
      </c>
      <c r="CJ1577">
        <v>0</v>
      </c>
      <c r="CK1577">
        <v>0</v>
      </c>
      <c r="CL1577">
        <v>0</v>
      </c>
      <c r="CM1577">
        <v>1</v>
      </c>
      <c r="CN1577" s="17">
        <v>0</v>
      </c>
      <c r="CO1577">
        <v>0.13900000000000001</v>
      </c>
      <c r="CP1577">
        <v>1442</v>
      </c>
      <c r="CQ1577">
        <v>1</v>
      </c>
      <c r="CR1577">
        <v>0</v>
      </c>
      <c r="CS1577">
        <v>2</v>
      </c>
      <c r="CY1577" s="33" t="s">
        <v>85</v>
      </c>
    </row>
    <row r="1578" spans="1:103" x14ac:dyDescent="0.25">
      <c r="A1578">
        <v>1577</v>
      </c>
      <c r="B1578">
        <v>101</v>
      </c>
      <c r="C1578" s="24" t="s">
        <v>4258</v>
      </c>
      <c r="D1578" s="12">
        <v>8</v>
      </c>
      <c r="E1578" s="13">
        <v>0.5</v>
      </c>
      <c r="F1578" s="7">
        <f t="shared" si="384"/>
        <v>16</v>
      </c>
      <c r="G1578" s="7">
        <f t="shared" si="380"/>
        <v>7.5</v>
      </c>
      <c r="H1578" s="15">
        <f t="shared" si="381"/>
        <v>8.5</v>
      </c>
      <c r="I1578" s="11">
        <f t="shared" si="372"/>
        <v>0.31993601919360226</v>
      </c>
      <c r="J1578" s="32">
        <f t="shared" si="373"/>
        <v>1.9996001199600141E-2</v>
      </c>
      <c r="K1578" s="32">
        <f t="shared" si="374"/>
        <v>50.009999000199947</v>
      </c>
      <c r="L1578" s="8">
        <v>0</v>
      </c>
      <c r="M1578" s="9">
        <v>1</v>
      </c>
      <c r="N1578" s="8">
        <v>0</v>
      </c>
      <c r="O1578" s="9">
        <v>0</v>
      </c>
      <c r="P1578" s="9">
        <v>0</v>
      </c>
      <c r="Q1578" s="9">
        <v>1</v>
      </c>
      <c r="R1578" s="9">
        <v>0</v>
      </c>
      <c r="S1578" s="8">
        <v>2271</v>
      </c>
      <c r="T1578" s="9">
        <v>25</v>
      </c>
      <c r="U1578" s="9">
        <f t="shared" si="382"/>
        <v>2245</v>
      </c>
      <c r="V1578" s="9">
        <f t="shared" si="38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15906</v>
      </c>
      <c r="BL1578" s="24">
        <v>30</v>
      </c>
      <c r="BM1578">
        <v>1</v>
      </c>
      <c r="BN1578">
        <v>0</v>
      </c>
      <c r="BO1578">
        <v>0</v>
      </c>
      <c r="BP1578">
        <v>0</v>
      </c>
      <c r="BQ1578">
        <v>0</v>
      </c>
      <c r="BR1578">
        <v>0</v>
      </c>
      <c r="BS1578">
        <v>0</v>
      </c>
      <c r="BT1578" s="17">
        <v>0</v>
      </c>
      <c r="BU1578">
        <v>0</v>
      </c>
      <c r="BV1578">
        <v>0</v>
      </c>
      <c r="BW1578">
        <v>0</v>
      </c>
      <c r="BX1578" s="17">
        <v>1</v>
      </c>
      <c r="BY1578">
        <v>0</v>
      </c>
      <c r="BZ1578">
        <v>0</v>
      </c>
      <c r="CA1578">
        <v>0</v>
      </c>
      <c r="CB1578">
        <v>0</v>
      </c>
      <c r="CC1578" s="17">
        <v>0</v>
      </c>
      <c r="CD1578">
        <v>0</v>
      </c>
      <c r="CE1578">
        <v>0</v>
      </c>
      <c r="CF1578">
        <v>1</v>
      </c>
      <c r="CG1578">
        <v>0</v>
      </c>
      <c r="CH1578">
        <v>1</v>
      </c>
      <c r="CI1578">
        <v>0</v>
      </c>
      <c r="CJ1578">
        <v>0</v>
      </c>
      <c r="CK1578">
        <v>0</v>
      </c>
      <c r="CL1578">
        <v>0</v>
      </c>
      <c r="CM1578">
        <v>1</v>
      </c>
      <c r="CN1578" s="17">
        <v>0</v>
      </c>
      <c r="CO1578">
        <v>0.13900000000000001</v>
      </c>
      <c r="CP1578">
        <v>1442</v>
      </c>
      <c r="CQ1578">
        <v>1</v>
      </c>
      <c r="CR1578">
        <v>0</v>
      </c>
      <c r="CS1578">
        <v>2</v>
      </c>
      <c r="CY1578" s="33" t="s">
        <v>85</v>
      </c>
    </row>
    <row r="1579" spans="1:103" x14ac:dyDescent="0.25">
      <c r="A1579">
        <v>1578</v>
      </c>
      <c r="B1579">
        <v>101</v>
      </c>
      <c r="C1579" s="24" t="s">
        <v>4258</v>
      </c>
      <c r="D1579" s="12">
        <v>7.3</v>
      </c>
      <c r="E1579" s="13">
        <v>0.5</v>
      </c>
      <c r="F1579" s="7">
        <f t="shared" si="384"/>
        <v>14.6</v>
      </c>
      <c r="G1579" s="7">
        <f t="shared" si="380"/>
        <v>6.8</v>
      </c>
      <c r="H1579" s="15">
        <f t="shared" si="381"/>
        <v>7.8</v>
      </c>
      <c r="I1579" s="11">
        <f t="shared" si="372"/>
        <v>0.3040241887136545</v>
      </c>
      <c r="J1579" s="32">
        <f t="shared" si="373"/>
        <v>2.0823574569428391E-2</v>
      </c>
      <c r="K1579" s="32">
        <f t="shared" si="374"/>
        <v>48.022494729032978</v>
      </c>
      <c r="L1579" s="8">
        <v>0</v>
      </c>
      <c r="M1579" s="9">
        <v>1</v>
      </c>
      <c r="N1579" s="8">
        <v>0</v>
      </c>
      <c r="O1579" s="9">
        <v>0</v>
      </c>
      <c r="P1579" s="9">
        <v>0</v>
      </c>
      <c r="Q1579" s="9">
        <v>1</v>
      </c>
      <c r="R1579" s="9">
        <v>0</v>
      </c>
      <c r="S1579" s="8">
        <v>2119</v>
      </c>
      <c r="T1579" s="9">
        <v>25</v>
      </c>
      <c r="U1579" s="9">
        <f t="shared" si="382"/>
        <v>2093</v>
      </c>
      <c r="V1579" s="9">
        <f t="shared" si="38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17226</v>
      </c>
      <c r="BL1579" s="24">
        <v>38</v>
      </c>
      <c r="BM1579">
        <v>1</v>
      </c>
      <c r="BN1579">
        <v>0</v>
      </c>
      <c r="BO1579">
        <v>0</v>
      </c>
      <c r="BP1579">
        <v>0</v>
      </c>
      <c r="BQ1579">
        <v>0</v>
      </c>
      <c r="BR1579">
        <v>0</v>
      </c>
      <c r="BS1579">
        <v>0</v>
      </c>
      <c r="BT1579" s="17">
        <v>0</v>
      </c>
      <c r="BU1579">
        <v>0</v>
      </c>
      <c r="BV1579">
        <v>0</v>
      </c>
      <c r="BW1579">
        <v>0</v>
      </c>
      <c r="BX1579" s="17">
        <v>1</v>
      </c>
      <c r="BY1579">
        <v>0</v>
      </c>
      <c r="BZ1579">
        <v>0</v>
      </c>
      <c r="CA1579">
        <v>0</v>
      </c>
      <c r="CB1579">
        <v>0</v>
      </c>
      <c r="CC1579" s="17">
        <v>0</v>
      </c>
      <c r="CD1579">
        <v>0</v>
      </c>
      <c r="CE1579">
        <v>0</v>
      </c>
      <c r="CF1579">
        <v>1</v>
      </c>
      <c r="CG1579">
        <v>0</v>
      </c>
      <c r="CH1579">
        <v>1</v>
      </c>
      <c r="CI1579">
        <v>0</v>
      </c>
      <c r="CJ1579">
        <v>0</v>
      </c>
      <c r="CK1579">
        <v>0</v>
      </c>
      <c r="CL1579">
        <v>0</v>
      </c>
      <c r="CM1579">
        <v>1</v>
      </c>
      <c r="CN1579" s="17">
        <v>0</v>
      </c>
      <c r="CO1579">
        <v>0.13900000000000001</v>
      </c>
      <c r="CP1579">
        <v>1442</v>
      </c>
      <c r="CQ1579">
        <v>1</v>
      </c>
      <c r="CR1579">
        <v>0</v>
      </c>
      <c r="CS1579">
        <v>2</v>
      </c>
      <c r="CY1579" s="33" t="s">
        <v>85</v>
      </c>
    </row>
    <row r="1580" spans="1:103" x14ac:dyDescent="0.25">
      <c r="A1580">
        <v>1579</v>
      </c>
      <c r="B1580">
        <v>101</v>
      </c>
      <c r="C1580" s="24" t="s">
        <v>4258</v>
      </c>
      <c r="D1580" s="12">
        <v>9.3000000000000007</v>
      </c>
      <c r="E1580" s="13">
        <v>0.5</v>
      </c>
      <c r="F1580" s="7">
        <f t="shared" si="384"/>
        <v>18.600000000000001</v>
      </c>
      <c r="G1580" s="7">
        <f t="shared" si="380"/>
        <v>8.8000000000000007</v>
      </c>
      <c r="H1580" s="15">
        <f t="shared" si="381"/>
        <v>9.8000000000000007</v>
      </c>
      <c r="I1580" s="11">
        <f t="shared" si="372"/>
        <v>0.35157225795329805</v>
      </c>
      <c r="J1580" s="32">
        <f t="shared" si="373"/>
        <v>1.8901734298564409E-2</v>
      </c>
      <c r="K1580" s="32">
        <f t="shared" si="374"/>
        <v>52.905198232309836</v>
      </c>
      <c r="L1580" s="8">
        <v>0</v>
      </c>
      <c r="M1580" s="9">
        <v>1</v>
      </c>
      <c r="N1580" s="8">
        <v>0</v>
      </c>
      <c r="O1580" s="9">
        <v>0</v>
      </c>
      <c r="P1580" s="9">
        <v>0</v>
      </c>
      <c r="Q1580" s="9">
        <v>1</v>
      </c>
      <c r="R1580" s="9">
        <v>0</v>
      </c>
      <c r="S1580" s="8">
        <v>2478</v>
      </c>
      <c r="T1580" s="9">
        <v>24</v>
      </c>
      <c r="U1580" s="9">
        <f t="shared" si="382"/>
        <v>2453</v>
      </c>
      <c r="V1580" s="9">
        <f t="shared" si="38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15906</v>
      </c>
      <c r="BL1580" s="24">
        <v>30</v>
      </c>
      <c r="BM1580">
        <v>1</v>
      </c>
      <c r="BN1580">
        <v>0</v>
      </c>
      <c r="BO1580">
        <v>0</v>
      </c>
      <c r="BP1580">
        <v>0</v>
      </c>
      <c r="BQ1580">
        <v>0</v>
      </c>
      <c r="BR1580">
        <v>0</v>
      </c>
      <c r="BS1580">
        <v>0</v>
      </c>
      <c r="BT1580" s="17">
        <v>0</v>
      </c>
      <c r="BU1580">
        <v>0</v>
      </c>
      <c r="BV1580">
        <v>0</v>
      </c>
      <c r="BW1580">
        <v>0</v>
      </c>
      <c r="BX1580" s="17">
        <v>1</v>
      </c>
      <c r="BY1580">
        <v>0</v>
      </c>
      <c r="BZ1580">
        <v>0</v>
      </c>
      <c r="CA1580">
        <v>0</v>
      </c>
      <c r="CB1580">
        <v>0</v>
      </c>
      <c r="CC1580" s="17">
        <v>0</v>
      </c>
      <c r="CD1580">
        <v>0</v>
      </c>
      <c r="CE1580">
        <v>0</v>
      </c>
      <c r="CF1580">
        <v>1</v>
      </c>
      <c r="CG1580">
        <v>0</v>
      </c>
      <c r="CH1580">
        <v>1</v>
      </c>
      <c r="CI1580">
        <v>0</v>
      </c>
      <c r="CJ1580">
        <v>0</v>
      </c>
      <c r="CK1580">
        <v>0</v>
      </c>
      <c r="CL1580">
        <v>0</v>
      </c>
      <c r="CM1580">
        <v>1</v>
      </c>
      <c r="CN1580" s="17">
        <v>0</v>
      </c>
      <c r="CO1580">
        <v>0.13900000000000001</v>
      </c>
      <c r="CP1580">
        <v>1442</v>
      </c>
      <c r="CQ1580">
        <v>1</v>
      </c>
      <c r="CR1580">
        <v>0</v>
      </c>
      <c r="CS1580">
        <v>2</v>
      </c>
      <c r="CY1580" s="33" t="s">
        <v>85</v>
      </c>
    </row>
    <row r="1581" spans="1:103" x14ac:dyDescent="0.25">
      <c r="A1581">
        <v>1580</v>
      </c>
      <c r="B1581">
        <v>101</v>
      </c>
      <c r="C1581" s="24" t="s">
        <v>4258</v>
      </c>
      <c r="D1581" s="12">
        <v>4.2786908468946514</v>
      </c>
      <c r="E1581" s="13">
        <v>0.72908412961430891</v>
      </c>
      <c r="F1581" s="7">
        <v>5.868583162217659</v>
      </c>
      <c r="G1581" s="7">
        <f t="shared" si="380"/>
        <v>3.5496067172803425</v>
      </c>
      <c r="H1581" s="15">
        <f t="shared" si="381"/>
        <v>5.0077749765089603</v>
      </c>
      <c r="I1581" s="11">
        <f t="shared" si="372"/>
        <v>0.12286514905735509</v>
      </c>
      <c r="J1581" s="32">
        <f t="shared" si="373"/>
        <v>2.093608383167667E-2</v>
      </c>
      <c r="K1581" s="32">
        <f t="shared" si="374"/>
        <v>47.764424714758839</v>
      </c>
      <c r="L1581" s="8">
        <v>0</v>
      </c>
      <c r="M1581" s="9">
        <v>1</v>
      </c>
      <c r="N1581" s="8">
        <v>0</v>
      </c>
      <c r="O1581" s="9">
        <v>0</v>
      </c>
      <c r="P1581" s="9">
        <v>0</v>
      </c>
      <c r="Q1581" s="9">
        <v>1</v>
      </c>
      <c r="R1581" s="9">
        <v>0</v>
      </c>
      <c r="S1581" s="8">
        <v>2272</v>
      </c>
      <c r="T1581" s="9">
        <v>24</v>
      </c>
      <c r="U1581" s="9">
        <f t="shared" si="382"/>
        <v>2247</v>
      </c>
      <c r="V1581" s="9">
        <f t="shared" si="38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86">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17226</v>
      </c>
      <c r="BL1581" s="24">
        <v>38</v>
      </c>
      <c r="BM1581">
        <v>1</v>
      </c>
      <c r="BN1581">
        <v>0</v>
      </c>
      <c r="BO1581">
        <v>0</v>
      </c>
      <c r="BP1581">
        <v>0</v>
      </c>
      <c r="BQ1581">
        <v>0</v>
      </c>
      <c r="BR1581">
        <v>0</v>
      </c>
      <c r="BS1581">
        <v>0</v>
      </c>
      <c r="BT1581" s="17">
        <v>0</v>
      </c>
      <c r="BU1581">
        <v>0</v>
      </c>
      <c r="BV1581">
        <v>0</v>
      </c>
      <c r="BW1581">
        <v>0</v>
      </c>
      <c r="BX1581" s="17">
        <v>1</v>
      </c>
      <c r="BY1581">
        <v>0</v>
      </c>
      <c r="BZ1581">
        <v>0</v>
      </c>
      <c r="CA1581">
        <v>0</v>
      </c>
      <c r="CB1581">
        <v>0</v>
      </c>
      <c r="CC1581" s="17">
        <v>0</v>
      </c>
      <c r="CD1581">
        <v>0</v>
      </c>
      <c r="CE1581">
        <v>0</v>
      </c>
      <c r="CF1581">
        <v>1</v>
      </c>
      <c r="CG1581">
        <v>0</v>
      </c>
      <c r="CH1581">
        <v>1</v>
      </c>
      <c r="CI1581">
        <v>0</v>
      </c>
      <c r="CJ1581">
        <v>0</v>
      </c>
      <c r="CK1581">
        <v>0</v>
      </c>
      <c r="CL1581">
        <v>0</v>
      </c>
      <c r="CM1581">
        <v>1</v>
      </c>
      <c r="CN1581" s="17">
        <v>0</v>
      </c>
      <c r="CO1581">
        <v>0.13900000000000001</v>
      </c>
      <c r="CP1581">
        <v>1442</v>
      </c>
      <c r="CQ1581">
        <v>1</v>
      </c>
      <c r="CR1581">
        <v>0</v>
      </c>
      <c r="CS1581">
        <v>2</v>
      </c>
      <c r="CY1581" s="33" t="s">
        <v>85</v>
      </c>
    </row>
    <row r="1582" spans="1:103" x14ac:dyDescent="0.25">
      <c r="A1582">
        <v>1581</v>
      </c>
      <c r="B1582">
        <v>101</v>
      </c>
      <c r="C1582" s="24" t="s">
        <v>4258</v>
      </c>
      <c r="D1582" s="12">
        <v>5.3715413259768363</v>
      </c>
      <c r="E1582" s="13">
        <v>0.78213603363599804</v>
      </c>
      <c r="F1582" s="7">
        <v>6.8677839851024212</v>
      </c>
      <c r="G1582" s="7">
        <f t="shared" si="380"/>
        <v>4.5894052923408379</v>
      </c>
      <c r="H1582" s="15">
        <f t="shared" si="381"/>
        <v>6.1536773596128347</v>
      </c>
      <c r="I1582" s="11">
        <f t="shared" si="372"/>
        <v>0.13735110717119101</v>
      </c>
      <c r="J1582" s="32">
        <f t="shared" si="373"/>
        <v>1.9999334205783502E-2</v>
      </c>
      <c r="K1582" s="32">
        <f t="shared" si="374"/>
        <v>50.001664540953335</v>
      </c>
      <c r="L1582" s="8">
        <v>0</v>
      </c>
      <c r="M1582" s="9">
        <v>1</v>
      </c>
      <c r="N1582" s="8">
        <v>0</v>
      </c>
      <c r="O1582" s="9">
        <v>0</v>
      </c>
      <c r="P1582" s="9">
        <v>0</v>
      </c>
      <c r="Q1582" s="9">
        <v>1</v>
      </c>
      <c r="R1582" s="9">
        <v>0</v>
      </c>
      <c r="S1582" s="8">
        <v>2478</v>
      </c>
      <c r="T1582" s="9">
        <v>24</v>
      </c>
      <c r="U1582" s="9">
        <f t="shared" si="382"/>
        <v>2453</v>
      </c>
      <c r="V1582" s="9">
        <f t="shared" si="38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86"/>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17226</v>
      </c>
      <c r="BL1582" s="24">
        <v>38</v>
      </c>
      <c r="BM1582">
        <v>1</v>
      </c>
      <c r="BN1582">
        <v>0</v>
      </c>
      <c r="BO1582">
        <v>0</v>
      </c>
      <c r="BP1582">
        <v>0</v>
      </c>
      <c r="BQ1582">
        <v>0</v>
      </c>
      <c r="BR1582">
        <v>0</v>
      </c>
      <c r="BS1582">
        <v>0</v>
      </c>
      <c r="BT1582" s="17">
        <v>0</v>
      </c>
      <c r="BU1582">
        <v>0</v>
      </c>
      <c r="BV1582">
        <v>0</v>
      </c>
      <c r="BW1582">
        <v>0</v>
      </c>
      <c r="BX1582" s="17">
        <v>1</v>
      </c>
      <c r="BY1582">
        <v>0</v>
      </c>
      <c r="BZ1582">
        <v>0</v>
      </c>
      <c r="CA1582">
        <v>0</v>
      </c>
      <c r="CB1582">
        <v>0</v>
      </c>
      <c r="CC1582" s="17">
        <v>0</v>
      </c>
      <c r="CD1582">
        <v>0</v>
      </c>
      <c r="CE1582">
        <v>0</v>
      </c>
      <c r="CF1582">
        <v>1</v>
      </c>
      <c r="CG1582">
        <v>0</v>
      </c>
      <c r="CH1582">
        <v>1</v>
      </c>
      <c r="CI1582">
        <v>0</v>
      </c>
      <c r="CJ1582">
        <v>0</v>
      </c>
      <c r="CK1582">
        <v>0</v>
      </c>
      <c r="CL1582">
        <v>0</v>
      </c>
      <c r="CM1582">
        <v>1</v>
      </c>
      <c r="CN1582" s="17">
        <v>0</v>
      </c>
      <c r="CO1582">
        <v>0.13900000000000001</v>
      </c>
      <c r="CP1582">
        <v>1442</v>
      </c>
      <c r="CQ1582">
        <v>1</v>
      </c>
      <c r="CR1582">
        <v>0</v>
      </c>
      <c r="CS1582">
        <v>2</v>
      </c>
      <c r="CY1582" s="33" t="s">
        <v>85</v>
      </c>
    </row>
    <row r="1583" spans="1:103" x14ac:dyDescent="0.25">
      <c r="A1583">
        <v>1582</v>
      </c>
      <c r="B1583">
        <v>101</v>
      </c>
      <c r="C1583" s="24" t="s">
        <v>4258</v>
      </c>
      <c r="D1583" s="12">
        <v>6.2953547338883364</v>
      </c>
      <c r="E1583" s="13">
        <v>0.76984333432043173</v>
      </c>
      <c r="F1583" s="7">
        <v>8.1774491682070245</v>
      </c>
      <c r="G1583" s="7">
        <f t="shared" si="380"/>
        <v>5.5255113995679048</v>
      </c>
      <c r="H1583" s="15">
        <f t="shared" si="381"/>
        <v>7.0651980682087681</v>
      </c>
      <c r="I1583" s="11">
        <f t="shared" si="372"/>
        <v>0.17007327905789377</v>
      </c>
      <c r="J1583" s="32">
        <f t="shared" si="373"/>
        <v>2.0797839957124892E-2</v>
      </c>
      <c r="K1583" s="32">
        <f t="shared" si="374"/>
        <v>48.081916298111601</v>
      </c>
      <c r="L1583" s="8">
        <v>0</v>
      </c>
      <c r="M1583" s="9">
        <v>1</v>
      </c>
      <c r="N1583" s="8">
        <v>0</v>
      </c>
      <c r="O1583" s="9">
        <v>0</v>
      </c>
      <c r="P1583" s="9">
        <v>0</v>
      </c>
      <c r="Q1583" s="9">
        <v>1</v>
      </c>
      <c r="R1583" s="9">
        <v>0</v>
      </c>
      <c r="S1583" s="8">
        <v>2271</v>
      </c>
      <c r="T1583" s="9">
        <v>25</v>
      </c>
      <c r="U1583" s="9">
        <f t="shared" si="382"/>
        <v>2245</v>
      </c>
      <c r="V1583" s="9">
        <f t="shared" si="38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86"/>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15906</v>
      </c>
      <c r="BL1583" s="24">
        <v>30</v>
      </c>
      <c r="BM1583">
        <v>1</v>
      </c>
      <c r="BN1583">
        <v>0</v>
      </c>
      <c r="BO1583">
        <v>0</v>
      </c>
      <c r="BP1583">
        <v>0</v>
      </c>
      <c r="BQ1583">
        <v>0</v>
      </c>
      <c r="BR1583">
        <v>0</v>
      </c>
      <c r="BS1583">
        <v>0</v>
      </c>
      <c r="BT1583" s="17">
        <v>0</v>
      </c>
      <c r="BU1583">
        <v>0</v>
      </c>
      <c r="BV1583">
        <v>0</v>
      </c>
      <c r="BW1583">
        <v>0</v>
      </c>
      <c r="BX1583" s="17">
        <v>1</v>
      </c>
      <c r="BY1583">
        <v>0</v>
      </c>
      <c r="BZ1583">
        <v>0</v>
      </c>
      <c r="CA1583">
        <v>0</v>
      </c>
      <c r="CB1583">
        <v>0</v>
      </c>
      <c r="CC1583" s="17">
        <v>0</v>
      </c>
      <c r="CD1583">
        <v>0</v>
      </c>
      <c r="CE1583">
        <v>0</v>
      </c>
      <c r="CF1583">
        <v>1</v>
      </c>
      <c r="CG1583">
        <v>0</v>
      </c>
      <c r="CH1583">
        <v>1</v>
      </c>
      <c r="CI1583">
        <v>0</v>
      </c>
      <c r="CJ1583">
        <v>0</v>
      </c>
      <c r="CK1583">
        <v>0</v>
      </c>
      <c r="CL1583">
        <v>0</v>
      </c>
      <c r="CM1583">
        <v>1</v>
      </c>
      <c r="CN1583" s="17">
        <v>0</v>
      </c>
      <c r="CO1583">
        <v>0.13900000000000001</v>
      </c>
      <c r="CP1583">
        <v>1442</v>
      </c>
      <c r="CQ1583">
        <v>1</v>
      </c>
      <c r="CR1583">
        <v>0</v>
      </c>
      <c r="CS1583">
        <v>2</v>
      </c>
      <c r="CY1583" s="33" t="s">
        <v>85</v>
      </c>
    </row>
    <row r="1584" spans="1:103" x14ac:dyDescent="0.25">
      <c r="A1584">
        <v>1583</v>
      </c>
      <c r="B1584">
        <v>101</v>
      </c>
      <c r="C1584" s="24" t="s">
        <v>4258</v>
      </c>
      <c r="D1584" s="12">
        <v>8.9142560524957624</v>
      </c>
      <c r="E1584" s="13">
        <v>0.94044602107920017</v>
      </c>
      <c r="F1584" s="7">
        <v>9.4787535410764878</v>
      </c>
      <c r="G1584" s="7">
        <f t="shared" si="380"/>
        <v>7.9738100314165621</v>
      </c>
      <c r="H1584" s="15">
        <f t="shared" si="381"/>
        <v>9.8547020735749626</v>
      </c>
      <c r="I1584" s="11">
        <f t="shared" ref="I1584:I1620" si="387">IFERROR(F1584/SQRT(F1584^2+U1584), "X")</f>
        <v>0.1969257805395635</v>
      </c>
      <c r="J1584" s="32">
        <f t="shared" ref="J1584:J1620" si="388">IFERROR(SQRT((1-I1584^2)/U1584), "X")</f>
        <v>2.0775493284658074E-2</v>
      </c>
      <c r="K1584" s="32">
        <f t="shared" ref="K1584:K1620" si="389">IFERROR(1/J1584, "X")</f>
        <v>48.133634484552175</v>
      </c>
      <c r="L1584" s="8">
        <v>0</v>
      </c>
      <c r="M1584" s="9">
        <v>1</v>
      </c>
      <c r="N1584" s="8">
        <v>0</v>
      </c>
      <c r="O1584" s="9">
        <v>0</v>
      </c>
      <c r="P1584" s="9">
        <v>0</v>
      </c>
      <c r="Q1584" s="9">
        <v>1</v>
      </c>
      <c r="R1584" s="9">
        <v>0</v>
      </c>
      <c r="S1584" s="8">
        <v>2253</v>
      </c>
      <c r="T1584" s="9">
        <v>25</v>
      </c>
      <c r="U1584" s="9">
        <f t="shared" si="382"/>
        <v>2227</v>
      </c>
      <c r="V1584" s="9">
        <f t="shared" si="38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86"/>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15906</v>
      </c>
      <c r="BL1584" s="24">
        <v>30</v>
      </c>
      <c r="BM1584">
        <v>1</v>
      </c>
      <c r="BN1584">
        <v>0</v>
      </c>
      <c r="BO1584">
        <v>0</v>
      </c>
      <c r="BP1584">
        <v>0</v>
      </c>
      <c r="BQ1584">
        <v>0</v>
      </c>
      <c r="BR1584">
        <v>0</v>
      </c>
      <c r="BS1584">
        <v>0</v>
      </c>
      <c r="BT1584" s="17">
        <v>0</v>
      </c>
      <c r="BU1584">
        <v>0</v>
      </c>
      <c r="BV1584">
        <v>0</v>
      </c>
      <c r="BW1584">
        <v>0</v>
      </c>
      <c r="BX1584" s="17">
        <v>1</v>
      </c>
      <c r="BY1584">
        <v>0</v>
      </c>
      <c r="BZ1584">
        <v>0</v>
      </c>
      <c r="CA1584">
        <v>0</v>
      </c>
      <c r="CB1584">
        <v>0</v>
      </c>
      <c r="CC1584" s="17">
        <v>0</v>
      </c>
      <c r="CD1584">
        <v>0</v>
      </c>
      <c r="CE1584">
        <v>0</v>
      </c>
      <c r="CF1584">
        <v>1</v>
      </c>
      <c r="CG1584">
        <v>0</v>
      </c>
      <c r="CH1584">
        <v>1</v>
      </c>
      <c r="CI1584">
        <v>0</v>
      </c>
      <c r="CJ1584">
        <v>0</v>
      </c>
      <c r="CK1584">
        <v>0</v>
      </c>
      <c r="CL1584">
        <v>0</v>
      </c>
      <c r="CM1584">
        <v>1</v>
      </c>
      <c r="CN1584" s="17">
        <v>0</v>
      </c>
      <c r="CO1584">
        <v>0.13900000000000001</v>
      </c>
      <c r="CP1584">
        <v>1442</v>
      </c>
      <c r="CQ1584">
        <v>1</v>
      </c>
      <c r="CR1584">
        <v>0</v>
      </c>
      <c r="CS1584">
        <v>2</v>
      </c>
      <c r="CY1584" s="33" t="s">
        <v>85</v>
      </c>
    </row>
    <row r="1585" spans="1:103" x14ac:dyDescent="0.25">
      <c r="A1585">
        <v>1584</v>
      </c>
      <c r="B1585">
        <v>101</v>
      </c>
      <c r="C1585" s="24" t="s">
        <v>4258</v>
      </c>
      <c r="D1585" s="12">
        <v>5.8610647434669039</v>
      </c>
      <c r="E1585" s="13">
        <v>0.64883166404113246</v>
      </c>
      <c r="F1585" s="7">
        <v>9.0332594235033259</v>
      </c>
      <c r="G1585" s="7">
        <f t="shared" si="380"/>
        <v>5.2122330794257712</v>
      </c>
      <c r="H1585" s="15">
        <f t="shared" si="381"/>
        <v>6.5098964075080366</v>
      </c>
      <c r="I1585" s="11">
        <f t="shared" si="387"/>
        <v>0.1817369703865129</v>
      </c>
      <c r="J1585" s="32">
        <f t="shared" si="388"/>
        <v>2.0118648415394531E-2</v>
      </c>
      <c r="K1585" s="32">
        <f t="shared" si="389"/>
        <v>49.70512826472045</v>
      </c>
      <c r="L1585" s="8">
        <v>0</v>
      </c>
      <c r="M1585" s="9">
        <v>1</v>
      </c>
      <c r="N1585" s="8">
        <v>0</v>
      </c>
      <c r="O1585" s="9">
        <v>0</v>
      </c>
      <c r="P1585" s="9">
        <v>0</v>
      </c>
      <c r="Q1585" s="9">
        <v>1</v>
      </c>
      <c r="R1585" s="9">
        <v>0</v>
      </c>
      <c r="S1585" s="8">
        <v>2414</v>
      </c>
      <c r="T1585" s="9">
        <v>24</v>
      </c>
      <c r="U1585" s="9">
        <f t="shared" si="382"/>
        <v>2389</v>
      </c>
      <c r="V1585" s="9">
        <f t="shared" si="38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86"/>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17226</v>
      </c>
      <c r="BL1585" s="24">
        <v>38</v>
      </c>
      <c r="BM1585">
        <v>1</v>
      </c>
      <c r="BN1585">
        <v>0</v>
      </c>
      <c r="BO1585">
        <v>0</v>
      </c>
      <c r="BP1585">
        <v>0</v>
      </c>
      <c r="BQ1585">
        <v>0</v>
      </c>
      <c r="BR1585">
        <v>0</v>
      </c>
      <c r="BS1585">
        <v>0</v>
      </c>
      <c r="BT1585" s="17">
        <v>0</v>
      </c>
      <c r="BU1585">
        <v>0</v>
      </c>
      <c r="BV1585">
        <v>0</v>
      </c>
      <c r="BW1585">
        <v>0</v>
      </c>
      <c r="BX1585" s="17">
        <v>1</v>
      </c>
      <c r="BY1585">
        <v>0</v>
      </c>
      <c r="BZ1585">
        <v>0</v>
      </c>
      <c r="CA1585">
        <v>0</v>
      </c>
      <c r="CB1585">
        <v>0</v>
      </c>
      <c r="CC1585" s="17">
        <v>0</v>
      </c>
      <c r="CD1585">
        <v>0</v>
      </c>
      <c r="CE1585">
        <v>0</v>
      </c>
      <c r="CF1585">
        <v>1</v>
      </c>
      <c r="CG1585">
        <v>0</v>
      </c>
      <c r="CH1585">
        <v>1</v>
      </c>
      <c r="CI1585">
        <v>0</v>
      </c>
      <c r="CJ1585">
        <v>0</v>
      </c>
      <c r="CK1585">
        <v>0</v>
      </c>
      <c r="CL1585">
        <v>0</v>
      </c>
      <c r="CM1585">
        <v>1</v>
      </c>
      <c r="CN1585" s="17">
        <v>0</v>
      </c>
      <c r="CO1585">
        <v>0.13900000000000001</v>
      </c>
      <c r="CP1585">
        <v>1442</v>
      </c>
      <c r="CQ1585">
        <v>1</v>
      </c>
      <c r="CR1585">
        <v>0</v>
      </c>
      <c r="CS1585">
        <v>2</v>
      </c>
      <c r="CY1585" s="33" t="s">
        <v>85</v>
      </c>
    </row>
    <row r="1586" spans="1:103" x14ac:dyDescent="0.25">
      <c r="A1586">
        <v>1585</v>
      </c>
      <c r="B1586">
        <v>101</v>
      </c>
      <c r="C1586" s="24" t="s">
        <v>4258</v>
      </c>
      <c r="D1586" s="12">
        <v>5.9760853102581279</v>
      </c>
      <c r="E1586" s="13">
        <v>0.93959094532382947</v>
      </c>
      <c r="F1586" s="7">
        <v>6.3603053435114507</v>
      </c>
      <c r="G1586" s="7">
        <f t="shared" si="380"/>
        <v>5.0364943649342981</v>
      </c>
      <c r="H1586" s="15">
        <f t="shared" si="381"/>
        <v>6.9156762555819578</v>
      </c>
      <c r="I1586" s="11">
        <f t="shared" si="387"/>
        <v>0.13580437187758046</v>
      </c>
      <c r="J1586" s="32">
        <f t="shared" si="388"/>
        <v>2.1351863557324824E-2</v>
      </c>
      <c r="K1586" s="32">
        <f t="shared" si="389"/>
        <v>46.834319511045528</v>
      </c>
      <c r="L1586" s="8">
        <v>0</v>
      </c>
      <c r="M1586" s="9">
        <v>1</v>
      </c>
      <c r="N1586" s="8">
        <v>0</v>
      </c>
      <c r="O1586" s="9">
        <v>0</v>
      </c>
      <c r="P1586" s="9">
        <v>0</v>
      </c>
      <c r="Q1586" s="9">
        <v>1</v>
      </c>
      <c r="R1586" s="9">
        <v>0</v>
      </c>
      <c r="S1586" s="8">
        <v>2178</v>
      </c>
      <c r="T1586" s="9">
        <v>24</v>
      </c>
      <c r="U1586" s="9">
        <f t="shared" si="382"/>
        <v>2153</v>
      </c>
      <c r="V1586" s="9">
        <f t="shared" si="38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86"/>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17226</v>
      </c>
      <c r="BL1586" s="24">
        <v>38</v>
      </c>
      <c r="BM1586">
        <v>1</v>
      </c>
      <c r="BN1586">
        <v>0</v>
      </c>
      <c r="BO1586">
        <v>0</v>
      </c>
      <c r="BP1586">
        <v>0</v>
      </c>
      <c r="BQ1586">
        <v>0</v>
      </c>
      <c r="BR1586">
        <v>0</v>
      </c>
      <c r="BS1586">
        <v>0</v>
      </c>
      <c r="BT1586" s="17">
        <v>0</v>
      </c>
      <c r="BU1586">
        <v>0</v>
      </c>
      <c r="BV1586">
        <v>0</v>
      </c>
      <c r="BW1586">
        <v>0</v>
      </c>
      <c r="BX1586" s="17">
        <v>1</v>
      </c>
      <c r="BY1586">
        <v>0</v>
      </c>
      <c r="BZ1586">
        <v>0</v>
      </c>
      <c r="CA1586">
        <v>0</v>
      </c>
      <c r="CB1586">
        <v>0</v>
      </c>
      <c r="CC1586" s="17">
        <v>0</v>
      </c>
      <c r="CD1586">
        <v>0</v>
      </c>
      <c r="CE1586">
        <v>0</v>
      </c>
      <c r="CF1586">
        <v>1</v>
      </c>
      <c r="CG1586">
        <v>0</v>
      </c>
      <c r="CH1586">
        <v>1</v>
      </c>
      <c r="CI1586">
        <v>0</v>
      </c>
      <c r="CJ1586">
        <v>0</v>
      </c>
      <c r="CK1586">
        <v>0</v>
      </c>
      <c r="CL1586">
        <v>0</v>
      </c>
      <c r="CM1586">
        <v>1</v>
      </c>
      <c r="CN1586" s="17">
        <v>0</v>
      </c>
      <c r="CO1586">
        <v>0.13900000000000001</v>
      </c>
      <c r="CP1586">
        <v>1442</v>
      </c>
      <c r="CQ1586">
        <v>1</v>
      </c>
      <c r="CR1586">
        <v>0</v>
      </c>
      <c r="CS1586">
        <v>2</v>
      </c>
      <c r="CY1586" s="33" t="s">
        <v>85</v>
      </c>
    </row>
    <row r="1587" spans="1:103" x14ac:dyDescent="0.25">
      <c r="A1587">
        <v>1586</v>
      </c>
      <c r="B1587">
        <v>101</v>
      </c>
      <c r="C1587" s="24" t="s">
        <v>4258</v>
      </c>
      <c r="D1587" s="12">
        <v>6.0991641807428554</v>
      </c>
      <c r="E1587" s="13">
        <v>0.79796802177128101</v>
      </c>
      <c r="F1587" s="7">
        <v>7.6433691756272397</v>
      </c>
      <c r="G1587" s="7">
        <f t="shared" si="380"/>
        <v>5.3011961589715746</v>
      </c>
      <c r="H1587" s="15">
        <f t="shared" si="381"/>
        <v>6.8971322025141362</v>
      </c>
      <c r="I1587" s="11">
        <f t="shared" si="387"/>
        <v>0.15904985319095355</v>
      </c>
      <c r="J1587" s="32">
        <f t="shared" si="388"/>
        <v>2.0808867076331086E-2</v>
      </c>
      <c r="K1587" s="32">
        <f t="shared" si="389"/>
        <v>48.056436534089052</v>
      </c>
      <c r="L1587" s="8">
        <v>0</v>
      </c>
      <c r="M1587" s="9">
        <v>1</v>
      </c>
      <c r="N1587" s="8">
        <v>0</v>
      </c>
      <c r="O1587" s="9">
        <v>0</v>
      </c>
      <c r="P1587" s="9">
        <v>0</v>
      </c>
      <c r="Q1587" s="9">
        <v>1</v>
      </c>
      <c r="R1587" s="9">
        <v>0</v>
      </c>
      <c r="S1587" s="8">
        <v>2277</v>
      </c>
      <c r="T1587" s="9">
        <v>25</v>
      </c>
      <c r="U1587" s="9">
        <f t="shared" si="382"/>
        <v>2251</v>
      </c>
      <c r="V1587" s="9">
        <f t="shared" si="38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86"/>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15906</v>
      </c>
      <c r="BL1587" s="24">
        <v>30</v>
      </c>
      <c r="BM1587">
        <v>1</v>
      </c>
      <c r="BN1587">
        <v>0</v>
      </c>
      <c r="BO1587">
        <v>0</v>
      </c>
      <c r="BP1587">
        <v>0</v>
      </c>
      <c r="BQ1587">
        <v>0</v>
      </c>
      <c r="BR1587">
        <v>0</v>
      </c>
      <c r="BS1587">
        <v>0</v>
      </c>
      <c r="BT1587" s="17">
        <v>0</v>
      </c>
      <c r="BU1587">
        <v>0</v>
      </c>
      <c r="BV1587">
        <v>0</v>
      </c>
      <c r="BW1587">
        <v>0</v>
      </c>
      <c r="BX1587" s="17">
        <v>1</v>
      </c>
      <c r="BY1587">
        <v>0</v>
      </c>
      <c r="BZ1587">
        <v>0</v>
      </c>
      <c r="CA1587">
        <v>0</v>
      </c>
      <c r="CB1587">
        <v>0</v>
      </c>
      <c r="CC1587" s="17">
        <v>0</v>
      </c>
      <c r="CD1587">
        <v>0</v>
      </c>
      <c r="CE1587">
        <v>0</v>
      </c>
      <c r="CF1587">
        <v>1</v>
      </c>
      <c r="CG1587">
        <v>0</v>
      </c>
      <c r="CH1587">
        <v>1</v>
      </c>
      <c r="CI1587">
        <v>0</v>
      </c>
      <c r="CJ1587">
        <v>0</v>
      </c>
      <c r="CK1587">
        <v>0</v>
      </c>
      <c r="CL1587">
        <v>0</v>
      </c>
      <c r="CM1587">
        <v>1</v>
      </c>
      <c r="CN1587" s="17">
        <v>0</v>
      </c>
      <c r="CO1587">
        <v>0.13900000000000001</v>
      </c>
      <c r="CP1587">
        <v>1442</v>
      </c>
      <c r="CQ1587">
        <v>1</v>
      </c>
      <c r="CR1587">
        <v>0</v>
      </c>
      <c r="CS1587">
        <v>2</v>
      </c>
      <c r="CY1587" s="33" t="s">
        <v>85</v>
      </c>
    </row>
    <row r="1588" spans="1:103" x14ac:dyDescent="0.25">
      <c r="A1588">
        <v>1587</v>
      </c>
      <c r="B1588">
        <v>101</v>
      </c>
      <c r="C1588" s="24" t="s">
        <v>4258</v>
      </c>
      <c r="D1588" s="12">
        <v>7.8386182272375926</v>
      </c>
      <c r="E1588" s="13">
        <v>1.1127635094716539</v>
      </c>
      <c r="F1588" s="7">
        <v>7.0442804428044283</v>
      </c>
      <c r="G1588" s="7">
        <f t="shared" si="380"/>
        <v>6.7258547177659391</v>
      </c>
      <c r="H1588" s="15">
        <f t="shared" si="381"/>
        <v>8.9513817367092461</v>
      </c>
      <c r="I1588" s="11">
        <f t="shared" si="387"/>
        <v>0.1521822038292166</v>
      </c>
      <c r="J1588" s="32">
        <f t="shared" si="388"/>
        <v>2.1603654917610113E-2</v>
      </c>
      <c r="K1588" s="32">
        <f t="shared" si="389"/>
        <v>46.288463864734986</v>
      </c>
      <c r="L1588" s="8">
        <v>0</v>
      </c>
      <c r="M1588" s="9">
        <v>1</v>
      </c>
      <c r="N1588" s="8">
        <v>0</v>
      </c>
      <c r="O1588" s="9">
        <v>0</v>
      </c>
      <c r="P1588" s="9">
        <v>0</v>
      </c>
      <c r="Q1588" s="9">
        <v>1</v>
      </c>
      <c r="R1588" s="9">
        <v>0</v>
      </c>
      <c r="S1588" s="8">
        <v>2119</v>
      </c>
      <c r="T1588" s="9">
        <v>25</v>
      </c>
      <c r="U1588" s="9">
        <f t="shared" si="382"/>
        <v>2093</v>
      </c>
      <c r="V1588" s="9">
        <f t="shared" si="38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86"/>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15906</v>
      </c>
      <c r="BL1588" s="24">
        <v>30</v>
      </c>
      <c r="BM1588">
        <v>1</v>
      </c>
      <c r="BN1588">
        <v>0</v>
      </c>
      <c r="BO1588">
        <v>0</v>
      </c>
      <c r="BP1588">
        <v>0</v>
      </c>
      <c r="BQ1588">
        <v>0</v>
      </c>
      <c r="BR1588">
        <v>0</v>
      </c>
      <c r="BS1588">
        <v>0</v>
      </c>
      <c r="BT1588" s="17">
        <v>0</v>
      </c>
      <c r="BU1588">
        <v>0</v>
      </c>
      <c r="BV1588">
        <v>0</v>
      </c>
      <c r="BW1588">
        <v>0</v>
      </c>
      <c r="BX1588" s="17">
        <v>1</v>
      </c>
      <c r="BY1588">
        <v>0</v>
      </c>
      <c r="BZ1588">
        <v>0</v>
      </c>
      <c r="CA1588">
        <v>0</v>
      </c>
      <c r="CB1588">
        <v>0</v>
      </c>
      <c r="CC1588" s="17">
        <v>0</v>
      </c>
      <c r="CD1588">
        <v>0</v>
      </c>
      <c r="CE1588">
        <v>0</v>
      </c>
      <c r="CF1588">
        <v>1</v>
      </c>
      <c r="CG1588">
        <v>0</v>
      </c>
      <c r="CH1588">
        <v>1</v>
      </c>
      <c r="CI1588">
        <v>0</v>
      </c>
      <c r="CJ1588">
        <v>0</v>
      </c>
      <c r="CK1588">
        <v>0</v>
      </c>
      <c r="CL1588">
        <v>0</v>
      </c>
      <c r="CM1588">
        <v>1</v>
      </c>
      <c r="CN1588" s="17">
        <v>0</v>
      </c>
      <c r="CO1588">
        <v>0.13900000000000001</v>
      </c>
      <c r="CP1588">
        <v>1442</v>
      </c>
      <c r="CQ1588">
        <v>1</v>
      </c>
      <c r="CR1588">
        <v>0</v>
      </c>
      <c r="CS1588">
        <v>2</v>
      </c>
      <c r="CY1588" s="33" t="s">
        <v>85</v>
      </c>
    </row>
    <row r="1589" spans="1:103" x14ac:dyDescent="0.25">
      <c r="A1589">
        <v>1588</v>
      </c>
      <c r="B1589">
        <v>101</v>
      </c>
      <c r="C1589" s="24" t="s">
        <v>4258</v>
      </c>
      <c r="D1589" s="12">
        <v>3.0776406404415151</v>
      </c>
      <c r="E1589" s="13">
        <v>2.5704454628967528</v>
      </c>
      <c r="F1589" s="7">
        <v>1.1973180076628349</v>
      </c>
      <c r="G1589" s="7">
        <f t="shared" si="380"/>
        <v>0.50719517754476229</v>
      </c>
      <c r="H1589" s="15">
        <f t="shared" si="381"/>
        <v>5.6480861033382679</v>
      </c>
      <c r="I1589" s="11">
        <f t="shared" si="387"/>
        <v>2.5250471023098169E-2</v>
      </c>
      <c r="J1589" s="32">
        <f t="shared" si="388"/>
        <v>2.1089193398491596E-2</v>
      </c>
      <c r="K1589" s="32">
        <f t="shared" si="389"/>
        <v>47.417650410068546</v>
      </c>
      <c r="L1589" s="8">
        <v>0</v>
      </c>
      <c r="M1589" s="9">
        <v>1</v>
      </c>
      <c r="N1589" s="8">
        <v>0</v>
      </c>
      <c r="O1589" s="9">
        <v>0</v>
      </c>
      <c r="P1589" s="9">
        <v>0</v>
      </c>
      <c r="Q1589" s="9">
        <v>1</v>
      </c>
      <c r="R1589" s="9">
        <v>0</v>
      </c>
      <c r="S1589" s="8">
        <v>2272</v>
      </c>
      <c r="T1589" s="9">
        <v>24</v>
      </c>
      <c r="U1589" s="9">
        <f t="shared" si="382"/>
        <v>2247</v>
      </c>
      <c r="V1589" s="9">
        <f t="shared" si="38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86"/>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17226</v>
      </c>
      <c r="BL1589" s="24">
        <v>38</v>
      </c>
      <c r="BM1589">
        <v>1</v>
      </c>
      <c r="BN1589">
        <v>0</v>
      </c>
      <c r="BO1589">
        <v>0</v>
      </c>
      <c r="BP1589">
        <v>0</v>
      </c>
      <c r="BQ1589">
        <v>0</v>
      </c>
      <c r="BR1589">
        <v>0</v>
      </c>
      <c r="BS1589">
        <v>0</v>
      </c>
      <c r="BT1589" s="17">
        <v>0</v>
      </c>
      <c r="BU1589">
        <v>0</v>
      </c>
      <c r="BV1589">
        <v>0</v>
      </c>
      <c r="BW1589">
        <v>0</v>
      </c>
      <c r="BX1589" s="17">
        <v>1</v>
      </c>
      <c r="BY1589">
        <v>0</v>
      </c>
      <c r="BZ1589">
        <v>0</v>
      </c>
      <c r="CA1589">
        <v>0</v>
      </c>
      <c r="CB1589">
        <v>0</v>
      </c>
      <c r="CC1589" s="17">
        <v>0</v>
      </c>
      <c r="CD1589">
        <v>0</v>
      </c>
      <c r="CE1589">
        <v>0</v>
      </c>
      <c r="CF1589">
        <v>1</v>
      </c>
      <c r="CG1589">
        <v>0</v>
      </c>
      <c r="CH1589">
        <v>1</v>
      </c>
      <c r="CI1589">
        <v>0</v>
      </c>
      <c r="CJ1589">
        <v>0</v>
      </c>
      <c r="CK1589">
        <v>0</v>
      </c>
      <c r="CL1589">
        <v>0</v>
      </c>
      <c r="CM1589">
        <v>1</v>
      </c>
      <c r="CN1589" s="17">
        <v>0</v>
      </c>
      <c r="CO1589">
        <v>0.13900000000000001</v>
      </c>
      <c r="CP1589">
        <v>1442</v>
      </c>
      <c r="CQ1589">
        <v>1</v>
      </c>
      <c r="CR1589">
        <v>0</v>
      </c>
      <c r="CS1589">
        <v>2</v>
      </c>
      <c r="CY1589" s="33" t="s">
        <v>85</v>
      </c>
    </row>
    <row r="1590" spans="1:103" x14ac:dyDescent="0.25">
      <c r="A1590">
        <v>1589</v>
      </c>
      <c r="B1590">
        <v>101</v>
      </c>
      <c r="C1590" s="24" t="s">
        <v>4258</v>
      </c>
      <c r="D1590" s="12">
        <v>4.6613586764475254</v>
      </c>
      <c r="E1590" s="13">
        <v>2.7459995557269479</v>
      </c>
      <c r="F1590" s="7">
        <v>1.697508896797153</v>
      </c>
      <c r="G1590" s="7">
        <f t="shared" si="380"/>
        <v>1.9153591207205776</v>
      </c>
      <c r="H1590" s="15">
        <f t="shared" si="381"/>
        <v>7.4073582321744738</v>
      </c>
      <c r="I1590" s="11">
        <f t="shared" si="387"/>
        <v>3.4253768013719786E-2</v>
      </c>
      <c r="J1590" s="32">
        <f t="shared" si="388"/>
        <v>2.017884446929824E-2</v>
      </c>
      <c r="K1590" s="32">
        <f t="shared" si="389"/>
        <v>49.556851559140689</v>
      </c>
      <c r="L1590" s="8">
        <v>0</v>
      </c>
      <c r="M1590" s="9">
        <v>1</v>
      </c>
      <c r="N1590" s="8">
        <v>0</v>
      </c>
      <c r="O1590" s="9">
        <v>0</v>
      </c>
      <c r="P1590" s="9">
        <v>0</v>
      </c>
      <c r="Q1590" s="9">
        <v>1</v>
      </c>
      <c r="R1590" s="9">
        <v>0</v>
      </c>
      <c r="S1590" s="8">
        <v>2478</v>
      </c>
      <c r="T1590" s="9">
        <v>24</v>
      </c>
      <c r="U1590" s="9">
        <f t="shared" si="382"/>
        <v>2453</v>
      </c>
      <c r="V1590" s="9">
        <f t="shared" si="38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86"/>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17226</v>
      </c>
      <c r="BL1590" s="24">
        <v>38</v>
      </c>
      <c r="BM1590">
        <v>1</v>
      </c>
      <c r="BN1590">
        <v>0</v>
      </c>
      <c r="BO1590">
        <v>0</v>
      </c>
      <c r="BP1590">
        <v>0</v>
      </c>
      <c r="BQ1590">
        <v>0</v>
      </c>
      <c r="BR1590">
        <v>0</v>
      </c>
      <c r="BS1590">
        <v>0</v>
      </c>
      <c r="BT1590" s="17">
        <v>0</v>
      </c>
      <c r="BU1590">
        <v>0</v>
      </c>
      <c r="BV1590">
        <v>0</v>
      </c>
      <c r="BW1590">
        <v>0</v>
      </c>
      <c r="BX1590" s="17">
        <v>1</v>
      </c>
      <c r="BY1590">
        <v>0</v>
      </c>
      <c r="BZ1590">
        <v>0</v>
      </c>
      <c r="CA1590">
        <v>0</v>
      </c>
      <c r="CB1590">
        <v>0</v>
      </c>
      <c r="CC1590" s="17">
        <v>0</v>
      </c>
      <c r="CD1590">
        <v>0</v>
      </c>
      <c r="CE1590">
        <v>0</v>
      </c>
      <c r="CF1590">
        <v>1</v>
      </c>
      <c r="CG1590">
        <v>0</v>
      </c>
      <c r="CH1590">
        <v>1</v>
      </c>
      <c r="CI1590">
        <v>0</v>
      </c>
      <c r="CJ1590">
        <v>0</v>
      </c>
      <c r="CK1590">
        <v>0</v>
      </c>
      <c r="CL1590">
        <v>0</v>
      </c>
      <c r="CM1590">
        <v>1</v>
      </c>
      <c r="CN1590" s="17">
        <v>0</v>
      </c>
      <c r="CO1590">
        <v>0.13900000000000001</v>
      </c>
      <c r="CP1590">
        <v>1442</v>
      </c>
      <c r="CQ1590">
        <v>1</v>
      </c>
      <c r="CR1590">
        <v>0</v>
      </c>
      <c r="CS1590">
        <v>2</v>
      </c>
      <c r="CY1590" s="33" t="s">
        <v>85</v>
      </c>
    </row>
    <row r="1591" spans="1:103" x14ac:dyDescent="0.25">
      <c r="A1591">
        <v>1590</v>
      </c>
      <c r="B1591">
        <v>101</v>
      </c>
      <c r="C1591" s="24" t="s">
        <v>4258</v>
      </c>
      <c r="D1591" s="12">
        <v>9.8544491588756777</v>
      </c>
      <c r="E1591" s="13">
        <v>1.8870221793591719</v>
      </c>
      <c r="F1591" s="7">
        <v>5.2222222222222223</v>
      </c>
      <c r="G1591" s="7">
        <f t="shared" si="380"/>
        <v>7.9674269795165058</v>
      </c>
      <c r="H1591" s="15">
        <f t="shared" si="381"/>
        <v>11.741471338234849</v>
      </c>
      <c r="I1591" s="11">
        <f t="shared" si="387"/>
        <v>0.10955324040030176</v>
      </c>
      <c r="J1591" s="32">
        <f t="shared" si="388"/>
        <v>2.0978280076653529E-2</v>
      </c>
      <c r="K1591" s="32">
        <f t="shared" si="389"/>
        <v>47.668350138622074</v>
      </c>
      <c r="L1591" s="8">
        <v>0</v>
      </c>
      <c r="M1591" s="9">
        <v>1</v>
      </c>
      <c r="N1591" s="8">
        <v>0</v>
      </c>
      <c r="O1591" s="9">
        <v>0</v>
      </c>
      <c r="P1591" s="9">
        <v>0</v>
      </c>
      <c r="Q1591" s="9">
        <v>1</v>
      </c>
      <c r="R1591" s="9">
        <v>0</v>
      </c>
      <c r="S1591" s="8">
        <v>2271</v>
      </c>
      <c r="T1591" s="9">
        <v>25</v>
      </c>
      <c r="U1591" s="9">
        <f t="shared" si="382"/>
        <v>2245</v>
      </c>
      <c r="V1591" s="9">
        <f t="shared" si="38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86"/>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15906</v>
      </c>
      <c r="BL1591" s="24">
        <v>30</v>
      </c>
      <c r="BM1591">
        <v>1</v>
      </c>
      <c r="BN1591">
        <v>0</v>
      </c>
      <c r="BO1591">
        <v>0</v>
      </c>
      <c r="BP1591">
        <v>0</v>
      </c>
      <c r="BQ1591">
        <v>0</v>
      </c>
      <c r="BR1591">
        <v>0</v>
      </c>
      <c r="BS1591">
        <v>0</v>
      </c>
      <c r="BT1591" s="17">
        <v>0</v>
      </c>
      <c r="BU1591">
        <v>0</v>
      </c>
      <c r="BV1591">
        <v>0</v>
      </c>
      <c r="BW1591">
        <v>0</v>
      </c>
      <c r="BX1591" s="17">
        <v>1</v>
      </c>
      <c r="BY1591">
        <v>0</v>
      </c>
      <c r="BZ1591">
        <v>0</v>
      </c>
      <c r="CA1591">
        <v>0</v>
      </c>
      <c r="CB1591">
        <v>0</v>
      </c>
      <c r="CC1591" s="17">
        <v>0</v>
      </c>
      <c r="CD1591">
        <v>0</v>
      </c>
      <c r="CE1591">
        <v>0</v>
      </c>
      <c r="CF1591">
        <v>1</v>
      </c>
      <c r="CG1591">
        <v>0</v>
      </c>
      <c r="CH1591">
        <v>1</v>
      </c>
      <c r="CI1591">
        <v>0</v>
      </c>
      <c r="CJ1591">
        <v>0</v>
      </c>
      <c r="CK1591">
        <v>0</v>
      </c>
      <c r="CL1591">
        <v>0</v>
      </c>
      <c r="CM1591">
        <v>1</v>
      </c>
      <c r="CN1591" s="17">
        <v>0</v>
      </c>
      <c r="CO1591">
        <v>0.13900000000000001</v>
      </c>
      <c r="CP1591">
        <v>1442</v>
      </c>
      <c r="CQ1591">
        <v>1</v>
      </c>
      <c r="CR1591">
        <v>0</v>
      </c>
      <c r="CS1591">
        <v>2</v>
      </c>
      <c r="CY1591" s="33" t="s">
        <v>85</v>
      </c>
    </row>
    <row r="1592" spans="1:103" x14ac:dyDescent="0.25">
      <c r="A1592">
        <v>1591</v>
      </c>
      <c r="B1592">
        <v>101</v>
      </c>
      <c r="C1592" s="24" t="s">
        <v>4258</v>
      </c>
      <c r="D1592" s="12">
        <v>11.162043881893441</v>
      </c>
      <c r="E1592" s="13">
        <v>2.5430706680427551</v>
      </c>
      <c r="F1592" s="7">
        <v>4.389199255121043</v>
      </c>
      <c r="G1592" s="7">
        <f t="shared" si="380"/>
        <v>8.6189732138506852</v>
      </c>
      <c r="H1592" s="15">
        <f t="shared" si="381"/>
        <v>13.705114549936196</v>
      </c>
      <c r="I1592" s="11">
        <f t="shared" si="387"/>
        <v>9.2609341238462109E-2</v>
      </c>
      <c r="J1592" s="32">
        <f t="shared" si="388"/>
        <v>2.1099370490052675E-2</v>
      </c>
      <c r="K1592" s="32">
        <f t="shared" si="389"/>
        <v>47.394778932928418</v>
      </c>
      <c r="L1592" s="8">
        <v>0</v>
      </c>
      <c r="M1592" s="9">
        <v>1</v>
      </c>
      <c r="N1592" s="8">
        <v>0</v>
      </c>
      <c r="O1592" s="9">
        <v>0</v>
      </c>
      <c r="P1592" s="9">
        <v>0</v>
      </c>
      <c r="Q1592" s="9">
        <v>1</v>
      </c>
      <c r="R1592" s="9">
        <v>0</v>
      </c>
      <c r="S1592" s="8">
        <v>2253</v>
      </c>
      <c r="T1592" s="9">
        <v>25</v>
      </c>
      <c r="U1592" s="9">
        <f t="shared" si="382"/>
        <v>2227</v>
      </c>
      <c r="V1592" s="9">
        <f t="shared" si="38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86"/>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15906</v>
      </c>
      <c r="BL1592" s="24">
        <v>30</v>
      </c>
      <c r="BM1592">
        <v>1</v>
      </c>
      <c r="BN1592">
        <v>0</v>
      </c>
      <c r="BO1592">
        <v>0</v>
      </c>
      <c r="BP1592">
        <v>0</v>
      </c>
      <c r="BQ1592">
        <v>0</v>
      </c>
      <c r="BR1592">
        <v>0</v>
      </c>
      <c r="BS1592">
        <v>0</v>
      </c>
      <c r="BT1592" s="17">
        <v>0</v>
      </c>
      <c r="BU1592">
        <v>0</v>
      </c>
      <c r="BV1592">
        <v>0</v>
      </c>
      <c r="BW1592">
        <v>0</v>
      </c>
      <c r="BX1592" s="17">
        <v>1</v>
      </c>
      <c r="BY1592">
        <v>0</v>
      </c>
      <c r="BZ1592">
        <v>0</v>
      </c>
      <c r="CA1592">
        <v>0</v>
      </c>
      <c r="CB1592">
        <v>0</v>
      </c>
      <c r="CC1592" s="17">
        <v>0</v>
      </c>
      <c r="CD1592">
        <v>0</v>
      </c>
      <c r="CE1592">
        <v>0</v>
      </c>
      <c r="CF1592">
        <v>1</v>
      </c>
      <c r="CG1592">
        <v>0</v>
      </c>
      <c r="CH1592">
        <v>1</v>
      </c>
      <c r="CI1592">
        <v>0</v>
      </c>
      <c r="CJ1592">
        <v>0</v>
      </c>
      <c r="CK1592">
        <v>0</v>
      </c>
      <c r="CL1592">
        <v>0</v>
      </c>
      <c r="CM1592">
        <v>1</v>
      </c>
      <c r="CN1592" s="17">
        <v>0</v>
      </c>
      <c r="CO1592">
        <v>0.13900000000000001</v>
      </c>
      <c r="CP1592">
        <v>1442</v>
      </c>
      <c r="CQ1592">
        <v>1</v>
      </c>
      <c r="CR1592">
        <v>0</v>
      </c>
      <c r="CS1592">
        <v>2</v>
      </c>
      <c r="CY1592" s="33" t="s">
        <v>85</v>
      </c>
    </row>
    <row r="1593" spans="1:103" x14ac:dyDescent="0.25">
      <c r="A1593">
        <v>1592</v>
      </c>
      <c r="B1593">
        <v>101</v>
      </c>
      <c r="C1593" s="24" t="s">
        <v>4258</v>
      </c>
      <c r="D1593" s="12">
        <v>13.820033386043249</v>
      </c>
      <c r="E1593" s="13">
        <v>2.0250674978533771</v>
      </c>
      <c r="F1593" s="7">
        <v>6.8244803695150118</v>
      </c>
      <c r="G1593" s="7">
        <f t="shared" si="380"/>
        <v>11.794965888189871</v>
      </c>
      <c r="H1593" s="15">
        <f t="shared" si="381"/>
        <v>15.845100883896627</v>
      </c>
      <c r="I1593" s="11">
        <f t="shared" si="387"/>
        <v>0.13828305511366784</v>
      </c>
      <c r="J1593" s="32">
        <f t="shared" si="388"/>
        <v>2.0262796231545914E-2</v>
      </c>
      <c r="K1593" s="32">
        <f t="shared" si="389"/>
        <v>49.351530192222974</v>
      </c>
      <c r="L1593" s="8">
        <v>0</v>
      </c>
      <c r="M1593" s="9">
        <v>1</v>
      </c>
      <c r="N1593" s="8">
        <v>0</v>
      </c>
      <c r="O1593" s="9">
        <v>0</v>
      </c>
      <c r="P1593" s="9">
        <v>0</v>
      </c>
      <c r="Q1593" s="9">
        <v>1</v>
      </c>
      <c r="R1593" s="9">
        <v>0</v>
      </c>
      <c r="S1593" s="8">
        <v>2414</v>
      </c>
      <c r="T1593" s="9">
        <v>24</v>
      </c>
      <c r="U1593" s="9">
        <f t="shared" si="382"/>
        <v>2389</v>
      </c>
      <c r="V1593" s="9">
        <f t="shared" si="38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86"/>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17226</v>
      </c>
      <c r="BL1593" s="24">
        <v>38</v>
      </c>
      <c r="BM1593">
        <v>1</v>
      </c>
      <c r="BN1593">
        <v>0</v>
      </c>
      <c r="BO1593">
        <v>0</v>
      </c>
      <c r="BP1593">
        <v>0</v>
      </c>
      <c r="BQ1593">
        <v>0</v>
      </c>
      <c r="BR1593">
        <v>0</v>
      </c>
      <c r="BS1593">
        <v>0</v>
      </c>
      <c r="BT1593" s="17">
        <v>0</v>
      </c>
      <c r="BU1593">
        <v>0</v>
      </c>
      <c r="BV1593">
        <v>0</v>
      </c>
      <c r="BW1593">
        <v>0</v>
      </c>
      <c r="BX1593" s="17">
        <v>1</v>
      </c>
      <c r="BY1593">
        <v>0</v>
      </c>
      <c r="BZ1593">
        <v>0</v>
      </c>
      <c r="CA1593">
        <v>0</v>
      </c>
      <c r="CB1593">
        <v>0</v>
      </c>
      <c r="CC1593" s="17">
        <v>0</v>
      </c>
      <c r="CD1593">
        <v>0</v>
      </c>
      <c r="CE1593">
        <v>0</v>
      </c>
      <c r="CF1593">
        <v>1</v>
      </c>
      <c r="CG1593">
        <v>0</v>
      </c>
      <c r="CH1593">
        <v>1</v>
      </c>
      <c r="CI1593">
        <v>0</v>
      </c>
      <c r="CJ1593">
        <v>0</v>
      </c>
      <c r="CK1593">
        <v>0</v>
      </c>
      <c r="CL1593">
        <v>0</v>
      </c>
      <c r="CM1593">
        <v>1</v>
      </c>
      <c r="CN1593" s="17">
        <v>0</v>
      </c>
      <c r="CO1593">
        <v>0.13900000000000001</v>
      </c>
      <c r="CP1593">
        <v>1442</v>
      </c>
      <c r="CQ1593">
        <v>1</v>
      </c>
      <c r="CR1593">
        <v>0</v>
      </c>
      <c r="CS1593">
        <v>2</v>
      </c>
      <c r="CY1593" s="33" t="s">
        <v>85</v>
      </c>
    </row>
    <row r="1594" spans="1:103" x14ac:dyDescent="0.25">
      <c r="A1594">
        <v>1593</v>
      </c>
      <c r="B1594">
        <v>101</v>
      </c>
      <c r="C1594" s="24" t="s">
        <v>4258</v>
      </c>
      <c r="D1594" s="12">
        <v>13.37989239719712</v>
      </c>
      <c r="E1594" s="13">
        <v>2.9618535884513428</v>
      </c>
      <c r="F1594" s="7">
        <v>4.5174050632911387</v>
      </c>
      <c r="G1594" s="7">
        <f t="shared" si="380"/>
        <v>10.418038808745777</v>
      </c>
      <c r="H1594" s="15">
        <f t="shared" si="381"/>
        <v>16.341745985648462</v>
      </c>
      <c r="I1594" s="11">
        <f t="shared" si="387"/>
        <v>9.6898824530986666E-2</v>
      </c>
      <c r="J1594" s="32">
        <f t="shared" si="388"/>
        <v>2.1450107566929447E-2</v>
      </c>
      <c r="K1594" s="32">
        <f t="shared" si="389"/>
        <v>46.619812832162339</v>
      </c>
      <c r="L1594" s="8">
        <v>0</v>
      </c>
      <c r="M1594" s="9">
        <v>1</v>
      </c>
      <c r="N1594" s="8">
        <v>0</v>
      </c>
      <c r="O1594" s="9">
        <v>0</v>
      </c>
      <c r="P1594" s="9">
        <v>0</v>
      </c>
      <c r="Q1594" s="9">
        <v>1</v>
      </c>
      <c r="R1594" s="9">
        <v>0</v>
      </c>
      <c r="S1594" s="8">
        <v>2178</v>
      </c>
      <c r="T1594" s="9">
        <v>24</v>
      </c>
      <c r="U1594" s="9">
        <f t="shared" si="382"/>
        <v>2153</v>
      </c>
      <c r="V1594" s="9">
        <f t="shared" si="38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86"/>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17226</v>
      </c>
      <c r="BL1594" s="24">
        <v>38</v>
      </c>
      <c r="BM1594">
        <v>1</v>
      </c>
      <c r="BN1594">
        <v>0</v>
      </c>
      <c r="BO1594">
        <v>0</v>
      </c>
      <c r="BP1594">
        <v>0</v>
      </c>
      <c r="BQ1594">
        <v>0</v>
      </c>
      <c r="BR1594">
        <v>0</v>
      </c>
      <c r="BS1594">
        <v>0</v>
      </c>
      <c r="BT1594" s="17">
        <v>0</v>
      </c>
      <c r="BU1594">
        <v>0</v>
      </c>
      <c r="BV1594">
        <v>0</v>
      </c>
      <c r="BW1594">
        <v>0</v>
      </c>
      <c r="BX1594" s="17">
        <v>1</v>
      </c>
      <c r="BY1594">
        <v>0</v>
      </c>
      <c r="BZ1594">
        <v>0</v>
      </c>
      <c r="CA1594">
        <v>0</v>
      </c>
      <c r="CB1594">
        <v>0</v>
      </c>
      <c r="CC1594" s="17">
        <v>0</v>
      </c>
      <c r="CD1594">
        <v>0</v>
      </c>
      <c r="CE1594">
        <v>0</v>
      </c>
      <c r="CF1594">
        <v>1</v>
      </c>
      <c r="CG1594">
        <v>0</v>
      </c>
      <c r="CH1594">
        <v>1</v>
      </c>
      <c r="CI1594">
        <v>0</v>
      </c>
      <c r="CJ1594">
        <v>0</v>
      </c>
      <c r="CK1594">
        <v>0</v>
      </c>
      <c r="CL1594">
        <v>0</v>
      </c>
      <c r="CM1594">
        <v>1</v>
      </c>
      <c r="CN1594" s="17">
        <v>0</v>
      </c>
      <c r="CO1594">
        <v>0.13900000000000001</v>
      </c>
      <c r="CP1594">
        <v>1442</v>
      </c>
      <c r="CQ1594">
        <v>1</v>
      </c>
      <c r="CR1594">
        <v>0</v>
      </c>
      <c r="CS1594">
        <v>2</v>
      </c>
      <c r="CY1594" s="33" t="s">
        <v>85</v>
      </c>
    </row>
    <row r="1595" spans="1:103" x14ac:dyDescent="0.25">
      <c r="A1595">
        <v>1594</v>
      </c>
      <c r="B1595">
        <v>101</v>
      </c>
      <c r="C1595" s="24" t="s">
        <v>4258</v>
      </c>
      <c r="D1595" s="12">
        <v>8.9816498315198103</v>
      </c>
      <c r="E1595" s="13">
        <v>1.7274243948740819</v>
      </c>
      <c r="F1595" s="7">
        <v>5.1994459833795013</v>
      </c>
      <c r="G1595" s="7">
        <f t="shared" si="380"/>
        <v>7.2542254366457284</v>
      </c>
      <c r="H1595" s="15">
        <f t="shared" si="381"/>
        <v>10.709074226393891</v>
      </c>
      <c r="I1595" s="11">
        <f t="shared" si="387"/>
        <v>0.10893738528515134</v>
      </c>
      <c r="J1595" s="32">
        <f t="shared" si="388"/>
        <v>2.0951729402205455E-2</v>
      </c>
      <c r="K1595" s="32">
        <f t="shared" si="389"/>
        <v>47.728756934725226</v>
      </c>
      <c r="L1595" s="8">
        <v>0</v>
      </c>
      <c r="M1595" s="9">
        <v>1</v>
      </c>
      <c r="N1595" s="8">
        <v>0</v>
      </c>
      <c r="O1595" s="9">
        <v>0</v>
      </c>
      <c r="P1595" s="9">
        <v>0</v>
      </c>
      <c r="Q1595" s="9">
        <v>1</v>
      </c>
      <c r="R1595" s="9">
        <v>0</v>
      </c>
      <c r="S1595" s="8">
        <v>2277</v>
      </c>
      <c r="T1595" s="9">
        <v>25</v>
      </c>
      <c r="U1595" s="9">
        <f t="shared" si="382"/>
        <v>2251</v>
      </c>
      <c r="V1595" s="9">
        <f t="shared" si="38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86"/>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15906</v>
      </c>
      <c r="BL1595" s="24">
        <v>30</v>
      </c>
      <c r="BM1595">
        <v>1</v>
      </c>
      <c r="BN1595">
        <v>0</v>
      </c>
      <c r="BO1595">
        <v>0</v>
      </c>
      <c r="BP1595">
        <v>0</v>
      </c>
      <c r="BQ1595">
        <v>0</v>
      </c>
      <c r="BR1595">
        <v>0</v>
      </c>
      <c r="BS1595">
        <v>0</v>
      </c>
      <c r="BT1595" s="17">
        <v>0</v>
      </c>
      <c r="BU1595">
        <v>0</v>
      </c>
      <c r="BV1595">
        <v>0</v>
      </c>
      <c r="BW1595">
        <v>0</v>
      </c>
      <c r="BX1595" s="17">
        <v>1</v>
      </c>
      <c r="BY1595">
        <v>0</v>
      </c>
      <c r="BZ1595">
        <v>0</v>
      </c>
      <c r="CA1595">
        <v>0</v>
      </c>
      <c r="CB1595">
        <v>0</v>
      </c>
      <c r="CC1595" s="17">
        <v>0</v>
      </c>
      <c r="CD1595">
        <v>0</v>
      </c>
      <c r="CE1595">
        <v>0</v>
      </c>
      <c r="CF1595">
        <v>1</v>
      </c>
      <c r="CG1595">
        <v>0</v>
      </c>
      <c r="CH1595">
        <v>1</v>
      </c>
      <c r="CI1595">
        <v>0</v>
      </c>
      <c r="CJ1595">
        <v>0</v>
      </c>
      <c r="CK1595">
        <v>0</v>
      </c>
      <c r="CL1595">
        <v>0</v>
      </c>
      <c r="CM1595">
        <v>1</v>
      </c>
      <c r="CN1595" s="17">
        <v>0</v>
      </c>
      <c r="CO1595">
        <v>0.13900000000000001</v>
      </c>
      <c r="CP1595">
        <v>1442</v>
      </c>
      <c r="CQ1595">
        <v>1</v>
      </c>
      <c r="CR1595">
        <v>0</v>
      </c>
      <c r="CS1595">
        <v>2</v>
      </c>
      <c r="CY1595" s="33" t="s">
        <v>85</v>
      </c>
    </row>
    <row r="1596" spans="1:103" x14ac:dyDescent="0.25">
      <c r="A1596">
        <v>1595</v>
      </c>
      <c r="B1596">
        <v>101</v>
      </c>
      <c r="C1596" s="24" t="s">
        <v>4258</v>
      </c>
      <c r="D1596" s="12">
        <v>14.389684849640179</v>
      </c>
      <c r="E1596" s="13">
        <v>2.5281067061604472</v>
      </c>
      <c r="F1596" s="7">
        <v>5.6918819188191883</v>
      </c>
      <c r="G1596" s="7">
        <f t="shared" si="380"/>
        <v>11.861578143479733</v>
      </c>
      <c r="H1596" s="15">
        <f t="shared" si="381"/>
        <v>16.917791555800626</v>
      </c>
      <c r="I1596" s="11">
        <f t="shared" si="387"/>
        <v>0.12346270762096734</v>
      </c>
      <c r="J1596" s="32">
        <f t="shared" si="388"/>
        <v>2.1691017027735588E-2</v>
      </c>
      <c r="K1596" s="32">
        <f t="shared" si="389"/>
        <v>46.102033792206839</v>
      </c>
      <c r="L1596" s="8">
        <v>0</v>
      </c>
      <c r="M1596" s="9">
        <v>1</v>
      </c>
      <c r="N1596" s="8">
        <v>0</v>
      </c>
      <c r="O1596" s="9">
        <v>0</v>
      </c>
      <c r="P1596" s="9">
        <v>0</v>
      </c>
      <c r="Q1596" s="9">
        <v>1</v>
      </c>
      <c r="R1596" s="9">
        <v>0</v>
      </c>
      <c r="S1596" s="8">
        <v>2119</v>
      </c>
      <c r="T1596" s="9">
        <v>25</v>
      </c>
      <c r="U1596" s="9">
        <f t="shared" si="382"/>
        <v>2093</v>
      </c>
      <c r="V1596" s="9">
        <f t="shared" si="38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86"/>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15906</v>
      </c>
      <c r="BL1596" s="24">
        <v>30</v>
      </c>
      <c r="BM1596">
        <v>1</v>
      </c>
      <c r="BN1596">
        <v>0</v>
      </c>
      <c r="BO1596">
        <v>0</v>
      </c>
      <c r="BP1596">
        <v>0</v>
      </c>
      <c r="BQ1596">
        <v>0</v>
      </c>
      <c r="BR1596">
        <v>0</v>
      </c>
      <c r="BS1596">
        <v>0</v>
      </c>
      <c r="BT1596" s="17">
        <v>0</v>
      </c>
      <c r="BU1596">
        <v>0</v>
      </c>
      <c r="BV1596">
        <v>0</v>
      </c>
      <c r="BW1596">
        <v>0</v>
      </c>
      <c r="BX1596" s="17">
        <v>1</v>
      </c>
      <c r="BY1596">
        <v>0</v>
      </c>
      <c r="BZ1596">
        <v>0</v>
      </c>
      <c r="CA1596">
        <v>0</v>
      </c>
      <c r="CB1596">
        <v>0</v>
      </c>
      <c r="CC1596" s="17">
        <v>0</v>
      </c>
      <c r="CD1596">
        <v>0</v>
      </c>
      <c r="CE1596">
        <v>0</v>
      </c>
      <c r="CF1596">
        <v>1</v>
      </c>
      <c r="CG1596">
        <v>0</v>
      </c>
      <c r="CH1596">
        <v>1</v>
      </c>
      <c r="CI1596">
        <v>0</v>
      </c>
      <c r="CJ1596">
        <v>0</v>
      </c>
      <c r="CK1596">
        <v>0</v>
      </c>
      <c r="CL1596">
        <v>0</v>
      </c>
      <c r="CM1596">
        <v>1</v>
      </c>
      <c r="CN1596" s="17">
        <v>0</v>
      </c>
      <c r="CO1596">
        <v>0.13900000000000001</v>
      </c>
      <c r="CP1596">
        <v>1442</v>
      </c>
      <c r="CQ1596">
        <v>1</v>
      </c>
      <c r="CR1596">
        <v>0</v>
      </c>
      <c r="CS1596">
        <v>2</v>
      </c>
      <c r="CY1596" s="33" t="s">
        <v>85</v>
      </c>
    </row>
    <row r="1597" spans="1:103" x14ac:dyDescent="0.25">
      <c r="A1597">
        <v>1596</v>
      </c>
      <c r="B1597">
        <v>102</v>
      </c>
      <c r="C1597" s="24" t="s">
        <v>4271</v>
      </c>
      <c r="D1597" s="12">
        <v>3.0306510047632962</v>
      </c>
      <c r="E1597" s="13">
        <v>0.88875396034114251</v>
      </c>
      <c r="F1597" s="7">
        <v>3.41</v>
      </c>
      <c r="G1597" s="7">
        <f t="shared" si="380"/>
        <v>2.1418970444221537</v>
      </c>
      <c r="H1597" s="15">
        <f t="shared" si="381"/>
        <v>3.9194049651044387</v>
      </c>
      <c r="I1597" s="11">
        <f t="shared" si="387"/>
        <v>1.7495318693575106E-2</v>
      </c>
      <c r="J1597" s="32">
        <f t="shared" si="388"/>
        <v>5.1305919922507636E-3</v>
      </c>
      <c r="K1597" s="32">
        <f t="shared" si="389"/>
        <v>194.90928171844459</v>
      </c>
      <c r="L1597" s="8">
        <v>0</v>
      </c>
      <c r="M1597" s="9">
        <v>1</v>
      </c>
      <c r="N1597" s="8">
        <v>0</v>
      </c>
      <c r="O1597" s="9">
        <v>0</v>
      </c>
      <c r="P1597" s="9">
        <v>1</v>
      </c>
      <c r="Q1597" s="9">
        <v>0</v>
      </c>
      <c r="R1597" s="9">
        <v>0</v>
      </c>
      <c r="S1597" s="8">
        <v>38009</v>
      </c>
      <c r="T1597" s="9">
        <v>30</v>
      </c>
      <c r="U1597" s="9">
        <f t="shared" si="382"/>
        <v>37978</v>
      </c>
      <c r="V1597" s="9">
        <f t="shared" si="383"/>
        <v>24</v>
      </c>
      <c r="W1597" s="7">
        <f t="shared" ref="W1597:W1620" si="390">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1">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37.152500000000003</v>
      </c>
      <c r="BM1597">
        <v>1</v>
      </c>
      <c r="BN1597">
        <v>0</v>
      </c>
      <c r="BO1597">
        <v>0</v>
      </c>
      <c r="BP1597">
        <v>0</v>
      </c>
      <c r="BQ1597">
        <v>0</v>
      </c>
      <c r="BR1597">
        <v>0</v>
      </c>
      <c r="BS1597">
        <v>0</v>
      </c>
      <c r="BT1597" s="17">
        <v>0</v>
      </c>
      <c r="BU1597">
        <v>0</v>
      </c>
      <c r="BV1597">
        <v>0</v>
      </c>
      <c r="BW1597">
        <v>0</v>
      </c>
      <c r="BX1597" s="17">
        <v>1</v>
      </c>
      <c r="BY1597">
        <v>0</v>
      </c>
      <c r="BZ1597">
        <v>0</v>
      </c>
      <c r="CA1597">
        <v>0</v>
      </c>
      <c r="CB1597">
        <v>0</v>
      </c>
      <c r="CC1597" s="17">
        <v>0</v>
      </c>
      <c r="CD1597">
        <v>0</v>
      </c>
      <c r="CE1597">
        <v>0</v>
      </c>
      <c r="CF1597">
        <v>1</v>
      </c>
      <c r="CG1597">
        <v>1</v>
      </c>
      <c r="CH1597">
        <v>0</v>
      </c>
      <c r="CI1597">
        <v>0</v>
      </c>
      <c r="CJ1597">
        <v>0</v>
      </c>
      <c r="CK1597">
        <v>0</v>
      </c>
      <c r="CL1597">
        <v>0</v>
      </c>
      <c r="CM1597">
        <v>1</v>
      </c>
      <c r="CN1597" s="17">
        <v>0</v>
      </c>
      <c r="CO1597">
        <v>0.21149999999999999</v>
      </c>
      <c r="CP1597">
        <v>254</v>
      </c>
      <c r="CQ1597">
        <v>1</v>
      </c>
      <c r="CR1597">
        <v>0</v>
      </c>
      <c r="CS1597">
        <v>15</v>
      </c>
      <c r="CY1597" s="33" t="s">
        <v>85</v>
      </c>
    </row>
    <row r="1598" spans="1:103" x14ac:dyDescent="0.25">
      <c r="A1598">
        <v>1597</v>
      </c>
      <c r="B1598">
        <v>102</v>
      </c>
      <c r="C1598" s="24" t="s">
        <v>4271</v>
      </c>
      <c r="D1598" s="12">
        <v>3.2976709945694349</v>
      </c>
      <c r="E1598" s="13">
        <v>0.33787612649276999</v>
      </c>
      <c r="F1598" s="7">
        <v>9.76</v>
      </c>
      <c r="G1598" s="7">
        <f t="shared" si="380"/>
        <v>2.9597948680766648</v>
      </c>
      <c r="H1598" s="15">
        <f t="shared" si="381"/>
        <v>3.635547121062205</v>
      </c>
      <c r="I1598" s="11">
        <f t="shared" si="387"/>
        <v>5.0019552160697971E-2</v>
      </c>
      <c r="J1598" s="32">
        <f t="shared" si="388"/>
        <v>5.124954114825611E-3</v>
      </c>
      <c r="K1598" s="32">
        <f t="shared" si="389"/>
        <v>195.1236982019355</v>
      </c>
      <c r="L1598" s="8">
        <v>0</v>
      </c>
      <c r="M1598" s="9">
        <v>1</v>
      </c>
      <c r="N1598" s="8">
        <v>0</v>
      </c>
      <c r="O1598" s="9">
        <v>0</v>
      </c>
      <c r="P1598" s="9">
        <v>1</v>
      </c>
      <c r="Q1598" s="9">
        <v>0</v>
      </c>
      <c r="R1598" s="9">
        <v>0</v>
      </c>
      <c r="S1598" s="8">
        <v>38009</v>
      </c>
      <c r="T1598" s="9">
        <v>30</v>
      </c>
      <c r="U1598" s="9">
        <f t="shared" si="382"/>
        <v>37978</v>
      </c>
      <c r="V1598" s="9">
        <f t="shared" si="383"/>
        <v>24</v>
      </c>
      <c r="W1598" s="7">
        <f t="shared" si="390"/>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1"/>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37.152500000000003</v>
      </c>
      <c r="BM1598">
        <v>1</v>
      </c>
      <c r="BN1598">
        <v>0</v>
      </c>
      <c r="BO1598">
        <v>0</v>
      </c>
      <c r="BP1598">
        <v>0</v>
      </c>
      <c r="BQ1598">
        <v>0</v>
      </c>
      <c r="BR1598">
        <v>0</v>
      </c>
      <c r="BS1598">
        <v>0</v>
      </c>
      <c r="BT1598" s="17">
        <v>0</v>
      </c>
      <c r="BU1598">
        <v>0</v>
      </c>
      <c r="BV1598">
        <v>0</v>
      </c>
      <c r="BW1598">
        <v>0</v>
      </c>
      <c r="BX1598" s="17">
        <v>1</v>
      </c>
      <c r="BY1598">
        <v>0</v>
      </c>
      <c r="BZ1598">
        <v>0</v>
      </c>
      <c r="CA1598">
        <v>0</v>
      </c>
      <c r="CB1598">
        <v>0</v>
      </c>
      <c r="CC1598" s="17">
        <v>0</v>
      </c>
      <c r="CD1598">
        <v>0</v>
      </c>
      <c r="CE1598">
        <v>0</v>
      </c>
      <c r="CF1598">
        <v>1</v>
      </c>
      <c r="CG1598">
        <v>1</v>
      </c>
      <c r="CH1598">
        <v>0</v>
      </c>
      <c r="CI1598">
        <v>0</v>
      </c>
      <c r="CJ1598">
        <v>0</v>
      </c>
      <c r="CK1598">
        <v>0</v>
      </c>
      <c r="CL1598">
        <v>0</v>
      </c>
      <c r="CM1598">
        <v>1</v>
      </c>
      <c r="CN1598" s="17">
        <v>0</v>
      </c>
      <c r="CO1598">
        <v>0.21149999999999999</v>
      </c>
      <c r="CP1598">
        <v>254</v>
      </c>
      <c r="CQ1598">
        <v>1</v>
      </c>
      <c r="CR1598">
        <v>0</v>
      </c>
      <c r="CS1598">
        <v>15</v>
      </c>
      <c r="CY1598" s="33" t="s">
        <v>85</v>
      </c>
    </row>
    <row r="1599" spans="1:103" x14ac:dyDescent="0.25">
      <c r="A1599">
        <v>1598</v>
      </c>
      <c r="B1599">
        <v>102</v>
      </c>
      <c r="C1599" s="24" t="s">
        <v>4271</v>
      </c>
      <c r="D1599" s="12">
        <v>4.0277726167322836</v>
      </c>
      <c r="E1599" s="13">
        <v>0.25835616528109578</v>
      </c>
      <c r="F1599" s="7">
        <v>15.59</v>
      </c>
      <c r="G1599" s="7">
        <f t="shared" si="380"/>
        <v>3.7694164514511876</v>
      </c>
      <c r="H1599" s="15">
        <f t="shared" si="381"/>
        <v>4.2861287820133791</v>
      </c>
      <c r="I1599" s="11">
        <f t="shared" si="387"/>
        <v>7.9743412943588401E-2</v>
      </c>
      <c r="J1599" s="32">
        <f t="shared" si="388"/>
        <v>5.1150361092744323E-3</v>
      </c>
      <c r="K1599" s="32">
        <f t="shared" si="389"/>
        <v>195.50204116581494</v>
      </c>
      <c r="L1599" s="8">
        <v>0</v>
      </c>
      <c r="M1599" s="9">
        <v>1</v>
      </c>
      <c r="N1599" s="8">
        <v>0</v>
      </c>
      <c r="O1599" s="9">
        <v>0</v>
      </c>
      <c r="P1599" s="9">
        <v>1</v>
      </c>
      <c r="Q1599" s="9">
        <v>0</v>
      </c>
      <c r="R1599" s="9">
        <v>0</v>
      </c>
      <c r="S1599" s="8">
        <v>38009</v>
      </c>
      <c r="T1599" s="9">
        <v>30</v>
      </c>
      <c r="U1599" s="9">
        <f t="shared" si="382"/>
        <v>37978</v>
      </c>
      <c r="V1599" s="9">
        <f t="shared" si="383"/>
        <v>24</v>
      </c>
      <c r="W1599" s="7">
        <f t="shared" si="390"/>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1"/>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37.152500000000003</v>
      </c>
      <c r="BM1599">
        <v>1</v>
      </c>
      <c r="BN1599">
        <v>0</v>
      </c>
      <c r="BO1599">
        <v>0</v>
      </c>
      <c r="BP1599">
        <v>0</v>
      </c>
      <c r="BQ1599">
        <v>0</v>
      </c>
      <c r="BR1599">
        <v>0</v>
      </c>
      <c r="BS1599">
        <v>0</v>
      </c>
      <c r="BT1599" s="17">
        <v>0</v>
      </c>
      <c r="BU1599">
        <v>0</v>
      </c>
      <c r="BV1599">
        <v>0</v>
      </c>
      <c r="BW1599">
        <v>0</v>
      </c>
      <c r="BX1599" s="17">
        <v>1</v>
      </c>
      <c r="BY1599">
        <v>0</v>
      </c>
      <c r="BZ1599">
        <v>0</v>
      </c>
      <c r="CA1599">
        <v>0</v>
      </c>
      <c r="CB1599">
        <v>0</v>
      </c>
      <c r="CC1599" s="17">
        <v>0</v>
      </c>
      <c r="CD1599">
        <v>0</v>
      </c>
      <c r="CE1599">
        <v>0</v>
      </c>
      <c r="CF1599">
        <v>1</v>
      </c>
      <c r="CG1599">
        <v>1</v>
      </c>
      <c r="CH1599">
        <v>0</v>
      </c>
      <c r="CI1599">
        <v>0</v>
      </c>
      <c r="CJ1599">
        <v>0</v>
      </c>
      <c r="CK1599">
        <v>0</v>
      </c>
      <c r="CL1599">
        <v>0</v>
      </c>
      <c r="CM1599">
        <v>1</v>
      </c>
      <c r="CN1599" s="17">
        <v>0</v>
      </c>
      <c r="CO1599">
        <v>0.21149999999999999</v>
      </c>
      <c r="CP1599">
        <v>254</v>
      </c>
      <c r="CQ1599">
        <v>1</v>
      </c>
      <c r="CR1599">
        <v>0</v>
      </c>
      <c r="CS1599">
        <v>15</v>
      </c>
      <c r="CY1599" s="33" t="s">
        <v>85</v>
      </c>
    </row>
    <row r="1600" spans="1:103" x14ac:dyDescent="0.25">
      <c r="A1600">
        <v>1599</v>
      </c>
      <c r="B1600">
        <v>102</v>
      </c>
      <c r="C1600" s="24" t="s">
        <v>4271</v>
      </c>
      <c r="D1600" s="12">
        <v>2.546917652858971</v>
      </c>
      <c r="E1600" s="13">
        <v>1.126954713654412</v>
      </c>
      <c r="F1600" s="7">
        <v>2.2599999999999998</v>
      </c>
      <c r="G1600" s="7">
        <f t="shared" si="380"/>
        <v>1.419962939204559</v>
      </c>
      <c r="H1600" s="15">
        <f t="shared" si="381"/>
        <v>3.673872366513383</v>
      </c>
      <c r="I1600" s="11">
        <f t="shared" si="387"/>
        <v>1.0937917452725612E-2</v>
      </c>
      <c r="J1600" s="32">
        <f t="shared" si="388"/>
        <v>4.8397864835069094E-3</v>
      </c>
      <c r="K1600" s="32">
        <f t="shared" si="389"/>
        <v>206.62068531490257</v>
      </c>
      <c r="L1600" s="8">
        <v>0</v>
      </c>
      <c r="M1600" s="9">
        <v>1</v>
      </c>
      <c r="N1600" s="8">
        <v>0</v>
      </c>
      <c r="O1600" s="9">
        <v>0</v>
      </c>
      <c r="P1600" s="9">
        <v>1</v>
      </c>
      <c r="Q1600" s="9">
        <v>0</v>
      </c>
      <c r="R1600" s="9">
        <v>0</v>
      </c>
      <c r="S1600" s="8">
        <v>42718</v>
      </c>
      <c r="T1600" s="9">
        <v>30</v>
      </c>
      <c r="U1600" s="9">
        <f t="shared" si="382"/>
        <v>42687</v>
      </c>
      <c r="V1600" s="9">
        <f t="shared" si="383"/>
        <v>24</v>
      </c>
      <c r="W1600" s="7">
        <f t="shared" si="390"/>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1"/>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37.773000000000003</v>
      </c>
      <c r="BM1600">
        <v>1</v>
      </c>
      <c r="BN1600">
        <v>0</v>
      </c>
      <c r="BO1600">
        <v>0</v>
      </c>
      <c r="BP1600">
        <v>0</v>
      </c>
      <c r="BQ1600">
        <v>0</v>
      </c>
      <c r="BR1600">
        <v>0</v>
      </c>
      <c r="BS1600">
        <v>0</v>
      </c>
      <c r="BT1600" s="17">
        <v>0</v>
      </c>
      <c r="BU1600">
        <v>0</v>
      </c>
      <c r="BV1600">
        <v>0</v>
      </c>
      <c r="BW1600">
        <v>0</v>
      </c>
      <c r="BX1600" s="17">
        <v>1</v>
      </c>
      <c r="BY1600">
        <v>0</v>
      </c>
      <c r="BZ1600">
        <v>0</v>
      </c>
      <c r="CA1600">
        <v>0</v>
      </c>
      <c r="CB1600">
        <v>0</v>
      </c>
      <c r="CC1600" s="17">
        <v>0</v>
      </c>
      <c r="CD1600">
        <v>0</v>
      </c>
      <c r="CE1600">
        <v>0</v>
      </c>
      <c r="CF1600">
        <v>1</v>
      </c>
      <c r="CG1600">
        <v>1</v>
      </c>
      <c r="CH1600">
        <v>0</v>
      </c>
      <c r="CI1600">
        <v>0</v>
      </c>
      <c r="CJ1600">
        <v>0</v>
      </c>
      <c r="CK1600">
        <v>0</v>
      </c>
      <c r="CL1600">
        <v>0</v>
      </c>
      <c r="CM1600">
        <v>1</v>
      </c>
      <c r="CN1600" s="17">
        <v>0</v>
      </c>
      <c r="CO1600">
        <v>0.21149999999999999</v>
      </c>
      <c r="CP1600">
        <v>254</v>
      </c>
      <c r="CQ1600">
        <v>1</v>
      </c>
      <c r="CR1600">
        <v>0</v>
      </c>
      <c r="CS1600">
        <v>15</v>
      </c>
      <c r="CY1600" s="33" t="s">
        <v>85</v>
      </c>
    </row>
    <row r="1601" spans="1:103" x14ac:dyDescent="0.25">
      <c r="A1601">
        <v>1600</v>
      </c>
      <c r="B1601">
        <v>102</v>
      </c>
      <c r="C1601" s="24" t="s">
        <v>4271</v>
      </c>
      <c r="D1601" s="12">
        <v>3.1091641075411851</v>
      </c>
      <c r="E1601" s="13">
        <v>0.38384742068409688</v>
      </c>
      <c r="F1601" s="7">
        <v>8.1</v>
      </c>
      <c r="G1601" s="7">
        <f t="shared" si="380"/>
        <v>2.7253166868570884</v>
      </c>
      <c r="H1601" s="15">
        <f t="shared" si="381"/>
        <v>3.4930115282252818</v>
      </c>
      <c r="I1601" s="11">
        <f t="shared" si="387"/>
        <v>3.9174521670373164E-2</v>
      </c>
      <c r="J1601" s="32">
        <f t="shared" si="388"/>
        <v>4.8363607000460702E-3</v>
      </c>
      <c r="K1601" s="32">
        <f t="shared" si="389"/>
        <v>206.7670428283966</v>
      </c>
      <c r="L1601" s="8">
        <v>0</v>
      </c>
      <c r="M1601" s="9">
        <v>1</v>
      </c>
      <c r="N1601" s="8">
        <v>0</v>
      </c>
      <c r="O1601" s="9">
        <v>0</v>
      </c>
      <c r="P1601" s="9">
        <v>1</v>
      </c>
      <c r="Q1601" s="9">
        <v>0</v>
      </c>
      <c r="R1601" s="9">
        <v>0</v>
      </c>
      <c r="S1601" s="8">
        <v>42718</v>
      </c>
      <c r="T1601" s="9">
        <v>30</v>
      </c>
      <c r="U1601" s="9">
        <f t="shared" si="382"/>
        <v>42687</v>
      </c>
      <c r="V1601" s="9">
        <f t="shared" si="383"/>
        <v>24</v>
      </c>
      <c r="W1601" s="7">
        <f t="shared" si="390"/>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1"/>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37.773000000000003</v>
      </c>
      <c r="BM1601">
        <v>1</v>
      </c>
      <c r="BN1601">
        <v>0</v>
      </c>
      <c r="BO1601">
        <v>0</v>
      </c>
      <c r="BP1601">
        <v>0</v>
      </c>
      <c r="BQ1601">
        <v>0</v>
      </c>
      <c r="BR1601">
        <v>0</v>
      </c>
      <c r="BS1601">
        <v>0</v>
      </c>
      <c r="BT1601" s="17">
        <v>0</v>
      </c>
      <c r="BU1601">
        <v>0</v>
      </c>
      <c r="BV1601">
        <v>0</v>
      </c>
      <c r="BW1601">
        <v>0</v>
      </c>
      <c r="BX1601" s="17">
        <v>1</v>
      </c>
      <c r="BY1601">
        <v>0</v>
      </c>
      <c r="BZ1601">
        <v>0</v>
      </c>
      <c r="CA1601">
        <v>0</v>
      </c>
      <c r="CB1601">
        <v>0</v>
      </c>
      <c r="CC1601" s="17">
        <v>0</v>
      </c>
      <c r="CD1601">
        <v>0</v>
      </c>
      <c r="CE1601">
        <v>0</v>
      </c>
      <c r="CF1601">
        <v>1</v>
      </c>
      <c r="CG1601">
        <v>1</v>
      </c>
      <c r="CH1601">
        <v>0</v>
      </c>
      <c r="CI1601">
        <v>0</v>
      </c>
      <c r="CJ1601">
        <v>0</v>
      </c>
      <c r="CK1601">
        <v>0</v>
      </c>
      <c r="CL1601">
        <v>0</v>
      </c>
      <c r="CM1601">
        <v>1</v>
      </c>
      <c r="CN1601" s="17">
        <v>0</v>
      </c>
      <c r="CO1601">
        <v>0.21149999999999999</v>
      </c>
      <c r="CP1601">
        <v>254</v>
      </c>
      <c r="CQ1601">
        <v>1</v>
      </c>
      <c r="CR1601">
        <v>0</v>
      </c>
      <c r="CS1601">
        <v>15</v>
      </c>
      <c r="CY1601" s="33" t="s">
        <v>85</v>
      </c>
    </row>
    <row r="1602" spans="1:103" x14ac:dyDescent="0.25">
      <c r="A1602">
        <v>1601</v>
      </c>
      <c r="B1602">
        <v>102</v>
      </c>
      <c r="C1602" s="24" t="s">
        <v>4271</v>
      </c>
      <c r="D1602" s="12">
        <v>4.4696731457214867</v>
      </c>
      <c r="E1602" s="13">
        <v>0.25836260957927659</v>
      </c>
      <c r="F1602" s="7">
        <v>17.3</v>
      </c>
      <c r="G1602" s="7">
        <f t="shared" ref="G1602:G1620" si="392">D1602-E1602</f>
        <v>4.2113105361422098</v>
      </c>
      <c r="H1602" s="15">
        <f t="shared" ref="H1602:H1620" si="393">D1602+E1602</f>
        <v>4.7280357553007635</v>
      </c>
      <c r="I1602" s="11">
        <f t="shared" si="387"/>
        <v>8.3441311393383871E-2</v>
      </c>
      <c r="J1602" s="32">
        <f t="shared" si="388"/>
        <v>4.8231971903690092E-3</v>
      </c>
      <c r="K1602" s="32">
        <f t="shared" si="389"/>
        <v>207.33135315238746</v>
      </c>
      <c r="L1602" s="8">
        <v>0</v>
      </c>
      <c r="M1602" s="9">
        <v>1</v>
      </c>
      <c r="N1602" s="8">
        <v>0</v>
      </c>
      <c r="O1602" s="9">
        <v>0</v>
      </c>
      <c r="P1602" s="9">
        <v>1</v>
      </c>
      <c r="Q1602" s="9">
        <v>0</v>
      </c>
      <c r="R1602" s="9">
        <v>0</v>
      </c>
      <c r="S1602" s="8">
        <v>42718</v>
      </c>
      <c r="T1602" s="9">
        <v>30</v>
      </c>
      <c r="U1602" s="9">
        <f t="shared" ref="U1602:U1620" si="394">S1602-T1602-1</f>
        <v>42687</v>
      </c>
      <c r="V1602" s="9">
        <f t="shared" ref="V1602:V1665" si="395">COUNTIF(B:B,B1602)</f>
        <v>24</v>
      </c>
      <c r="W1602" s="7">
        <f t="shared" si="390"/>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1"/>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37.773000000000003</v>
      </c>
      <c r="BM1602">
        <v>1</v>
      </c>
      <c r="BN1602">
        <v>0</v>
      </c>
      <c r="BO1602">
        <v>0</v>
      </c>
      <c r="BP1602">
        <v>0</v>
      </c>
      <c r="BQ1602">
        <v>0</v>
      </c>
      <c r="BR1602">
        <v>0</v>
      </c>
      <c r="BS1602">
        <v>0</v>
      </c>
      <c r="BT1602" s="17">
        <v>0</v>
      </c>
      <c r="BU1602">
        <v>0</v>
      </c>
      <c r="BV1602">
        <v>0</v>
      </c>
      <c r="BW1602">
        <v>0</v>
      </c>
      <c r="BX1602" s="17">
        <v>1</v>
      </c>
      <c r="BY1602">
        <v>0</v>
      </c>
      <c r="BZ1602">
        <v>0</v>
      </c>
      <c r="CA1602">
        <v>0</v>
      </c>
      <c r="CB1602">
        <v>0</v>
      </c>
      <c r="CC1602" s="17">
        <v>0</v>
      </c>
      <c r="CD1602">
        <v>0</v>
      </c>
      <c r="CE1602">
        <v>0</v>
      </c>
      <c r="CF1602">
        <v>1</v>
      </c>
      <c r="CG1602">
        <v>1</v>
      </c>
      <c r="CH1602">
        <v>0</v>
      </c>
      <c r="CI1602">
        <v>0</v>
      </c>
      <c r="CJ1602">
        <v>0</v>
      </c>
      <c r="CK1602">
        <v>0</v>
      </c>
      <c r="CL1602">
        <v>0</v>
      </c>
      <c r="CM1602">
        <v>1</v>
      </c>
      <c r="CN1602" s="17">
        <v>0</v>
      </c>
      <c r="CO1602">
        <v>0.21149999999999999</v>
      </c>
      <c r="CP1602">
        <v>254</v>
      </c>
      <c r="CQ1602">
        <v>1</v>
      </c>
      <c r="CR1602">
        <v>0</v>
      </c>
      <c r="CS1602">
        <v>15</v>
      </c>
      <c r="CY1602" s="33" t="s">
        <v>85</v>
      </c>
    </row>
    <row r="1603" spans="1:103" x14ac:dyDescent="0.25">
      <c r="A1603">
        <v>1602</v>
      </c>
      <c r="B1603">
        <v>102</v>
      </c>
      <c r="C1603" s="24" t="s">
        <v>4271</v>
      </c>
      <c r="D1603" s="12">
        <v>2.8704159351008229</v>
      </c>
      <c r="E1603" s="13">
        <v>0.82959998124301237</v>
      </c>
      <c r="F1603" s="7">
        <v>3.46</v>
      </c>
      <c r="G1603" s="7">
        <f t="shared" si="392"/>
        <v>2.0408159538578108</v>
      </c>
      <c r="H1603" s="15">
        <f t="shared" si="393"/>
        <v>3.7000159163438351</v>
      </c>
      <c r="I1603" s="11">
        <f t="shared" si="387"/>
        <v>1.7751768038143802E-2</v>
      </c>
      <c r="J1603" s="32">
        <f t="shared" si="388"/>
        <v>5.1305687971513877E-3</v>
      </c>
      <c r="K1603" s="32">
        <f t="shared" si="389"/>
        <v>194.91016289562737</v>
      </c>
      <c r="L1603" s="8">
        <v>0</v>
      </c>
      <c r="M1603" s="9">
        <v>1</v>
      </c>
      <c r="N1603" s="8">
        <v>0</v>
      </c>
      <c r="O1603" s="9">
        <v>0</v>
      </c>
      <c r="P1603" s="9">
        <v>1</v>
      </c>
      <c r="Q1603" s="9">
        <v>0</v>
      </c>
      <c r="R1603" s="9">
        <v>0</v>
      </c>
      <c r="S1603" s="8">
        <v>38009</v>
      </c>
      <c r="T1603" s="9">
        <v>30</v>
      </c>
      <c r="U1603" s="9">
        <f t="shared" si="394"/>
        <v>37978</v>
      </c>
      <c r="V1603" s="9">
        <f t="shared" si="395"/>
        <v>24</v>
      </c>
      <c r="W1603" s="7">
        <f t="shared" si="390"/>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1"/>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37.152500000000003</v>
      </c>
      <c r="BM1603">
        <v>1</v>
      </c>
      <c r="BN1603">
        <v>0</v>
      </c>
      <c r="BO1603">
        <v>0</v>
      </c>
      <c r="BP1603">
        <v>0</v>
      </c>
      <c r="BQ1603">
        <v>0</v>
      </c>
      <c r="BR1603">
        <v>0</v>
      </c>
      <c r="BS1603">
        <v>0</v>
      </c>
      <c r="BT1603" s="17">
        <v>0</v>
      </c>
      <c r="BU1603">
        <v>0</v>
      </c>
      <c r="BV1603">
        <v>0</v>
      </c>
      <c r="BW1603">
        <v>0</v>
      </c>
      <c r="BX1603" s="17">
        <v>1</v>
      </c>
      <c r="BY1603">
        <v>0</v>
      </c>
      <c r="BZ1603">
        <v>0</v>
      </c>
      <c r="CA1603">
        <v>0</v>
      </c>
      <c r="CB1603">
        <v>0</v>
      </c>
      <c r="CC1603" s="17">
        <v>0</v>
      </c>
      <c r="CD1603">
        <v>0</v>
      </c>
      <c r="CE1603">
        <v>0</v>
      </c>
      <c r="CF1603">
        <v>1</v>
      </c>
      <c r="CG1603">
        <v>1</v>
      </c>
      <c r="CH1603">
        <v>0</v>
      </c>
      <c r="CI1603">
        <v>0</v>
      </c>
      <c r="CJ1603">
        <v>0</v>
      </c>
      <c r="CK1603">
        <v>1</v>
      </c>
      <c r="CL1603">
        <v>0</v>
      </c>
      <c r="CM1603">
        <v>1</v>
      </c>
      <c r="CN1603" s="17">
        <v>0</v>
      </c>
      <c r="CO1603">
        <v>0.21149999999999999</v>
      </c>
      <c r="CP1603">
        <v>254</v>
      </c>
      <c r="CQ1603">
        <v>1</v>
      </c>
      <c r="CR1603">
        <v>0</v>
      </c>
      <c r="CS1603">
        <v>15</v>
      </c>
      <c r="CY1603" s="33" t="s">
        <v>85</v>
      </c>
    </row>
    <row r="1604" spans="1:103" x14ac:dyDescent="0.25">
      <c r="A1604">
        <v>1603</v>
      </c>
      <c r="B1604">
        <v>102</v>
      </c>
      <c r="C1604" s="24" t="s">
        <v>4271</v>
      </c>
      <c r="D1604" s="12">
        <v>3.0733933141275038</v>
      </c>
      <c r="E1604" s="13">
        <v>0.3315418893341428</v>
      </c>
      <c r="F1604" s="7">
        <v>9.27</v>
      </c>
      <c r="G1604" s="7">
        <f t="shared" si="392"/>
        <v>2.741851424793361</v>
      </c>
      <c r="H1604" s="15">
        <f t="shared" si="393"/>
        <v>3.4049352034616467</v>
      </c>
      <c r="I1604" s="11">
        <f t="shared" si="387"/>
        <v>4.7514143456539593E-2</v>
      </c>
      <c r="J1604" s="32">
        <f t="shared" si="388"/>
        <v>5.1255818183969359E-3</v>
      </c>
      <c r="K1604" s="32">
        <f t="shared" si="389"/>
        <v>195.09980240892097</v>
      </c>
      <c r="L1604" s="8">
        <v>0</v>
      </c>
      <c r="M1604" s="9">
        <v>1</v>
      </c>
      <c r="N1604" s="8">
        <v>0</v>
      </c>
      <c r="O1604" s="9">
        <v>0</v>
      </c>
      <c r="P1604" s="9">
        <v>1</v>
      </c>
      <c r="Q1604" s="9">
        <v>0</v>
      </c>
      <c r="R1604" s="9">
        <v>0</v>
      </c>
      <c r="S1604" s="8">
        <v>38009</v>
      </c>
      <c r="T1604" s="9">
        <v>30</v>
      </c>
      <c r="U1604" s="9">
        <f t="shared" si="394"/>
        <v>37978</v>
      </c>
      <c r="V1604" s="9">
        <f t="shared" si="395"/>
        <v>24</v>
      </c>
      <c r="W1604" s="7">
        <f t="shared" si="390"/>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1"/>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37.152500000000003</v>
      </c>
      <c r="BM1604">
        <v>1</v>
      </c>
      <c r="BN1604">
        <v>0</v>
      </c>
      <c r="BO1604">
        <v>0</v>
      </c>
      <c r="BP1604">
        <v>0</v>
      </c>
      <c r="BQ1604">
        <v>0</v>
      </c>
      <c r="BR1604">
        <v>0</v>
      </c>
      <c r="BS1604">
        <v>0</v>
      </c>
      <c r="BT1604" s="17">
        <v>0</v>
      </c>
      <c r="BU1604">
        <v>0</v>
      </c>
      <c r="BV1604">
        <v>0</v>
      </c>
      <c r="BW1604">
        <v>0</v>
      </c>
      <c r="BX1604" s="17">
        <v>1</v>
      </c>
      <c r="BY1604">
        <v>0</v>
      </c>
      <c r="BZ1604">
        <v>0</v>
      </c>
      <c r="CA1604">
        <v>0</v>
      </c>
      <c r="CB1604">
        <v>0</v>
      </c>
      <c r="CC1604" s="17">
        <v>0</v>
      </c>
      <c r="CD1604">
        <v>0</v>
      </c>
      <c r="CE1604">
        <v>0</v>
      </c>
      <c r="CF1604">
        <v>1</v>
      </c>
      <c r="CG1604">
        <v>1</v>
      </c>
      <c r="CH1604">
        <v>0</v>
      </c>
      <c r="CI1604">
        <v>0</v>
      </c>
      <c r="CJ1604">
        <v>0</v>
      </c>
      <c r="CK1604">
        <v>1</v>
      </c>
      <c r="CL1604">
        <v>0</v>
      </c>
      <c r="CM1604">
        <v>1</v>
      </c>
      <c r="CN1604" s="17">
        <v>0</v>
      </c>
      <c r="CO1604">
        <v>0.21149999999999999</v>
      </c>
      <c r="CP1604">
        <v>254</v>
      </c>
      <c r="CQ1604">
        <v>1</v>
      </c>
      <c r="CR1604">
        <v>0</v>
      </c>
      <c r="CS1604">
        <v>15</v>
      </c>
      <c r="CY1604" s="33" t="s">
        <v>85</v>
      </c>
    </row>
    <row r="1605" spans="1:103" x14ac:dyDescent="0.25">
      <c r="A1605">
        <v>1604</v>
      </c>
      <c r="B1605">
        <v>102</v>
      </c>
      <c r="C1605" s="24" t="s">
        <v>4271</v>
      </c>
      <c r="D1605" s="12">
        <v>3.8845861352062361</v>
      </c>
      <c r="E1605" s="13">
        <v>0.2365765003170667</v>
      </c>
      <c r="F1605" s="7">
        <v>16.420000000000002</v>
      </c>
      <c r="G1605" s="7">
        <f t="shared" si="392"/>
        <v>3.6480096348891693</v>
      </c>
      <c r="H1605" s="15">
        <f t="shared" si="393"/>
        <v>4.1211626355233024</v>
      </c>
      <c r="I1605" s="11">
        <f t="shared" si="387"/>
        <v>8.3959716851040769E-2</v>
      </c>
      <c r="J1605" s="32">
        <f t="shared" si="388"/>
        <v>5.1132592479318376E-3</v>
      </c>
      <c r="K1605" s="32">
        <f t="shared" si="389"/>
        <v>195.56997826864938</v>
      </c>
      <c r="L1605" s="8">
        <v>0</v>
      </c>
      <c r="M1605" s="9">
        <v>1</v>
      </c>
      <c r="N1605" s="8">
        <v>0</v>
      </c>
      <c r="O1605" s="9">
        <v>0</v>
      </c>
      <c r="P1605" s="9">
        <v>1</v>
      </c>
      <c r="Q1605" s="9">
        <v>0</v>
      </c>
      <c r="R1605" s="9">
        <v>0</v>
      </c>
      <c r="S1605" s="8">
        <v>38009</v>
      </c>
      <c r="T1605" s="9">
        <v>30</v>
      </c>
      <c r="U1605" s="9">
        <f t="shared" si="394"/>
        <v>37978</v>
      </c>
      <c r="V1605" s="9">
        <f t="shared" si="395"/>
        <v>24</v>
      </c>
      <c r="W1605" s="7">
        <f t="shared" si="390"/>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1"/>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37.152500000000003</v>
      </c>
      <c r="BM1605">
        <v>1</v>
      </c>
      <c r="BN1605">
        <v>0</v>
      </c>
      <c r="BO1605">
        <v>0</v>
      </c>
      <c r="BP1605">
        <v>0</v>
      </c>
      <c r="BQ1605">
        <v>0</v>
      </c>
      <c r="BR1605">
        <v>0</v>
      </c>
      <c r="BS1605">
        <v>0</v>
      </c>
      <c r="BT1605" s="17">
        <v>0</v>
      </c>
      <c r="BU1605">
        <v>0</v>
      </c>
      <c r="BV1605">
        <v>0</v>
      </c>
      <c r="BW1605">
        <v>0</v>
      </c>
      <c r="BX1605" s="17">
        <v>1</v>
      </c>
      <c r="BY1605">
        <v>0</v>
      </c>
      <c r="BZ1605">
        <v>0</v>
      </c>
      <c r="CA1605">
        <v>0</v>
      </c>
      <c r="CB1605">
        <v>0</v>
      </c>
      <c r="CC1605" s="17">
        <v>0</v>
      </c>
      <c r="CD1605">
        <v>0</v>
      </c>
      <c r="CE1605">
        <v>0</v>
      </c>
      <c r="CF1605">
        <v>1</v>
      </c>
      <c r="CG1605">
        <v>1</v>
      </c>
      <c r="CH1605">
        <v>0</v>
      </c>
      <c r="CI1605">
        <v>0</v>
      </c>
      <c r="CJ1605">
        <v>0</v>
      </c>
      <c r="CK1605">
        <v>1</v>
      </c>
      <c r="CL1605">
        <v>0</v>
      </c>
      <c r="CM1605">
        <v>1</v>
      </c>
      <c r="CN1605" s="17">
        <v>0</v>
      </c>
      <c r="CO1605">
        <v>0.21149999999999999</v>
      </c>
      <c r="CP1605">
        <v>254</v>
      </c>
      <c r="CQ1605">
        <v>1</v>
      </c>
      <c r="CR1605">
        <v>0</v>
      </c>
      <c r="CS1605">
        <v>15</v>
      </c>
      <c r="CY1605" s="33" t="s">
        <v>85</v>
      </c>
    </row>
    <row r="1606" spans="1:103" x14ac:dyDescent="0.25">
      <c r="A1606">
        <v>1605</v>
      </c>
      <c r="B1606">
        <v>102</v>
      </c>
      <c r="C1606" s="24" t="s">
        <v>4271</v>
      </c>
      <c r="D1606" s="12">
        <v>3.3306254385131679</v>
      </c>
      <c r="E1606" s="13">
        <v>1.034355726246325</v>
      </c>
      <c r="F1606" s="7">
        <v>3.22</v>
      </c>
      <c r="G1606" s="7">
        <f t="shared" si="392"/>
        <v>2.296269712266843</v>
      </c>
      <c r="H1606" s="15">
        <f t="shared" si="393"/>
        <v>4.3649811647594934</v>
      </c>
      <c r="I1606" s="11">
        <f t="shared" si="387"/>
        <v>1.5583152377622507E-2</v>
      </c>
      <c r="J1606" s="32">
        <f t="shared" si="388"/>
        <v>4.8394883160318347E-3</v>
      </c>
      <c r="K1606" s="32">
        <f t="shared" si="389"/>
        <v>206.63341549710685</v>
      </c>
      <c r="L1606" s="8">
        <v>0</v>
      </c>
      <c r="M1606" s="9">
        <v>1</v>
      </c>
      <c r="N1606" s="8">
        <v>0</v>
      </c>
      <c r="O1606" s="9">
        <v>0</v>
      </c>
      <c r="P1606" s="9">
        <v>1</v>
      </c>
      <c r="Q1606" s="9">
        <v>0</v>
      </c>
      <c r="R1606" s="9">
        <v>0</v>
      </c>
      <c r="S1606" s="8">
        <v>42718</v>
      </c>
      <c r="T1606" s="9">
        <v>30</v>
      </c>
      <c r="U1606" s="9">
        <f t="shared" si="394"/>
        <v>42687</v>
      </c>
      <c r="V1606" s="9">
        <f t="shared" si="395"/>
        <v>24</v>
      </c>
      <c r="W1606" s="7">
        <f t="shared" si="390"/>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1"/>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37.773000000000003</v>
      </c>
      <c r="BM1606">
        <v>1</v>
      </c>
      <c r="BN1606">
        <v>0</v>
      </c>
      <c r="BO1606">
        <v>0</v>
      </c>
      <c r="BP1606">
        <v>0</v>
      </c>
      <c r="BQ1606">
        <v>0</v>
      </c>
      <c r="BR1606">
        <v>0</v>
      </c>
      <c r="BS1606">
        <v>0</v>
      </c>
      <c r="BT1606" s="17">
        <v>0</v>
      </c>
      <c r="BU1606">
        <v>0</v>
      </c>
      <c r="BV1606">
        <v>0</v>
      </c>
      <c r="BW1606">
        <v>0</v>
      </c>
      <c r="BX1606" s="17">
        <v>1</v>
      </c>
      <c r="BY1606">
        <v>0</v>
      </c>
      <c r="BZ1606">
        <v>0</v>
      </c>
      <c r="CA1606">
        <v>0</v>
      </c>
      <c r="CB1606">
        <v>0</v>
      </c>
      <c r="CC1606" s="17">
        <v>0</v>
      </c>
      <c r="CD1606">
        <v>0</v>
      </c>
      <c r="CE1606">
        <v>0</v>
      </c>
      <c r="CF1606">
        <v>1</v>
      </c>
      <c r="CG1606">
        <v>1</v>
      </c>
      <c r="CH1606">
        <v>0</v>
      </c>
      <c r="CI1606">
        <v>0</v>
      </c>
      <c r="CJ1606">
        <v>0</v>
      </c>
      <c r="CK1606">
        <v>1</v>
      </c>
      <c r="CL1606">
        <v>0</v>
      </c>
      <c r="CM1606">
        <v>1</v>
      </c>
      <c r="CN1606" s="17">
        <v>0</v>
      </c>
      <c r="CO1606">
        <v>0.21149999999999999</v>
      </c>
      <c r="CP1606">
        <v>254</v>
      </c>
      <c r="CQ1606">
        <v>1</v>
      </c>
      <c r="CR1606">
        <v>0</v>
      </c>
      <c r="CS1606">
        <v>15</v>
      </c>
      <c r="CY1606" s="33" t="s">
        <v>85</v>
      </c>
    </row>
    <row r="1607" spans="1:103" x14ac:dyDescent="0.25">
      <c r="A1607">
        <v>1606</v>
      </c>
      <c r="B1607">
        <v>102</v>
      </c>
      <c r="C1607" s="24" t="s">
        <v>4271</v>
      </c>
      <c r="D1607" s="12">
        <v>3.1802988082814339</v>
      </c>
      <c r="E1607" s="13">
        <v>0.35613648468997028</v>
      </c>
      <c r="F1607" s="7">
        <v>8.93</v>
      </c>
      <c r="G1607" s="7">
        <f t="shared" si="392"/>
        <v>2.8241623235914637</v>
      </c>
      <c r="H1607" s="15">
        <f t="shared" si="393"/>
        <v>3.536435292971404</v>
      </c>
      <c r="I1607" s="11">
        <f t="shared" si="387"/>
        <v>4.3181563280908594E-2</v>
      </c>
      <c r="J1607" s="32">
        <f t="shared" si="388"/>
        <v>4.8355613976381407E-3</v>
      </c>
      <c r="K1607" s="32">
        <f t="shared" si="389"/>
        <v>206.80122074107783</v>
      </c>
      <c r="L1607" s="8">
        <v>0</v>
      </c>
      <c r="M1607" s="9">
        <v>1</v>
      </c>
      <c r="N1607" s="8">
        <v>0</v>
      </c>
      <c r="O1607" s="9">
        <v>0</v>
      </c>
      <c r="P1607" s="9">
        <v>1</v>
      </c>
      <c r="Q1607" s="9">
        <v>0</v>
      </c>
      <c r="R1607" s="9">
        <v>0</v>
      </c>
      <c r="S1607" s="8">
        <v>42718</v>
      </c>
      <c r="T1607" s="9">
        <v>30</v>
      </c>
      <c r="U1607" s="9">
        <f t="shared" si="394"/>
        <v>42687</v>
      </c>
      <c r="V1607" s="9">
        <f t="shared" si="395"/>
        <v>24</v>
      </c>
      <c r="W1607" s="7">
        <f t="shared" si="390"/>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1"/>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37.773000000000003</v>
      </c>
      <c r="BM1607">
        <v>1</v>
      </c>
      <c r="BN1607">
        <v>0</v>
      </c>
      <c r="BO1607">
        <v>0</v>
      </c>
      <c r="BP1607">
        <v>0</v>
      </c>
      <c r="BQ1607">
        <v>0</v>
      </c>
      <c r="BR1607">
        <v>0</v>
      </c>
      <c r="BS1607">
        <v>0</v>
      </c>
      <c r="BT1607" s="17">
        <v>0</v>
      </c>
      <c r="BU1607">
        <v>0</v>
      </c>
      <c r="BV1607">
        <v>0</v>
      </c>
      <c r="BW1607">
        <v>0</v>
      </c>
      <c r="BX1607" s="17">
        <v>1</v>
      </c>
      <c r="BY1607">
        <v>0</v>
      </c>
      <c r="BZ1607">
        <v>0</v>
      </c>
      <c r="CA1607">
        <v>0</v>
      </c>
      <c r="CB1607">
        <v>0</v>
      </c>
      <c r="CC1607" s="17">
        <v>0</v>
      </c>
      <c r="CD1607">
        <v>0</v>
      </c>
      <c r="CE1607">
        <v>0</v>
      </c>
      <c r="CF1607">
        <v>1</v>
      </c>
      <c r="CG1607">
        <v>1</v>
      </c>
      <c r="CH1607">
        <v>0</v>
      </c>
      <c r="CI1607">
        <v>0</v>
      </c>
      <c r="CJ1607">
        <v>0</v>
      </c>
      <c r="CK1607">
        <v>1</v>
      </c>
      <c r="CL1607">
        <v>0</v>
      </c>
      <c r="CM1607">
        <v>1</v>
      </c>
      <c r="CN1607" s="17">
        <v>0</v>
      </c>
      <c r="CO1607">
        <v>0.21149999999999999</v>
      </c>
      <c r="CP1607">
        <v>254</v>
      </c>
      <c r="CQ1607">
        <v>1</v>
      </c>
      <c r="CR1607">
        <v>0</v>
      </c>
      <c r="CS1607">
        <v>15</v>
      </c>
      <c r="CY1607" s="33" t="s">
        <v>85</v>
      </c>
    </row>
    <row r="1608" spans="1:103" x14ac:dyDescent="0.25">
      <c r="A1608">
        <v>1607</v>
      </c>
      <c r="B1608">
        <v>102</v>
      </c>
      <c r="C1608" s="24" t="s">
        <v>4271</v>
      </c>
      <c r="D1608" s="12">
        <v>4.0794277721678318</v>
      </c>
      <c r="E1608" s="13">
        <v>0.24501067700707699</v>
      </c>
      <c r="F1608" s="7">
        <v>16.649999999999999</v>
      </c>
      <c r="G1608" s="7">
        <f t="shared" si="392"/>
        <v>3.834417095160755</v>
      </c>
      <c r="H1608" s="15">
        <f t="shared" si="393"/>
        <v>4.3244384491749086</v>
      </c>
      <c r="I1608" s="11">
        <f t="shared" si="387"/>
        <v>8.0326854217776161E-2</v>
      </c>
      <c r="J1608" s="32">
        <f t="shared" si="388"/>
        <v>4.8244356887553255E-3</v>
      </c>
      <c r="K1608" s="32">
        <f t="shared" si="389"/>
        <v>207.27812836862455</v>
      </c>
      <c r="L1608" s="8">
        <v>0</v>
      </c>
      <c r="M1608" s="9">
        <v>1</v>
      </c>
      <c r="N1608" s="8">
        <v>0</v>
      </c>
      <c r="O1608" s="9">
        <v>0</v>
      </c>
      <c r="P1608" s="9">
        <v>1</v>
      </c>
      <c r="Q1608" s="9">
        <v>0</v>
      </c>
      <c r="R1608" s="9">
        <v>0</v>
      </c>
      <c r="S1608" s="8">
        <v>42718</v>
      </c>
      <c r="T1608" s="9">
        <v>30</v>
      </c>
      <c r="U1608" s="9">
        <f t="shared" si="394"/>
        <v>42687</v>
      </c>
      <c r="V1608" s="9">
        <f t="shared" si="395"/>
        <v>24</v>
      </c>
      <c r="W1608" s="7">
        <f t="shared" si="390"/>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1"/>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37.773000000000003</v>
      </c>
      <c r="BM1608">
        <v>1</v>
      </c>
      <c r="BN1608">
        <v>0</v>
      </c>
      <c r="BO1608">
        <v>0</v>
      </c>
      <c r="BP1608">
        <v>0</v>
      </c>
      <c r="BQ1608">
        <v>0</v>
      </c>
      <c r="BR1608">
        <v>0</v>
      </c>
      <c r="BS1608">
        <v>0</v>
      </c>
      <c r="BT1608" s="17">
        <v>0</v>
      </c>
      <c r="BU1608">
        <v>0</v>
      </c>
      <c r="BV1608">
        <v>0</v>
      </c>
      <c r="BW1608">
        <v>0</v>
      </c>
      <c r="BX1608" s="17">
        <v>1</v>
      </c>
      <c r="BY1608">
        <v>0</v>
      </c>
      <c r="BZ1608">
        <v>0</v>
      </c>
      <c r="CA1608">
        <v>0</v>
      </c>
      <c r="CB1608">
        <v>0</v>
      </c>
      <c r="CC1608" s="17">
        <v>0</v>
      </c>
      <c r="CD1608">
        <v>0</v>
      </c>
      <c r="CE1608">
        <v>0</v>
      </c>
      <c r="CF1608">
        <v>1</v>
      </c>
      <c r="CG1608">
        <v>1</v>
      </c>
      <c r="CH1608">
        <v>0</v>
      </c>
      <c r="CI1608">
        <v>0</v>
      </c>
      <c r="CJ1608">
        <v>0</v>
      </c>
      <c r="CK1608">
        <v>1</v>
      </c>
      <c r="CL1608">
        <v>0</v>
      </c>
      <c r="CM1608">
        <v>1</v>
      </c>
      <c r="CN1608" s="17">
        <v>0</v>
      </c>
      <c r="CO1608">
        <v>0.21149999999999999</v>
      </c>
      <c r="CP1608">
        <v>254</v>
      </c>
      <c r="CQ1608">
        <v>1</v>
      </c>
      <c r="CR1608">
        <v>0</v>
      </c>
      <c r="CS1608">
        <v>15</v>
      </c>
      <c r="CY1608" s="33" t="s">
        <v>85</v>
      </c>
    </row>
    <row r="1609" spans="1:103" x14ac:dyDescent="0.25">
      <c r="A1609">
        <v>1608</v>
      </c>
      <c r="B1609">
        <v>102</v>
      </c>
      <c r="C1609" s="24" t="s">
        <v>4271</v>
      </c>
      <c r="D1609" s="12">
        <v>3.3306254385131679</v>
      </c>
      <c r="E1609" s="13">
        <v>0.93034230126066153</v>
      </c>
      <c r="F1609" s="7">
        <v>3.58</v>
      </c>
      <c r="G1609" s="7">
        <f t="shared" si="392"/>
        <v>2.4002831372525062</v>
      </c>
      <c r="H1609" s="15">
        <f t="shared" si="393"/>
        <v>4.2609677397738297</v>
      </c>
      <c r="I1609" s="11">
        <f t="shared" si="387"/>
        <v>1.8367232074757552E-2</v>
      </c>
      <c r="J1609" s="32">
        <f t="shared" si="388"/>
        <v>5.1305117527255728E-3</v>
      </c>
      <c r="K1609" s="32">
        <f t="shared" si="389"/>
        <v>194.91233003583946</v>
      </c>
      <c r="L1609" s="8">
        <v>0</v>
      </c>
      <c r="M1609" s="9">
        <v>1</v>
      </c>
      <c r="N1609" s="8">
        <v>0</v>
      </c>
      <c r="O1609" s="9">
        <v>0</v>
      </c>
      <c r="P1609" s="9">
        <v>1</v>
      </c>
      <c r="Q1609" s="9">
        <v>0</v>
      </c>
      <c r="R1609" s="9">
        <v>0</v>
      </c>
      <c r="S1609" s="8">
        <v>38009</v>
      </c>
      <c r="T1609" s="9">
        <v>30</v>
      </c>
      <c r="U1609" s="9">
        <f t="shared" si="394"/>
        <v>37978</v>
      </c>
      <c r="V1609" s="9">
        <f t="shared" si="395"/>
        <v>24</v>
      </c>
      <c r="W1609" s="7">
        <f t="shared" si="390"/>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1"/>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37.152500000000003</v>
      </c>
      <c r="BM1609">
        <v>1</v>
      </c>
      <c r="BN1609">
        <v>0</v>
      </c>
      <c r="BO1609">
        <v>0</v>
      </c>
      <c r="BP1609">
        <v>0</v>
      </c>
      <c r="BQ1609">
        <v>0</v>
      </c>
      <c r="BR1609">
        <v>0</v>
      </c>
      <c r="BS1609">
        <v>0</v>
      </c>
      <c r="BT1609" s="17">
        <v>0</v>
      </c>
      <c r="BU1609">
        <v>0</v>
      </c>
      <c r="BV1609">
        <v>0</v>
      </c>
      <c r="BW1609">
        <v>0</v>
      </c>
      <c r="BX1609" s="17">
        <v>1</v>
      </c>
      <c r="BY1609">
        <v>0</v>
      </c>
      <c r="BZ1609">
        <v>0</v>
      </c>
      <c r="CA1609">
        <v>0</v>
      </c>
      <c r="CB1609">
        <v>0</v>
      </c>
      <c r="CC1609" s="17">
        <v>0</v>
      </c>
      <c r="CD1609">
        <v>0</v>
      </c>
      <c r="CE1609">
        <v>0</v>
      </c>
      <c r="CF1609">
        <v>1</v>
      </c>
      <c r="CG1609">
        <v>1</v>
      </c>
      <c r="CH1609">
        <v>0</v>
      </c>
      <c r="CI1609">
        <v>0</v>
      </c>
      <c r="CJ1609">
        <v>0</v>
      </c>
      <c r="CK1609">
        <v>1</v>
      </c>
      <c r="CL1609">
        <v>0</v>
      </c>
      <c r="CM1609">
        <v>1</v>
      </c>
      <c r="CN1609" s="17">
        <v>0</v>
      </c>
      <c r="CO1609">
        <v>0.21149999999999999</v>
      </c>
      <c r="CP1609">
        <v>254</v>
      </c>
      <c r="CQ1609">
        <v>1</v>
      </c>
      <c r="CR1609">
        <v>0</v>
      </c>
      <c r="CS1609">
        <v>15</v>
      </c>
      <c r="CY1609" s="33" t="s">
        <v>85</v>
      </c>
    </row>
    <row r="1610" spans="1:103" x14ac:dyDescent="0.25">
      <c r="A1610">
        <v>1609</v>
      </c>
      <c r="B1610">
        <v>102</v>
      </c>
      <c r="C1610" s="24" t="s">
        <v>4271</v>
      </c>
      <c r="D1610" s="12">
        <v>3.0793646026850752</v>
      </c>
      <c r="E1610" s="13">
        <v>0.48878803217223421</v>
      </c>
      <c r="F1610" s="7">
        <v>6.3</v>
      </c>
      <c r="G1610" s="7">
        <f t="shared" si="392"/>
        <v>2.590576570512841</v>
      </c>
      <c r="H1610" s="15">
        <f t="shared" si="393"/>
        <v>3.5681526348573094</v>
      </c>
      <c r="I1610" s="11">
        <f t="shared" si="387"/>
        <v>3.2310798202333325E-2</v>
      </c>
      <c r="J1610" s="32">
        <f t="shared" si="388"/>
        <v>5.1286981273544969E-3</v>
      </c>
      <c r="K1610" s="32">
        <f t="shared" si="389"/>
        <v>194.98125550934375</v>
      </c>
      <c r="L1610" s="8">
        <v>0</v>
      </c>
      <c r="M1610" s="9">
        <v>1</v>
      </c>
      <c r="N1610" s="8">
        <v>0</v>
      </c>
      <c r="O1610" s="9">
        <v>0</v>
      </c>
      <c r="P1610" s="9">
        <v>1</v>
      </c>
      <c r="Q1610" s="9">
        <v>0</v>
      </c>
      <c r="R1610" s="9">
        <v>0</v>
      </c>
      <c r="S1610" s="8">
        <v>38009</v>
      </c>
      <c r="T1610" s="9">
        <v>30</v>
      </c>
      <c r="U1610" s="9">
        <f t="shared" si="394"/>
        <v>37978</v>
      </c>
      <c r="V1610" s="9">
        <f t="shared" si="395"/>
        <v>24</v>
      </c>
      <c r="W1610" s="7">
        <f t="shared" si="390"/>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1"/>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37.152500000000003</v>
      </c>
      <c r="BM1610">
        <v>1</v>
      </c>
      <c r="BN1610">
        <v>0</v>
      </c>
      <c r="BO1610">
        <v>0</v>
      </c>
      <c r="BP1610">
        <v>0</v>
      </c>
      <c r="BQ1610">
        <v>0</v>
      </c>
      <c r="BR1610">
        <v>0</v>
      </c>
      <c r="BS1610">
        <v>0</v>
      </c>
      <c r="BT1610" s="17">
        <v>0</v>
      </c>
      <c r="BU1610">
        <v>0</v>
      </c>
      <c r="BV1610">
        <v>0</v>
      </c>
      <c r="BW1610">
        <v>0</v>
      </c>
      <c r="BX1610" s="17">
        <v>1</v>
      </c>
      <c r="BY1610">
        <v>0</v>
      </c>
      <c r="BZ1610">
        <v>0</v>
      </c>
      <c r="CA1610">
        <v>0</v>
      </c>
      <c r="CB1610">
        <v>0</v>
      </c>
      <c r="CC1610" s="17">
        <v>0</v>
      </c>
      <c r="CD1610">
        <v>0</v>
      </c>
      <c r="CE1610">
        <v>0</v>
      </c>
      <c r="CF1610">
        <v>1</v>
      </c>
      <c r="CG1610">
        <v>1</v>
      </c>
      <c r="CH1610">
        <v>0</v>
      </c>
      <c r="CI1610">
        <v>0</v>
      </c>
      <c r="CJ1610">
        <v>0</v>
      </c>
      <c r="CK1610">
        <v>1</v>
      </c>
      <c r="CL1610">
        <v>0</v>
      </c>
      <c r="CM1610">
        <v>1</v>
      </c>
      <c r="CN1610" s="17">
        <v>0</v>
      </c>
      <c r="CO1610">
        <v>0.21149999999999999</v>
      </c>
      <c r="CP1610">
        <v>254</v>
      </c>
      <c r="CQ1610">
        <v>1</v>
      </c>
      <c r="CR1610">
        <v>0</v>
      </c>
      <c r="CS1610">
        <v>15</v>
      </c>
      <c r="CY1610" s="33" t="s">
        <v>85</v>
      </c>
    </row>
    <row r="1611" spans="1:103" x14ac:dyDescent="0.25">
      <c r="A1611">
        <v>1610</v>
      </c>
      <c r="B1611">
        <v>102</v>
      </c>
      <c r="C1611" s="24" t="s">
        <v>4271</v>
      </c>
      <c r="D1611" s="12">
        <v>3.8029468817579959</v>
      </c>
      <c r="E1611" s="13">
        <v>0.31638493192662198</v>
      </c>
      <c r="F1611" s="7">
        <v>12.02</v>
      </c>
      <c r="G1611" s="7">
        <f t="shared" si="392"/>
        <v>3.486561949831374</v>
      </c>
      <c r="H1611" s="15">
        <f t="shared" si="393"/>
        <v>4.1193318136846182</v>
      </c>
      <c r="I1611" s="11">
        <f t="shared" si="387"/>
        <v>6.1562166161529187E-2</v>
      </c>
      <c r="J1611" s="32">
        <f t="shared" si="388"/>
        <v>5.121644439395107E-3</v>
      </c>
      <c r="K1611" s="32">
        <f t="shared" si="389"/>
        <v>195.24978975660895</v>
      </c>
      <c r="L1611" s="8">
        <v>0</v>
      </c>
      <c r="M1611" s="9">
        <v>1</v>
      </c>
      <c r="N1611" s="8">
        <v>0</v>
      </c>
      <c r="O1611" s="9">
        <v>0</v>
      </c>
      <c r="P1611" s="9">
        <v>1</v>
      </c>
      <c r="Q1611" s="9">
        <v>0</v>
      </c>
      <c r="R1611" s="9">
        <v>0</v>
      </c>
      <c r="S1611" s="8">
        <v>38009</v>
      </c>
      <c r="T1611" s="9">
        <v>30</v>
      </c>
      <c r="U1611" s="9">
        <f t="shared" si="394"/>
        <v>37978</v>
      </c>
      <c r="V1611" s="9">
        <f t="shared" si="395"/>
        <v>24</v>
      </c>
      <c r="W1611" s="7">
        <f t="shared" si="390"/>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1"/>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37.152500000000003</v>
      </c>
      <c r="BM1611">
        <v>1</v>
      </c>
      <c r="BN1611">
        <v>0</v>
      </c>
      <c r="BO1611">
        <v>0</v>
      </c>
      <c r="BP1611">
        <v>0</v>
      </c>
      <c r="BQ1611">
        <v>0</v>
      </c>
      <c r="BR1611">
        <v>0</v>
      </c>
      <c r="BS1611">
        <v>0</v>
      </c>
      <c r="BT1611" s="17">
        <v>0</v>
      </c>
      <c r="BU1611">
        <v>0</v>
      </c>
      <c r="BV1611">
        <v>0</v>
      </c>
      <c r="BW1611">
        <v>0</v>
      </c>
      <c r="BX1611" s="17">
        <v>1</v>
      </c>
      <c r="BY1611">
        <v>0</v>
      </c>
      <c r="BZ1611">
        <v>0</v>
      </c>
      <c r="CA1611">
        <v>0</v>
      </c>
      <c r="CB1611">
        <v>0</v>
      </c>
      <c r="CC1611" s="17">
        <v>0</v>
      </c>
      <c r="CD1611">
        <v>0</v>
      </c>
      <c r="CE1611">
        <v>0</v>
      </c>
      <c r="CF1611">
        <v>1</v>
      </c>
      <c r="CG1611">
        <v>1</v>
      </c>
      <c r="CH1611">
        <v>0</v>
      </c>
      <c r="CI1611">
        <v>0</v>
      </c>
      <c r="CJ1611">
        <v>0</v>
      </c>
      <c r="CK1611">
        <v>1</v>
      </c>
      <c r="CL1611">
        <v>0</v>
      </c>
      <c r="CM1611">
        <v>1</v>
      </c>
      <c r="CN1611" s="17">
        <v>0</v>
      </c>
      <c r="CO1611">
        <v>0.21149999999999999</v>
      </c>
      <c r="CP1611">
        <v>254</v>
      </c>
      <c r="CQ1611">
        <v>1</v>
      </c>
      <c r="CR1611">
        <v>0</v>
      </c>
      <c r="CS1611">
        <v>15</v>
      </c>
      <c r="CY1611" s="33" t="s">
        <v>85</v>
      </c>
    </row>
    <row r="1612" spans="1:103" x14ac:dyDescent="0.25">
      <c r="A1612">
        <v>1611</v>
      </c>
      <c r="B1612">
        <v>102</v>
      </c>
      <c r="C1612" s="24" t="s">
        <v>4271</v>
      </c>
      <c r="D1612" s="12">
        <v>3.7137289336648172</v>
      </c>
      <c r="E1612" s="13">
        <v>1.101996716221014</v>
      </c>
      <c r="F1612" s="7">
        <v>3.37</v>
      </c>
      <c r="G1612" s="7">
        <f t="shared" si="392"/>
        <v>2.6117322174438033</v>
      </c>
      <c r="H1612" s="15">
        <f t="shared" si="393"/>
        <v>4.815725649885831</v>
      </c>
      <c r="I1612" s="11">
        <f t="shared" si="387"/>
        <v>1.630888684007473E-2</v>
      </c>
      <c r="J1612" s="32">
        <f t="shared" si="388"/>
        <v>4.8394322967580802E-3</v>
      </c>
      <c r="K1612" s="32">
        <f t="shared" si="389"/>
        <v>206.63580740036321</v>
      </c>
      <c r="L1612" s="8">
        <v>0</v>
      </c>
      <c r="M1612" s="9">
        <v>1</v>
      </c>
      <c r="N1612" s="8">
        <v>0</v>
      </c>
      <c r="O1612" s="9">
        <v>0</v>
      </c>
      <c r="P1612" s="9">
        <v>1</v>
      </c>
      <c r="Q1612" s="9">
        <v>0</v>
      </c>
      <c r="R1612" s="9">
        <v>0</v>
      </c>
      <c r="S1612" s="8">
        <v>42718</v>
      </c>
      <c r="T1612" s="9">
        <v>30</v>
      </c>
      <c r="U1612" s="9">
        <f t="shared" si="394"/>
        <v>42687</v>
      </c>
      <c r="V1612" s="9">
        <f t="shared" si="395"/>
        <v>24</v>
      </c>
      <c r="W1612" s="7">
        <f t="shared" si="390"/>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1"/>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37.773000000000003</v>
      </c>
      <c r="BM1612">
        <v>1</v>
      </c>
      <c r="BN1612">
        <v>0</v>
      </c>
      <c r="BO1612">
        <v>0</v>
      </c>
      <c r="BP1612">
        <v>0</v>
      </c>
      <c r="BQ1612">
        <v>0</v>
      </c>
      <c r="BR1612">
        <v>0</v>
      </c>
      <c r="BS1612">
        <v>0</v>
      </c>
      <c r="BT1612" s="17">
        <v>0</v>
      </c>
      <c r="BU1612">
        <v>0</v>
      </c>
      <c r="BV1612">
        <v>0</v>
      </c>
      <c r="BW1612">
        <v>0</v>
      </c>
      <c r="BX1612" s="17">
        <v>1</v>
      </c>
      <c r="BY1612">
        <v>0</v>
      </c>
      <c r="BZ1612">
        <v>0</v>
      </c>
      <c r="CA1612">
        <v>0</v>
      </c>
      <c r="CB1612">
        <v>0</v>
      </c>
      <c r="CC1612" s="17">
        <v>0</v>
      </c>
      <c r="CD1612">
        <v>0</v>
      </c>
      <c r="CE1612">
        <v>0</v>
      </c>
      <c r="CF1612">
        <v>1</v>
      </c>
      <c r="CG1612">
        <v>1</v>
      </c>
      <c r="CH1612">
        <v>0</v>
      </c>
      <c r="CI1612">
        <v>0</v>
      </c>
      <c r="CJ1612">
        <v>0</v>
      </c>
      <c r="CK1612">
        <v>1</v>
      </c>
      <c r="CL1612">
        <v>0</v>
      </c>
      <c r="CM1612">
        <v>1</v>
      </c>
      <c r="CN1612" s="17">
        <v>0</v>
      </c>
      <c r="CO1612">
        <v>0.21149999999999999</v>
      </c>
      <c r="CP1612">
        <v>254</v>
      </c>
      <c r="CQ1612">
        <v>1</v>
      </c>
      <c r="CR1612">
        <v>0</v>
      </c>
      <c r="CS1612">
        <v>15</v>
      </c>
      <c r="CY1612" s="33" t="s">
        <v>85</v>
      </c>
    </row>
    <row r="1613" spans="1:103" x14ac:dyDescent="0.25">
      <c r="A1613">
        <v>1612</v>
      </c>
      <c r="B1613">
        <v>102</v>
      </c>
      <c r="C1613" s="24" t="s">
        <v>4271</v>
      </c>
      <c r="D1613" s="12">
        <v>3.624356406823281</v>
      </c>
      <c r="E1613" s="13">
        <v>0.40953179738116169</v>
      </c>
      <c r="F1613" s="7">
        <v>8.85</v>
      </c>
      <c r="G1613" s="7">
        <f t="shared" si="392"/>
        <v>3.2148246094421191</v>
      </c>
      <c r="H1613" s="15">
        <f t="shared" si="393"/>
        <v>4.0338882042044428</v>
      </c>
      <c r="I1613" s="11">
        <f t="shared" si="387"/>
        <v>4.2795430052041873E-2</v>
      </c>
      <c r="J1613" s="32">
        <f t="shared" si="388"/>
        <v>4.8356418137900413E-3</v>
      </c>
      <c r="K1613" s="32">
        <f t="shared" si="389"/>
        <v>206.79778166121611</v>
      </c>
      <c r="L1613" s="8">
        <v>0</v>
      </c>
      <c r="M1613" s="9">
        <v>1</v>
      </c>
      <c r="N1613" s="8">
        <v>0</v>
      </c>
      <c r="O1613" s="9">
        <v>0</v>
      </c>
      <c r="P1613" s="9">
        <v>1</v>
      </c>
      <c r="Q1613" s="9">
        <v>0</v>
      </c>
      <c r="R1613" s="9">
        <v>0</v>
      </c>
      <c r="S1613" s="8">
        <v>42718</v>
      </c>
      <c r="T1613" s="9">
        <v>30</v>
      </c>
      <c r="U1613" s="9">
        <f t="shared" si="394"/>
        <v>42687</v>
      </c>
      <c r="V1613" s="9">
        <f t="shared" si="395"/>
        <v>24</v>
      </c>
      <c r="W1613" s="7">
        <f t="shared" si="390"/>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1"/>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37.773000000000003</v>
      </c>
      <c r="BM1613">
        <v>1</v>
      </c>
      <c r="BN1613">
        <v>0</v>
      </c>
      <c r="BO1613">
        <v>0</v>
      </c>
      <c r="BP1613">
        <v>0</v>
      </c>
      <c r="BQ1613">
        <v>0</v>
      </c>
      <c r="BR1613">
        <v>0</v>
      </c>
      <c r="BS1613">
        <v>0</v>
      </c>
      <c r="BT1613" s="17">
        <v>0</v>
      </c>
      <c r="BU1613">
        <v>0</v>
      </c>
      <c r="BV1613">
        <v>0</v>
      </c>
      <c r="BW1613">
        <v>0</v>
      </c>
      <c r="BX1613" s="17">
        <v>1</v>
      </c>
      <c r="BY1613">
        <v>0</v>
      </c>
      <c r="BZ1613">
        <v>0</v>
      </c>
      <c r="CA1613">
        <v>0</v>
      </c>
      <c r="CB1613">
        <v>0</v>
      </c>
      <c r="CC1613" s="17">
        <v>0</v>
      </c>
      <c r="CD1613">
        <v>0</v>
      </c>
      <c r="CE1613">
        <v>0</v>
      </c>
      <c r="CF1613">
        <v>1</v>
      </c>
      <c r="CG1613">
        <v>1</v>
      </c>
      <c r="CH1613">
        <v>0</v>
      </c>
      <c r="CI1613">
        <v>0</v>
      </c>
      <c r="CJ1613">
        <v>0</v>
      </c>
      <c r="CK1613">
        <v>1</v>
      </c>
      <c r="CL1613">
        <v>0</v>
      </c>
      <c r="CM1613">
        <v>1</v>
      </c>
      <c r="CN1613" s="17">
        <v>0</v>
      </c>
      <c r="CO1613">
        <v>0.21149999999999999</v>
      </c>
      <c r="CP1613">
        <v>254</v>
      </c>
      <c r="CQ1613">
        <v>1</v>
      </c>
      <c r="CR1613">
        <v>0</v>
      </c>
      <c r="CS1613">
        <v>15</v>
      </c>
      <c r="CY1613" s="33" t="s">
        <v>85</v>
      </c>
    </row>
    <row r="1614" spans="1:103" x14ac:dyDescent="0.25">
      <c r="A1614">
        <v>1613</v>
      </c>
      <c r="B1614">
        <v>102</v>
      </c>
      <c r="C1614" s="24" t="s">
        <v>4271</v>
      </c>
      <c r="D1614" s="12">
        <v>4.2522344359378073</v>
      </c>
      <c r="E1614" s="13">
        <v>0.34571011674291108</v>
      </c>
      <c r="F1614" s="7">
        <v>12.3</v>
      </c>
      <c r="G1614" s="7">
        <f t="shared" si="392"/>
        <v>3.9065243191948964</v>
      </c>
      <c r="H1614" s="15">
        <f t="shared" si="393"/>
        <v>4.5979445526807181</v>
      </c>
      <c r="I1614" s="11">
        <f t="shared" si="387"/>
        <v>5.942771722359342E-2</v>
      </c>
      <c r="J1614" s="32">
        <f t="shared" si="388"/>
        <v>4.8315217254953999E-3</v>
      </c>
      <c r="K1614" s="32">
        <f t="shared" si="389"/>
        <v>206.97412881807233</v>
      </c>
      <c r="L1614" s="8">
        <v>0</v>
      </c>
      <c r="M1614" s="9">
        <v>1</v>
      </c>
      <c r="N1614" s="8">
        <v>0</v>
      </c>
      <c r="O1614" s="9">
        <v>0</v>
      </c>
      <c r="P1614" s="9">
        <v>1</v>
      </c>
      <c r="Q1614" s="9">
        <v>0</v>
      </c>
      <c r="R1614" s="9">
        <v>0</v>
      </c>
      <c r="S1614" s="8">
        <v>42718</v>
      </c>
      <c r="T1614" s="9">
        <v>30</v>
      </c>
      <c r="U1614" s="9">
        <f t="shared" si="394"/>
        <v>42687</v>
      </c>
      <c r="V1614" s="9">
        <f t="shared" si="395"/>
        <v>24</v>
      </c>
      <c r="W1614" s="7">
        <f t="shared" si="390"/>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1"/>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37.773000000000003</v>
      </c>
      <c r="BM1614">
        <v>1</v>
      </c>
      <c r="BN1614">
        <v>0</v>
      </c>
      <c r="BO1614">
        <v>0</v>
      </c>
      <c r="BP1614">
        <v>0</v>
      </c>
      <c r="BQ1614">
        <v>0</v>
      </c>
      <c r="BR1614">
        <v>0</v>
      </c>
      <c r="BS1614">
        <v>0</v>
      </c>
      <c r="BT1614" s="17">
        <v>0</v>
      </c>
      <c r="BU1614">
        <v>0</v>
      </c>
      <c r="BV1614">
        <v>0</v>
      </c>
      <c r="BW1614">
        <v>0</v>
      </c>
      <c r="BX1614" s="17">
        <v>1</v>
      </c>
      <c r="BY1614">
        <v>0</v>
      </c>
      <c r="BZ1614">
        <v>0</v>
      </c>
      <c r="CA1614">
        <v>0</v>
      </c>
      <c r="CB1614">
        <v>0</v>
      </c>
      <c r="CC1614" s="17">
        <v>0</v>
      </c>
      <c r="CD1614">
        <v>0</v>
      </c>
      <c r="CE1614">
        <v>0</v>
      </c>
      <c r="CF1614">
        <v>1</v>
      </c>
      <c r="CG1614">
        <v>1</v>
      </c>
      <c r="CH1614">
        <v>0</v>
      </c>
      <c r="CI1614">
        <v>0</v>
      </c>
      <c r="CJ1614">
        <v>0</v>
      </c>
      <c r="CK1614">
        <v>1</v>
      </c>
      <c r="CL1614">
        <v>0</v>
      </c>
      <c r="CM1614">
        <v>1</v>
      </c>
      <c r="CN1614" s="17">
        <v>0</v>
      </c>
      <c r="CO1614">
        <v>0.21149999999999999</v>
      </c>
      <c r="CP1614">
        <v>254</v>
      </c>
      <c r="CQ1614">
        <v>1</v>
      </c>
      <c r="CR1614">
        <v>0</v>
      </c>
      <c r="CS1614">
        <v>15</v>
      </c>
      <c r="CY1614" s="33" t="s">
        <v>85</v>
      </c>
    </row>
    <row r="1615" spans="1:103" x14ac:dyDescent="0.25">
      <c r="A1615">
        <v>1614</v>
      </c>
      <c r="B1615">
        <v>102</v>
      </c>
      <c r="C1615" s="24" t="s">
        <v>4271</v>
      </c>
      <c r="D1615" s="12">
        <v>4.1762961352167949</v>
      </c>
      <c r="E1615" s="13">
        <v>0.85579838836409738</v>
      </c>
      <c r="F1615" s="7">
        <v>4.88</v>
      </c>
      <c r="G1615" s="7">
        <f t="shared" si="392"/>
        <v>3.3204977468526975</v>
      </c>
      <c r="H1615" s="15">
        <f t="shared" si="393"/>
        <v>5.0320945235808923</v>
      </c>
      <c r="I1615" s="11">
        <f t="shared" si="387"/>
        <v>2.5081169840192423E-2</v>
      </c>
      <c r="J1615" s="32">
        <f t="shared" si="388"/>
        <v>5.139583983645989E-3</v>
      </c>
      <c r="K1615" s="32">
        <f t="shared" si="389"/>
        <v>194.56827696209882</v>
      </c>
      <c r="L1615" s="8">
        <v>0</v>
      </c>
      <c r="M1615" s="9">
        <v>1</v>
      </c>
      <c r="N1615" s="8">
        <v>0</v>
      </c>
      <c r="O1615" s="9">
        <v>0</v>
      </c>
      <c r="P1615" s="9">
        <v>1</v>
      </c>
      <c r="Q1615" s="9">
        <v>0</v>
      </c>
      <c r="R1615" s="9">
        <v>0</v>
      </c>
      <c r="S1615" s="8">
        <v>37864</v>
      </c>
      <c r="T1615" s="9">
        <v>30</v>
      </c>
      <c r="U1615" s="9">
        <f t="shared" si="394"/>
        <v>37833</v>
      </c>
      <c r="V1615" s="9">
        <f t="shared" si="395"/>
        <v>24</v>
      </c>
      <c r="W1615" s="7">
        <f t="shared" si="390"/>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1"/>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37.152500000000003</v>
      </c>
      <c r="BM1615">
        <v>1</v>
      </c>
      <c r="BN1615">
        <v>0</v>
      </c>
      <c r="BO1615">
        <v>0</v>
      </c>
      <c r="BP1615">
        <v>0</v>
      </c>
      <c r="BQ1615">
        <v>0</v>
      </c>
      <c r="BR1615">
        <v>0</v>
      </c>
      <c r="BS1615">
        <v>0</v>
      </c>
      <c r="BT1615" s="17">
        <v>0</v>
      </c>
      <c r="BU1615">
        <v>0</v>
      </c>
      <c r="BV1615">
        <v>0</v>
      </c>
      <c r="BW1615">
        <v>0</v>
      </c>
      <c r="BX1615" s="17">
        <v>1</v>
      </c>
      <c r="BY1615">
        <v>0</v>
      </c>
      <c r="BZ1615">
        <v>0</v>
      </c>
      <c r="CA1615">
        <v>0</v>
      </c>
      <c r="CB1615">
        <v>0</v>
      </c>
      <c r="CC1615" s="17">
        <v>0</v>
      </c>
      <c r="CD1615">
        <v>0</v>
      </c>
      <c r="CE1615">
        <v>0</v>
      </c>
      <c r="CF1615">
        <v>1</v>
      </c>
      <c r="CG1615">
        <v>1</v>
      </c>
      <c r="CH1615">
        <v>0</v>
      </c>
      <c r="CI1615">
        <v>0</v>
      </c>
      <c r="CJ1615">
        <v>0</v>
      </c>
      <c r="CK1615">
        <v>0</v>
      </c>
      <c r="CL1615">
        <v>1</v>
      </c>
      <c r="CM1615">
        <v>1</v>
      </c>
      <c r="CN1615" s="17">
        <v>0</v>
      </c>
      <c r="CO1615">
        <v>0.21149999999999999</v>
      </c>
      <c r="CP1615">
        <v>254</v>
      </c>
      <c r="CQ1615">
        <v>1</v>
      </c>
      <c r="CR1615">
        <v>0</v>
      </c>
      <c r="CS1615">
        <v>15</v>
      </c>
      <c r="CY1615" s="33" t="s">
        <v>85</v>
      </c>
    </row>
    <row r="1616" spans="1:103" x14ac:dyDescent="0.25">
      <c r="A1616">
        <v>1615</v>
      </c>
      <c r="B1616">
        <v>102</v>
      </c>
      <c r="C1616" s="24" t="s">
        <v>4271</v>
      </c>
      <c r="D1616" s="12">
        <v>3.813958115186789</v>
      </c>
      <c r="E1616" s="13">
        <v>0.31756520526118143</v>
      </c>
      <c r="F1616" s="7">
        <v>12.01</v>
      </c>
      <c r="G1616" s="7">
        <f t="shared" si="392"/>
        <v>3.4963929099256075</v>
      </c>
      <c r="H1616" s="15">
        <f t="shared" si="393"/>
        <v>4.13152332044797</v>
      </c>
      <c r="I1616" s="11">
        <f t="shared" si="387"/>
        <v>6.162845882760274E-2</v>
      </c>
      <c r="J1616" s="32">
        <f t="shared" si="388"/>
        <v>5.1314287117071398E-3</v>
      </c>
      <c r="K1616" s="32">
        <f t="shared" si="389"/>
        <v>194.87750024053571</v>
      </c>
      <c r="L1616" s="8">
        <v>0</v>
      </c>
      <c r="M1616" s="9">
        <v>1</v>
      </c>
      <c r="N1616" s="8">
        <v>0</v>
      </c>
      <c r="O1616" s="9">
        <v>0</v>
      </c>
      <c r="P1616" s="9">
        <v>1</v>
      </c>
      <c r="Q1616" s="9">
        <v>0</v>
      </c>
      <c r="R1616" s="9">
        <v>0</v>
      </c>
      <c r="S1616" s="8">
        <v>37864</v>
      </c>
      <c r="T1616" s="9">
        <v>30</v>
      </c>
      <c r="U1616" s="9">
        <f t="shared" si="394"/>
        <v>37833</v>
      </c>
      <c r="V1616" s="9">
        <f t="shared" si="395"/>
        <v>24</v>
      </c>
      <c r="W1616" s="7">
        <f t="shared" si="390"/>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1"/>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37.152500000000003</v>
      </c>
      <c r="BM1616">
        <v>1</v>
      </c>
      <c r="BN1616">
        <v>0</v>
      </c>
      <c r="BO1616">
        <v>0</v>
      </c>
      <c r="BP1616">
        <v>0</v>
      </c>
      <c r="BQ1616">
        <v>0</v>
      </c>
      <c r="BR1616">
        <v>0</v>
      </c>
      <c r="BS1616">
        <v>0</v>
      </c>
      <c r="BT1616" s="17">
        <v>0</v>
      </c>
      <c r="BU1616">
        <v>0</v>
      </c>
      <c r="BV1616">
        <v>0</v>
      </c>
      <c r="BW1616">
        <v>0</v>
      </c>
      <c r="BX1616" s="17">
        <v>1</v>
      </c>
      <c r="BY1616">
        <v>0</v>
      </c>
      <c r="BZ1616">
        <v>0</v>
      </c>
      <c r="CA1616">
        <v>0</v>
      </c>
      <c r="CB1616">
        <v>0</v>
      </c>
      <c r="CC1616" s="17">
        <v>0</v>
      </c>
      <c r="CD1616">
        <v>0</v>
      </c>
      <c r="CE1616">
        <v>0</v>
      </c>
      <c r="CF1616">
        <v>1</v>
      </c>
      <c r="CG1616">
        <v>1</v>
      </c>
      <c r="CH1616">
        <v>0</v>
      </c>
      <c r="CI1616">
        <v>0</v>
      </c>
      <c r="CJ1616">
        <v>0</v>
      </c>
      <c r="CK1616">
        <v>0</v>
      </c>
      <c r="CL1616">
        <v>1</v>
      </c>
      <c r="CM1616">
        <v>1</v>
      </c>
      <c r="CN1616" s="17">
        <v>0</v>
      </c>
      <c r="CO1616">
        <v>0.21149999999999999</v>
      </c>
      <c r="CP1616">
        <v>254</v>
      </c>
      <c r="CQ1616">
        <v>1</v>
      </c>
      <c r="CR1616">
        <v>0</v>
      </c>
      <c r="CS1616">
        <v>15</v>
      </c>
      <c r="CY1616" s="33" t="s">
        <v>85</v>
      </c>
    </row>
    <row r="1617" spans="1:103" x14ac:dyDescent="0.25">
      <c r="A1617">
        <v>1616</v>
      </c>
      <c r="B1617">
        <v>102</v>
      </c>
      <c r="C1617" s="24" t="s">
        <v>4271</v>
      </c>
      <c r="D1617" s="12">
        <v>3.731164845888824</v>
      </c>
      <c r="E1617" s="13">
        <v>0.3973551486569567</v>
      </c>
      <c r="F1617" s="7">
        <v>9.39</v>
      </c>
      <c r="G1617" s="7">
        <f t="shared" si="392"/>
        <v>3.3338096972318674</v>
      </c>
      <c r="H1617" s="15">
        <f t="shared" si="393"/>
        <v>4.1285199945457807</v>
      </c>
      <c r="I1617" s="11">
        <f t="shared" si="387"/>
        <v>4.8219723536176574E-2</v>
      </c>
      <c r="J1617" s="32">
        <f t="shared" si="388"/>
        <v>5.1352208238739693E-3</v>
      </c>
      <c r="K1617" s="32">
        <f t="shared" si="389"/>
        <v>194.73359263362858</v>
      </c>
      <c r="L1617" s="8">
        <v>0</v>
      </c>
      <c r="M1617" s="9">
        <v>1</v>
      </c>
      <c r="N1617" s="8">
        <v>0</v>
      </c>
      <c r="O1617" s="9">
        <v>0</v>
      </c>
      <c r="P1617" s="9">
        <v>1</v>
      </c>
      <c r="Q1617" s="9">
        <v>0</v>
      </c>
      <c r="R1617" s="9">
        <v>0</v>
      </c>
      <c r="S1617" s="8">
        <v>37864</v>
      </c>
      <c r="T1617" s="9">
        <v>30</v>
      </c>
      <c r="U1617" s="9">
        <f t="shared" si="394"/>
        <v>37833</v>
      </c>
      <c r="V1617" s="9">
        <f t="shared" si="395"/>
        <v>24</v>
      </c>
      <c r="W1617" s="7">
        <f t="shared" si="390"/>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1"/>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37.152500000000003</v>
      </c>
      <c r="BM1617">
        <v>1</v>
      </c>
      <c r="BN1617">
        <v>0</v>
      </c>
      <c r="BO1617">
        <v>0</v>
      </c>
      <c r="BP1617">
        <v>0</v>
      </c>
      <c r="BQ1617">
        <v>0</v>
      </c>
      <c r="BR1617">
        <v>0</v>
      </c>
      <c r="BS1617">
        <v>0</v>
      </c>
      <c r="BT1617" s="17">
        <v>0</v>
      </c>
      <c r="BU1617">
        <v>0</v>
      </c>
      <c r="BV1617">
        <v>0</v>
      </c>
      <c r="BW1617">
        <v>0</v>
      </c>
      <c r="BX1617" s="17">
        <v>1</v>
      </c>
      <c r="BY1617">
        <v>0</v>
      </c>
      <c r="BZ1617">
        <v>0</v>
      </c>
      <c r="CA1617">
        <v>0</v>
      </c>
      <c r="CB1617">
        <v>0</v>
      </c>
      <c r="CC1617" s="17">
        <v>0</v>
      </c>
      <c r="CD1617">
        <v>0</v>
      </c>
      <c r="CE1617">
        <v>0</v>
      </c>
      <c r="CF1617">
        <v>1</v>
      </c>
      <c r="CG1617">
        <v>1</v>
      </c>
      <c r="CH1617">
        <v>0</v>
      </c>
      <c r="CI1617">
        <v>0</v>
      </c>
      <c r="CJ1617">
        <v>0</v>
      </c>
      <c r="CK1617">
        <v>0</v>
      </c>
      <c r="CL1617">
        <v>1</v>
      </c>
      <c r="CM1617">
        <v>1</v>
      </c>
      <c r="CN1617" s="17">
        <v>0</v>
      </c>
      <c r="CO1617">
        <v>0.21149999999999999</v>
      </c>
      <c r="CP1617">
        <v>254</v>
      </c>
      <c r="CQ1617">
        <v>1</v>
      </c>
      <c r="CR1617">
        <v>0</v>
      </c>
      <c r="CS1617">
        <v>15</v>
      </c>
      <c r="CY1617" s="33" t="s">
        <v>85</v>
      </c>
    </row>
    <row r="1618" spans="1:103" x14ac:dyDescent="0.25">
      <c r="A1618">
        <v>1617</v>
      </c>
      <c r="B1618">
        <v>102</v>
      </c>
      <c r="C1618" s="24" t="s">
        <v>4271</v>
      </c>
      <c r="D1618" s="12">
        <v>4.0742123563830779</v>
      </c>
      <c r="E1618" s="13">
        <v>1.212563201304488</v>
      </c>
      <c r="F1618" s="7">
        <v>3.36</v>
      </c>
      <c r="G1618" s="7">
        <f t="shared" si="392"/>
        <v>2.8616491550785899</v>
      </c>
      <c r="H1618" s="15">
        <f t="shared" si="393"/>
        <v>5.2867755576875659</v>
      </c>
      <c r="I1618" s="11">
        <f t="shared" si="387"/>
        <v>1.6287802785923764E-2</v>
      </c>
      <c r="J1618" s="32">
        <f t="shared" si="388"/>
        <v>4.8475603529535014E-3</v>
      </c>
      <c r="K1618" s="32">
        <f t="shared" si="389"/>
        <v>206.28933467341446</v>
      </c>
      <c r="L1618" s="8">
        <v>0</v>
      </c>
      <c r="M1618" s="9">
        <v>1</v>
      </c>
      <c r="N1618" s="8">
        <v>0</v>
      </c>
      <c r="O1618" s="9">
        <v>0</v>
      </c>
      <c r="P1618" s="9">
        <v>1</v>
      </c>
      <c r="Q1618" s="9">
        <v>0</v>
      </c>
      <c r="R1618" s="9">
        <v>0</v>
      </c>
      <c r="S1618" s="8">
        <v>42575</v>
      </c>
      <c r="T1618" s="9">
        <v>30</v>
      </c>
      <c r="U1618" s="9">
        <f t="shared" si="394"/>
        <v>42544</v>
      </c>
      <c r="V1618" s="9">
        <f t="shared" si="395"/>
        <v>24</v>
      </c>
      <c r="W1618" s="7">
        <f t="shared" si="390"/>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1"/>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37.773000000000003</v>
      </c>
      <c r="BM1618">
        <v>1</v>
      </c>
      <c r="BN1618">
        <v>0</v>
      </c>
      <c r="BO1618">
        <v>0</v>
      </c>
      <c r="BP1618">
        <v>0</v>
      </c>
      <c r="BQ1618">
        <v>0</v>
      </c>
      <c r="BR1618">
        <v>0</v>
      </c>
      <c r="BS1618">
        <v>0</v>
      </c>
      <c r="BT1618" s="17">
        <v>0</v>
      </c>
      <c r="BU1618">
        <v>0</v>
      </c>
      <c r="BV1618">
        <v>0</v>
      </c>
      <c r="BW1618">
        <v>0</v>
      </c>
      <c r="BX1618" s="17">
        <v>1</v>
      </c>
      <c r="BY1618">
        <v>0</v>
      </c>
      <c r="BZ1618">
        <v>0</v>
      </c>
      <c r="CA1618">
        <v>0</v>
      </c>
      <c r="CB1618">
        <v>0</v>
      </c>
      <c r="CC1618" s="17">
        <v>0</v>
      </c>
      <c r="CD1618">
        <v>0</v>
      </c>
      <c r="CE1618">
        <v>0</v>
      </c>
      <c r="CF1618">
        <v>1</v>
      </c>
      <c r="CG1618">
        <v>1</v>
      </c>
      <c r="CH1618">
        <v>0</v>
      </c>
      <c r="CI1618">
        <v>0</v>
      </c>
      <c r="CJ1618">
        <v>0</v>
      </c>
      <c r="CK1618">
        <v>0</v>
      </c>
      <c r="CL1618">
        <v>1</v>
      </c>
      <c r="CM1618">
        <v>1</v>
      </c>
      <c r="CN1618" s="17">
        <v>0</v>
      </c>
      <c r="CO1618">
        <v>0.21149999999999999</v>
      </c>
      <c r="CP1618">
        <v>254</v>
      </c>
      <c r="CQ1618">
        <v>1</v>
      </c>
      <c r="CR1618">
        <v>0</v>
      </c>
      <c r="CS1618">
        <v>15</v>
      </c>
      <c r="CY1618" s="33" t="s">
        <v>85</v>
      </c>
    </row>
    <row r="1619" spans="1:103" x14ac:dyDescent="0.25">
      <c r="A1619">
        <v>1618</v>
      </c>
      <c r="B1619">
        <v>102</v>
      </c>
      <c r="C1619" s="24" t="s">
        <v>4271</v>
      </c>
      <c r="D1619" s="12">
        <v>3.8525251260267619</v>
      </c>
      <c r="E1619" s="13">
        <v>0.40088710988832083</v>
      </c>
      <c r="F1619" s="7">
        <v>9.61</v>
      </c>
      <c r="G1619" s="7">
        <f t="shared" si="392"/>
        <v>3.4516380161384412</v>
      </c>
      <c r="H1619" s="15">
        <f t="shared" si="393"/>
        <v>4.253412235915083</v>
      </c>
      <c r="I1619" s="11">
        <f t="shared" si="387"/>
        <v>4.6540748930639524E-2</v>
      </c>
      <c r="J1619" s="32">
        <f t="shared" si="388"/>
        <v>4.842949940753332E-3</v>
      </c>
      <c r="K1619" s="32">
        <f t="shared" si="389"/>
        <v>206.4857188766332</v>
      </c>
      <c r="L1619" s="8">
        <v>0</v>
      </c>
      <c r="M1619" s="9">
        <v>1</v>
      </c>
      <c r="N1619" s="8">
        <v>0</v>
      </c>
      <c r="O1619" s="9">
        <v>0</v>
      </c>
      <c r="P1619" s="9">
        <v>1</v>
      </c>
      <c r="Q1619" s="9">
        <v>0</v>
      </c>
      <c r="R1619" s="9">
        <v>0</v>
      </c>
      <c r="S1619" s="8">
        <v>42575</v>
      </c>
      <c r="T1619" s="9">
        <v>30</v>
      </c>
      <c r="U1619" s="9">
        <f t="shared" si="394"/>
        <v>42544</v>
      </c>
      <c r="V1619" s="9">
        <f t="shared" si="395"/>
        <v>24</v>
      </c>
      <c r="W1619" s="7">
        <f t="shared" si="390"/>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1"/>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37.773000000000003</v>
      </c>
      <c r="BM1619">
        <v>1</v>
      </c>
      <c r="BN1619">
        <v>0</v>
      </c>
      <c r="BO1619">
        <v>0</v>
      </c>
      <c r="BP1619">
        <v>0</v>
      </c>
      <c r="BQ1619">
        <v>0</v>
      </c>
      <c r="BR1619">
        <v>0</v>
      </c>
      <c r="BS1619">
        <v>0</v>
      </c>
      <c r="BT1619" s="17">
        <v>0</v>
      </c>
      <c r="BU1619">
        <v>0</v>
      </c>
      <c r="BV1619">
        <v>0</v>
      </c>
      <c r="BW1619">
        <v>0</v>
      </c>
      <c r="BX1619" s="17">
        <v>1</v>
      </c>
      <c r="BY1619">
        <v>0</v>
      </c>
      <c r="BZ1619">
        <v>0</v>
      </c>
      <c r="CA1619">
        <v>0</v>
      </c>
      <c r="CB1619">
        <v>0</v>
      </c>
      <c r="CC1619" s="17">
        <v>0</v>
      </c>
      <c r="CD1619">
        <v>0</v>
      </c>
      <c r="CE1619">
        <v>0</v>
      </c>
      <c r="CF1619">
        <v>1</v>
      </c>
      <c r="CG1619">
        <v>1</v>
      </c>
      <c r="CH1619">
        <v>0</v>
      </c>
      <c r="CI1619">
        <v>0</v>
      </c>
      <c r="CJ1619">
        <v>0</v>
      </c>
      <c r="CK1619">
        <v>0</v>
      </c>
      <c r="CL1619">
        <v>1</v>
      </c>
      <c r="CM1619">
        <v>1</v>
      </c>
      <c r="CN1619" s="17">
        <v>0</v>
      </c>
      <c r="CO1619">
        <v>0.21149999999999999</v>
      </c>
      <c r="CP1619">
        <v>254</v>
      </c>
      <c r="CQ1619">
        <v>1</v>
      </c>
      <c r="CR1619">
        <v>0</v>
      </c>
      <c r="CS1619">
        <v>15</v>
      </c>
      <c r="CY1619" s="33" t="s">
        <v>85</v>
      </c>
    </row>
    <row r="1620" spans="1:103" x14ac:dyDescent="0.25">
      <c r="A1620">
        <v>1619</v>
      </c>
      <c r="B1620">
        <v>102</v>
      </c>
      <c r="C1620" s="24" t="s">
        <v>4271</v>
      </c>
      <c r="D1620" s="12">
        <v>4.5470876634828628</v>
      </c>
      <c r="E1620" s="13">
        <v>0.28085779267960848</v>
      </c>
      <c r="F1620" s="7">
        <v>16.190000000000001</v>
      </c>
      <c r="G1620" s="7">
        <f t="shared" si="392"/>
        <v>4.2662298708032544</v>
      </c>
      <c r="H1620" s="15">
        <f t="shared" si="393"/>
        <v>4.8279454561624711</v>
      </c>
      <c r="I1620" s="11">
        <f t="shared" si="387"/>
        <v>7.8251727920295652E-2</v>
      </c>
      <c r="J1620" s="32">
        <f t="shared" si="388"/>
        <v>4.8333371167569887E-3</v>
      </c>
      <c r="K1620" s="32">
        <f t="shared" si="389"/>
        <v>206.89638977033891</v>
      </c>
      <c r="L1620" s="8">
        <v>0</v>
      </c>
      <c r="M1620" s="9">
        <v>1</v>
      </c>
      <c r="N1620" s="8">
        <v>0</v>
      </c>
      <c r="O1620" s="9">
        <v>0</v>
      </c>
      <c r="P1620" s="9">
        <v>1</v>
      </c>
      <c r="Q1620" s="9">
        <v>0</v>
      </c>
      <c r="R1620" s="9">
        <v>0</v>
      </c>
      <c r="S1620" s="8">
        <v>42575</v>
      </c>
      <c r="T1620" s="9">
        <v>30</v>
      </c>
      <c r="U1620" s="9">
        <f t="shared" si="394"/>
        <v>42544</v>
      </c>
      <c r="V1620" s="9">
        <f t="shared" si="395"/>
        <v>24</v>
      </c>
      <c r="W1620" s="7">
        <f t="shared" si="390"/>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1"/>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37.773000000000003</v>
      </c>
      <c r="BM1620">
        <v>1</v>
      </c>
      <c r="BN1620">
        <v>0</v>
      </c>
      <c r="BO1620">
        <v>0</v>
      </c>
      <c r="BP1620">
        <v>0</v>
      </c>
      <c r="BQ1620">
        <v>0</v>
      </c>
      <c r="BR1620">
        <v>0</v>
      </c>
      <c r="BS1620">
        <v>0</v>
      </c>
      <c r="BT1620" s="17">
        <v>0</v>
      </c>
      <c r="BU1620">
        <v>0</v>
      </c>
      <c r="BV1620">
        <v>0</v>
      </c>
      <c r="BW1620">
        <v>0</v>
      </c>
      <c r="BX1620" s="17">
        <v>1</v>
      </c>
      <c r="BY1620">
        <v>0</v>
      </c>
      <c r="BZ1620">
        <v>0</v>
      </c>
      <c r="CA1620">
        <v>0</v>
      </c>
      <c r="CB1620">
        <v>0</v>
      </c>
      <c r="CC1620" s="17">
        <v>0</v>
      </c>
      <c r="CD1620">
        <v>0</v>
      </c>
      <c r="CE1620">
        <v>0</v>
      </c>
      <c r="CF1620">
        <v>1</v>
      </c>
      <c r="CG1620">
        <v>1</v>
      </c>
      <c r="CH1620">
        <v>0</v>
      </c>
      <c r="CI1620">
        <v>0</v>
      </c>
      <c r="CJ1620">
        <v>0</v>
      </c>
      <c r="CK1620">
        <v>0</v>
      </c>
      <c r="CL1620">
        <v>1</v>
      </c>
      <c r="CM1620">
        <v>1</v>
      </c>
      <c r="CN1620" s="17">
        <v>0</v>
      </c>
      <c r="CO1620">
        <v>0.21149999999999999</v>
      </c>
      <c r="CP1620">
        <v>254</v>
      </c>
      <c r="CQ1620">
        <v>1</v>
      </c>
      <c r="CR1620">
        <v>0</v>
      </c>
      <c r="CS1620">
        <v>15</v>
      </c>
      <c r="CY1620" s="33" t="s">
        <v>85</v>
      </c>
    </row>
    <row r="1621" spans="1:103" x14ac:dyDescent="0.25">
      <c r="A1621">
        <v>1620</v>
      </c>
      <c r="D1621" s="12"/>
      <c r="E1621" s="13"/>
      <c r="H1621" s="15"/>
      <c r="I1621" s="11"/>
      <c r="J1621" s="32"/>
      <c r="K1621" s="32"/>
      <c r="V1621" s="9">
        <f t="shared" si="395"/>
        <v>0</v>
      </c>
      <c r="AJ1621" s="20"/>
      <c r="AV1621" s="17"/>
      <c r="BF1621" s="17"/>
      <c r="BI1621" s="17"/>
      <c r="CN1621" s="17"/>
      <c r="CY1621" s="33" t="s">
        <v>85</v>
      </c>
    </row>
    <row r="1622" spans="1:103" x14ac:dyDescent="0.25">
      <c r="A1622">
        <v>1621</v>
      </c>
      <c r="D1622" s="12"/>
      <c r="E1622" s="13"/>
      <c r="H1622" s="15"/>
      <c r="I1622" s="11"/>
      <c r="J1622" s="32"/>
      <c r="K1622" s="32"/>
      <c r="V1622" s="9">
        <f t="shared" si="395"/>
        <v>0</v>
      </c>
      <c r="AJ1622" s="20"/>
      <c r="AV1622" s="17"/>
      <c r="BF1622" s="17"/>
      <c r="BI1622" s="17"/>
      <c r="CN1622" s="17"/>
      <c r="CY1622" s="33" t="s">
        <v>85</v>
      </c>
    </row>
    <row r="1623" spans="1:103" x14ac:dyDescent="0.25">
      <c r="A1623">
        <v>1622</v>
      </c>
      <c r="D1623" s="12"/>
      <c r="E1623" s="13"/>
      <c r="H1623" s="15"/>
      <c r="I1623" s="11"/>
      <c r="J1623" s="32"/>
      <c r="K1623" s="32"/>
      <c r="V1623" s="9">
        <f t="shared" si="395"/>
        <v>0</v>
      </c>
      <c r="AJ1623" s="20"/>
      <c r="AV1623" s="17"/>
      <c r="BF1623" s="17"/>
      <c r="BI1623" s="17"/>
      <c r="CN1623" s="17"/>
      <c r="CY1623" s="33" t="s">
        <v>85</v>
      </c>
    </row>
    <row r="1624" spans="1:103" x14ac:dyDescent="0.25">
      <c r="A1624">
        <v>1623</v>
      </c>
      <c r="D1624" s="12"/>
      <c r="E1624" s="13"/>
      <c r="H1624" s="15"/>
      <c r="I1624" s="11"/>
      <c r="J1624" s="32"/>
      <c r="K1624" s="32"/>
      <c r="V1624" s="9">
        <f t="shared" si="395"/>
        <v>0</v>
      </c>
      <c r="AJ1624" s="20"/>
      <c r="AV1624" s="17"/>
      <c r="BF1624" s="17"/>
      <c r="BI1624" s="17"/>
      <c r="CN1624" s="17"/>
      <c r="CY1624" s="33" t="s">
        <v>85</v>
      </c>
    </row>
    <row r="1625" spans="1:103" x14ac:dyDescent="0.25">
      <c r="A1625">
        <v>1624</v>
      </c>
      <c r="D1625" s="12"/>
      <c r="E1625" s="13"/>
      <c r="H1625" s="15"/>
      <c r="I1625" s="11"/>
      <c r="J1625" s="32"/>
      <c r="K1625" s="32"/>
      <c r="V1625" s="9">
        <f t="shared" si="395"/>
        <v>0</v>
      </c>
      <c r="AJ1625" s="20"/>
      <c r="AV1625" s="17"/>
      <c r="BF1625" s="17"/>
      <c r="BI1625" s="17"/>
      <c r="CN1625" s="17"/>
      <c r="CY1625" s="33" t="s">
        <v>85</v>
      </c>
    </row>
    <row r="1626" spans="1:103" x14ac:dyDescent="0.25">
      <c r="A1626">
        <v>1625</v>
      </c>
      <c r="D1626" s="12"/>
      <c r="E1626" s="13"/>
      <c r="H1626" s="15"/>
      <c r="I1626" s="11"/>
      <c r="J1626" s="32"/>
      <c r="K1626" s="32"/>
      <c r="V1626" s="9">
        <f t="shared" si="395"/>
        <v>0</v>
      </c>
      <c r="AJ1626" s="20"/>
      <c r="AV1626" s="17"/>
      <c r="BF1626" s="17"/>
      <c r="BI1626" s="17"/>
      <c r="CN1626" s="17"/>
      <c r="CY1626" s="33" t="s">
        <v>85</v>
      </c>
    </row>
    <row r="1627" spans="1:103" x14ac:dyDescent="0.25">
      <c r="A1627">
        <v>1626</v>
      </c>
      <c r="D1627" s="12"/>
      <c r="E1627" s="13"/>
      <c r="H1627" s="15"/>
      <c r="I1627" s="11"/>
      <c r="J1627" s="32"/>
      <c r="K1627" s="32"/>
      <c r="V1627" s="9">
        <f t="shared" si="395"/>
        <v>0</v>
      </c>
      <c r="AJ1627" s="20"/>
      <c r="AV1627" s="17"/>
      <c r="BF1627" s="17"/>
      <c r="BI1627" s="17"/>
      <c r="CN1627" s="17"/>
      <c r="CY1627" s="33" t="s">
        <v>85</v>
      </c>
    </row>
    <row r="1628" spans="1:103" x14ac:dyDescent="0.25">
      <c r="A1628">
        <v>1627</v>
      </c>
      <c r="D1628" s="12"/>
      <c r="E1628" s="13"/>
      <c r="H1628" s="15"/>
      <c r="I1628" s="11"/>
      <c r="J1628" s="32"/>
      <c r="K1628" s="32"/>
      <c r="V1628" s="9">
        <f t="shared" si="395"/>
        <v>0</v>
      </c>
      <c r="AJ1628" s="20"/>
      <c r="AV1628" s="17"/>
      <c r="BF1628" s="17"/>
      <c r="BI1628" s="17"/>
      <c r="CN1628" s="17"/>
      <c r="CY1628" s="33" t="s">
        <v>85</v>
      </c>
    </row>
    <row r="1629" spans="1:103" x14ac:dyDescent="0.25">
      <c r="A1629">
        <v>1628</v>
      </c>
      <c r="D1629" s="12"/>
      <c r="E1629" s="13"/>
      <c r="H1629" s="15"/>
      <c r="I1629" s="11"/>
      <c r="J1629" s="32"/>
      <c r="K1629" s="32"/>
      <c r="V1629" s="9">
        <f t="shared" si="395"/>
        <v>0</v>
      </c>
      <c r="AJ1629" s="20"/>
      <c r="AV1629" s="17"/>
      <c r="BF1629" s="17"/>
      <c r="BI1629" s="17"/>
      <c r="CN1629" s="17"/>
      <c r="CY1629" s="33" t="s">
        <v>85</v>
      </c>
    </row>
    <row r="1630" spans="1:103" x14ac:dyDescent="0.25">
      <c r="A1630">
        <v>1629</v>
      </c>
      <c r="D1630" s="12"/>
      <c r="E1630" s="13"/>
      <c r="H1630" s="15"/>
      <c r="I1630" s="11"/>
      <c r="J1630" s="32"/>
      <c r="K1630" s="32"/>
      <c r="V1630" s="9">
        <f t="shared" si="395"/>
        <v>0</v>
      </c>
      <c r="AJ1630" s="20"/>
      <c r="AV1630" s="17"/>
      <c r="BF1630" s="17"/>
      <c r="BI1630" s="17"/>
      <c r="CN1630" s="17"/>
      <c r="CY1630" s="33" t="s">
        <v>85</v>
      </c>
    </row>
    <row r="1631" spans="1:103" x14ac:dyDescent="0.25">
      <c r="A1631">
        <v>1630</v>
      </c>
      <c r="D1631" s="12"/>
      <c r="E1631" s="13"/>
      <c r="H1631" s="15"/>
      <c r="I1631" s="11"/>
      <c r="J1631" s="32"/>
      <c r="K1631" s="32"/>
      <c r="V1631" s="9">
        <f t="shared" si="395"/>
        <v>0</v>
      </c>
      <c r="AJ1631" s="20"/>
      <c r="AV1631" s="17"/>
      <c r="BF1631" s="17"/>
      <c r="BI1631" s="17"/>
      <c r="CN1631" s="17"/>
      <c r="CY1631" s="33" t="s">
        <v>85</v>
      </c>
    </row>
    <row r="1632" spans="1:103" x14ac:dyDescent="0.25">
      <c r="A1632">
        <v>1631</v>
      </c>
      <c r="D1632" s="12"/>
      <c r="E1632" s="13"/>
      <c r="H1632" s="15"/>
      <c r="I1632" s="11"/>
      <c r="J1632" s="32"/>
      <c r="K1632" s="32"/>
      <c r="V1632" s="9">
        <f t="shared" si="395"/>
        <v>0</v>
      </c>
      <c r="AJ1632" s="20"/>
      <c r="AV1632" s="17"/>
      <c r="BF1632" s="17"/>
      <c r="BI1632" s="17"/>
      <c r="CN1632" s="17"/>
      <c r="CY1632" s="33" t="s">
        <v>85</v>
      </c>
    </row>
    <row r="1633" spans="1:103" x14ac:dyDescent="0.25">
      <c r="A1633">
        <v>1632</v>
      </c>
      <c r="D1633" s="12"/>
      <c r="E1633" s="13"/>
      <c r="H1633" s="15"/>
      <c r="I1633" s="11"/>
      <c r="J1633" s="32"/>
      <c r="K1633" s="32"/>
      <c r="V1633" s="9">
        <f t="shared" si="395"/>
        <v>0</v>
      </c>
      <c r="AJ1633" s="20"/>
      <c r="AV1633" s="17"/>
      <c r="BF1633" s="17"/>
      <c r="BI1633" s="17"/>
      <c r="CN1633" s="17"/>
      <c r="CY1633" s="33" t="s">
        <v>85</v>
      </c>
    </row>
    <row r="1634" spans="1:103" x14ac:dyDescent="0.25">
      <c r="A1634">
        <v>1633</v>
      </c>
      <c r="D1634" s="12"/>
      <c r="E1634" s="13"/>
      <c r="H1634" s="15"/>
      <c r="I1634" s="11"/>
      <c r="J1634" s="32"/>
      <c r="K1634" s="32"/>
      <c r="V1634" s="9">
        <f t="shared" si="395"/>
        <v>0</v>
      </c>
      <c r="AJ1634" s="20"/>
      <c r="AV1634" s="17"/>
      <c r="BF1634" s="17"/>
      <c r="BI1634" s="17"/>
      <c r="CN1634" s="17"/>
      <c r="CY1634" s="33" t="s">
        <v>85</v>
      </c>
    </row>
    <row r="1635" spans="1:103" x14ac:dyDescent="0.25">
      <c r="A1635">
        <v>1634</v>
      </c>
      <c r="D1635" s="12"/>
      <c r="E1635" s="13"/>
      <c r="H1635" s="15"/>
      <c r="I1635" s="11"/>
      <c r="J1635" s="32"/>
      <c r="K1635" s="32"/>
      <c r="V1635" s="9">
        <f t="shared" si="395"/>
        <v>0</v>
      </c>
      <c r="AJ1635" s="20"/>
      <c r="AV1635" s="17"/>
      <c r="BF1635" s="17"/>
      <c r="BI1635" s="17"/>
      <c r="CN1635" s="17"/>
      <c r="CY1635" s="33" t="s">
        <v>85</v>
      </c>
    </row>
    <row r="1636" spans="1:103" x14ac:dyDescent="0.25">
      <c r="A1636">
        <v>1635</v>
      </c>
      <c r="D1636" s="12"/>
      <c r="E1636" s="13"/>
      <c r="H1636" s="15"/>
      <c r="I1636" s="11"/>
      <c r="J1636" s="32"/>
      <c r="K1636" s="32"/>
      <c r="V1636" s="9">
        <f t="shared" si="395"/>
        <v>0</v>
      </c>
      <c r="AJ1636" s="20"/>
      <c r="AV1636" s="17"/>
      <c r="BF1636" s="17"/>
      <c r="BI1636" s="17"/>
      <c r="CN1636" s="17"/>
      <c r="CY1636" s="33" t="s">
        <v>85</v>
      </c>
    </row>
    <row r="1637" spans="1:103" x14ac:dyDescent="0.25">
      <c r="A1637">
        <v>1636</v>
      </c>
      <c r="D1637" s="12"/>
      <c r="E1637" s="13"/>
      <c r="H1637" s="15"/>
      <c r="I1637" s="11"/>
      <c r="J1637" s="32"/>
      <c r="K1637" s="32"/>
      <c r="V1637" s="9">
        <f t="shared" si="395"/>
        <v>0</v>
      </c>
      <c r="AJ1637" s="20"/>
      <c r="AV1637" s="17"/>
      <c r="BF1637" s="17"/>
      <c r="BI1637" s="17"/>
      <c r="CN1637" s="17"/>
      <c r="CY1637" s="33" t="s">
        <v>85</v>
      </c>
    </row>
    <row r="1638" spans="1:103" x14ac:dyDescent="0.25">
      <c r="A1638">
        <v>1637</v>
      </c>
      <c r="D1638" s="12"/>
      <c r="E1638" s="13"/>
      <c r="H1638" s="15"/>
      <c r="I1638" s="11"/>
      <c r="J1638" s="32"/>
      <c r="K1638" s="32"/>
      <c r="V1638" s="9">
        <f t="shared" si="395"/>
        <v>0</v>
      </c>
      <c r="AJ1638" s="20"/>
      <c r="AV1638" s="17"/>
      <c r="BF1638" s="17"/>
      <c r="BI1638" s="17"/>
      <c r="CN1638" s="17"/>
      <c r="CY1638" s="33" t="s">
        <v>85</v>
      </c>
    </row>
    <row r="1639" spans="1:103" x14ac:dyDescent="0.25">
      <c r="A1639">
        <v>1638</v>
      </c>
      <c r="D1639" s="12"/>
      <c r="E1639" s="13"/>
      <c r="H1639" s="15"/>
      <c r="I1639" s="11"/>
      <c r="J1639" s="32"/>
      <c r="K1639" s="32"/>
      <c r="V1639" s="9">
        <f t="shared" si="395"/>
        <v>0</v>
      </c>
      <c r="AJ1639" s="20"/>
      <c r="AV1639" s="17"/>
      <c r="BF1639" s="17"/>
      <c r="BI1639" s="17"/>
      <c r="CN1639" s="17"/>
      <c r="CY1639" s="33" t="s">
        <v>85</v>
      </c>
    </row>
    <row r="1640" spans="1:103" x14ac:dyDescent="0.25">
      <c r="A1640">
        <v>1639</v>
      </c>
      <c r="D1640" s="12"/>
      <c r="E1640" s="13"/>
      <c r="H1640" s="15"/>
      <c r="I1640" s="11"/>
      <c r="J1640" s="32"/>
      <c r="K1640" s="32"/>
      <c r="V1640" s="9">
        <f t="shared" si="395"/>
        <v>0</v>
      </c>
      <c r="AJ1640" s="20"/>
      <c r="AV1640" s="17"/>
      <c r="BF1640" s="17"/>
      <c r="BI1640" s="17"/>
      <c r="CN1640" s="17"/>
      <c r="CY1640" s="33" t="s">
        <v>85</v>
      </c>
    </row>
    <row r="1641" spans="1:103" x14ac:dyDescent="0.25">
      <c r="A1641">
        <v>1640</v>
      </c>
      <c r="D1641" s="12"/>
      <c r="E1641" s="13"/>
      <c r="H1641" s="15"/>
      <c r="I1641" s="11"/>
      <c r="J1641" s="32"/>
      <c r="K1641" s="32"/>
      <c r="V1641" s="9">
        <f t="shared" si="395"/>
        <v>0</v>
      </c>
      <c r="AJ1641" s="20"/>
      <c r="AV1641" s="17"/>
      <c r="BF1641" s="17"/>
      <c r="BI1641" s="17"/>
      <c r="CN1641" s="17"/>
      <c r="CY1641" s="33" t="s">
        <v>85</v>
      </c>
    </row>
    <row r="1642" spans="1:103" x14ac:dyDescent="0.25">
      <c r="A1642">
        <v>1641</v>
      </c>
      <c r="D1642" s="12"/>
      <c r="E1642" s="13"/>
      <c r="H1642" s="15"/>
      <c r="I1642" s="11"/>
      <c r="J1642" s="32"/>
      <c r="K1642" s="32"/>
      <c r="V1642" s="9">
        <f t="shared" si="395"/>
        <v>0</v>
      </c>
      <c r="AJ1642" s="20"/>
      <c r="AV1642" s="17"/>
      <c r="BF1642" s="17"/>
      <c r="BI1642" s="17"/>
      <c r="CN1642" s="17"/>
      <c r="CY1642" s="33" t="s">
        <v>85</v>
      </c>
    </row>
    <row r="1643" spans="1:103" x14ac:dyDescent="0.25">
      <c r="A1643">
        <v>1642</v>
      </c>
      <c r="D1643" s="12"/>
      <c r="E1643" s="13"/>
      <c r="H1643" s="15"/>
      <c r="I1643" s="11"/>
      <c r="J1643" s="32"/>
      <c r="K1643" s="32"/>
      <c r="V1643" s="9">
        <f t="shared" si="395"/>
        <v>0</v>
      </c>
      <c r="AJ1643" s="20"/>
      <c r="AV1643" s="17"/>
      <c r="BF1643" s="17"/>
      <c r="BI1643" s="17"/>
      <c r="CN1643" s="17"/>
      <c r="CY1643" s="33" t="s">
        <v>85</v>
      </c>
    </row>
    <row r="1644" spans="1:103" x14ac:dyDescent="0.25">
      <c r="A1644">
        <v>1643</v>
      </c>
      <c r="D1644" s="12"/>
      <c r="E1644" s="13"/>
      <c r="H1644" s="15"/>
      <c r="I1644" s="11"/>
      <c r="J1644" s="32"/>
      <c r="K1644" s="32"/>
      <c r="V1644" s="9">
        <f t="shared" si="395"/>
        <v>0</v>
      </c>
      <c r="AJ1644" s="20"/>
      <c r="AV1644" s="17"/>
      <c r="BF1644" s="17"/>
      <c r="BI1644" s="17"/>
      <c r="CN1644" s="17"/>
      <c r="CY1644" s="33" t="s">
        <v>85</v>
      </c>
    </row>
    <row r="1645" spans="1:103" x14ac:dyDescent="0.25">
      <c r="A1645">
        <v>1644</v>
      </c>
      <c r="D1645" s="12"/>
      <c r="E1645" s="13"/>
      <c r="H1645" s="15"/>
      <c r="I1645" s="11"/>
      <c r="J1645" s="32"/>
      <c r="K1645" s="32"/>
      <c r="V1645" s="9">
        <f t="shared" si="395"/>
        <v>0</v>
      </c>
      <c r="AJ1645" s="20"/>
      <c r="AV1645" s="17"/>
      <c r="BF1645" s="17"/>
      <c r="BI1645" s="17"/>
      <c r="CN1645" s="17"/>
      <c r="CY1645" s="33" t="s">
        <v>85</v>
      </c>
    </row>
    <row r="1646" spans="1:103" x14ac:dyDescent="0.25">
      <c r="A1646">
        <v>1645</v>
      </c>
      <c r="D1646" s="12"/>
      <c r="E1646" s="13"/>
      <c r="H1646" s="15"/>
      <c r="I1646" s="11"/>
      <c r="J1646" s="32"/>
      <c r="K1646" s="32"/>
      <c r="V1646" s="9">
        <f t="shared" si="395"/>
        <v>0</v>
      </c>
      <c r="AJ1646" s="20"/>
      <c r="AV1646" s="17"/>
      <c r="BF1646" s="17"/>
      <c r="BI1646" s="17"/>
      <c r="CN1646" s="17"/>
      <c r="CY1646" s="33" t="s">
        <v>85</v>
      </c>
    </row>
    <row r="1647" spans="1:103" x14ac:dyDescent="0.25">
      <c r="A1647">
        <v>1646</v>
      </c>
      <c r="D1647" s="12"/>
      <c r="E1647" s="13"/>
      <c r="H1647" s="15"/>
      <c r="I1647" s="11"/>
      <c r="J1647" s="32"/>
      <c r="K1647" s="32"/>
      <c r="V1647" s="9">
        <f t="shared" si="395"/>
        <v>0</v>
      </c>
      <c r="AJ1647" s="20"/>
      <c r="AV1647" s="17"/>
      <c r="BF1647" s="17"/>
      <c r="BI1647" s="17"/>
      <c r="CN1647" s="17"/>
      <c r="CY1647" s="33" t="s">
        <v>85</v>
      </c>
    </row>
    <row r="1648" spans="1:103" x14ac:dyDescent="0.25">
      <c r="A1648">
        <v>1647</v>
      </c>
      <c r="D1648" s="12"/>
      <c r="E1648" s="13"/>
      <c r="H1648" s="15"/>
      <c r="I1648" s="11"/>
      <c r="J1648" s="32"/>
      <c r="K1648" s="32"/>
      <c r="V1648" s="9">
        <f t="shared" si="395"/>
        <v>0</v>
      </c>
      <c r="AJ1648" s="20"/>
      <c r="AV1648" s="17"/>
      <c r="BF1648" s="17"/>
      <c r="BI1648" s="17"/>
      <c r="CN1648" s="17"/>
      <c r="CY1648" s="33" t="s">
        <v>85</v>
      </c>
    </row>
    <row r="1649" spans="1:103" x14ac:dyDescent="0.25">
      <c r="A1649">
        <v>1648</v>
      </c>
      <c r="D1649" s="12"/>
      <c r="E1649" s="13"/>
      <c r="H1649" s="15"/>
      <c r="I1649" s="11"/>
      <c r="J1649" s="32"/>
      <c r="K1649" s="32"/>
      <c r="V1649" s="9">
        <f t="shared" si="395"/>
        <v>0</v>
      </c>
      <c r="AJ1649" s="20"/>
      <c r="AV1649" s="17"/>
      <c r="BF1649" s="17"/>
      <c r="BI1649" s="17"/>
      <c r="CN1649" s="17"/>
      <c r="CY1649" s="33" t="s">
        <v>85</v>
      </c>
    </row>
    <row r="1650" spans="1:103" x14ac:dyDescent="0.25">
      <c r="A1650">
        <v>1649</v>
      </c>
      <c r="D1650" s="12"/>
      <c r="E1650" s="13"/>
      <c r="H1650" s="15"/>
      <c r="I1650" s="11"/>
      <c r="J1650" s="32"/>
      <c r="K1650" s="32"/>
      <c r="V1650" s="9">
        <f t="shared" si="395"/>
        <v>0</v>
      </c>
      <c r="AJ1650" s="20"/>
      <c r="AV1650" s="17"/>
      <c r="BF1650" s="17"/>
      <c r="BI1650" s="17"/>
      <c r="CN1650" s="17"/>
      <c r="CY1650" s="33" t="s">
        <v>85</v>
      </c>
    </row>
    <row r="1651" spans="1:103" x14ac:dyDescent="0.25">
      <c r="A1651">
        <v>1650</v>
      </c>
      <c r="D1651" s="12"/>
      <c r="E1651" s="13"/>
      <c r="H1651" s="15"/>
      <c r="I1651" s="11"/>
      <c r="J1651" s="32"/>
      <c r="K1651" s="32"/>
      <c r="V1651" s="9">
        <f t="shared" si="395"/>
        <v>0</v>
      </c>
      <c r="AJ1651" s="20"/>
      <c r="AV1651" s="17"/>
      <c r="BF1651" s="17"/>
      <c r="BI1651" s="17"/>
      <c r="CN1651" s="17"/>
      <c r="CY1651" s="33" t="s">
        <v>85</v>
      </c>
    </row>
    <row r="1652" spans="1:103" x14ac:dyDescent="0.25">
      <c r="A1652">
        <v>1651</v>
      </c>
      <c r="D1652" s="12"/>
      <c r="E1652" s="13"/>
      <c r="H1652" s="15"/>
      <c r="I1652" s="11"/>
      <c r="J1652" s="32"/>
      <c r="K1652" s="32"/>
      <c r="V1652" s="9">
        <f t="shared" si="395"/>
        <v>0</v>
      </c>
      <c r="AJ1652" s="20"/>
      <c r="AV1652" s="17"/>
      <c r="BF1652" s="17"/>
      <c r="BI1652" s="17"/>
      <c r="CN1652" s="17"/>
      <c r="CY1652" s="33" t="s">
        <v>85</v>
      </c>
    </row>
    <row r="1653" spans="1:103" x14ac:dyDescent="0.25">
      <c r="A1653">
        <v>1652</v>
      </c>
      <c r="D1653" s="12"/>
      <c r="E1653" s="13"/>
      <c r="H1653" s="15"/>
      <c r="I1653" s="11"/>
      <c r="J1653" s="32"/>
      <c r="K1653" s="32"/>
      <c r="V1653" s="9">
        <f t="shared" si="395"/>
        <v>0</v>
      </c>
      <c r="AJ1653" s="20"/>
      <c r="AV1653" s="17"/>
      <c r="BF1653" s="17"/>
      <c r="BI1653" s="17"/>
      <c r="CN1653" s="17"/>
      <c r="CY1653" s="33" t="s">
        <v>85</v>
      </c>
    </row>
    <row r="1654" spans="1:103" x14ac:dyDescent="0.25">
      <c r="A1654">
        <v>1653</v>
      </c>
      <c r="D1654" s="12"/>
      <c r="E1654" s="13"/>
      <c r="H1654" s="15"/>
      <c r="I1654" s="11"/>
      <c r="J1654" s="32"/>
      <c r="K1654" s="32"/>
      <c r="V1654" s="9">
        <f t="shared" si="395"/>
        <v>0</v>
      </c>
      <c r="AJ1654" s="20"/>
      <c r="AV1654" s="17"/>
      <c r="BF1654" s="17"/>
      <c r="BI1654" s="17"/>
      <c r="CN1654" s="17"/>
      <c r="CY1654" s="33" t="s">
        <v>85</v>
      </c>
    </row>
    <row r="1655" spans="1:103" x14ac:dyDescent="0.25">
      <c r="A1655">
        <v>1654</v>
      </c>
      <c r="D1655" s="12"/>
      <c r="E1655" s="13"/>
      <c r="H1655" s="15"/>
      <c r="I1655" s="11"/>
      <c r="J1655" s="32"/>
      <c r="K1655" s="32"/>
      <c r="V1655" s="9">
        <f t="shared" si="395"/>
        <v>0</v>
      </c>
      <c r="AJ1655" s="20"/>
      <c r="AV1655" s="17"/>
      <c r="BF1655" s="17"/>
      <c r="BI1655" s="17"/>
      <c r="CN1655" s="17"/>
      <c r="CY1655" s="33" t="s">
        <v>85</v>
      </c>
    </row>
    <row r="1656" spans="1:103" x14ac:dyDescent="0.25">
      <c r="A1656">
        <v>1655</v>
      </c>
      <c r="D1656" s="12"/>
      <c r="E1656" s="13"/>
      <c r="H1656" s="15"/>
      <c r="I1656" s="11"/>
      <c r="J1656" s="32"/>
      <c r="K1656" s="32"/>
      <c r="V1656" s="9">
        <f t="shared" si="395"/>
        <v>0</v>
      </c>
      <c r="AJ1656" s="20"/>
      <c r="AV1656" s="17"/>
      <c r="BF1656" s="17"/>
      <c r="BI1656" s="17"/>
      <c r="CN1656" s="17"/>
      <c r="CY1656" s="33" t="s">
        <v>85</v>
      </c>
    </row>
    <row r="1657" spans="1:103" x14ac:dyDescent="0.25">
      <c r="A1657">
        <v>1656</v>
      </c>
      <c r="D1657" s="12"/>
      <c r="E1657" s="13"/>
      <c r="H1657" s="15"/>
      <c r="I1657" s="11"/>
      <c r="J1657" s="32"/>
      <c r="K1657" s="32"/>
      <c r="V1657" s="9">
        <f t="shared" si="395"/>
        <v>0</v>
      </c>
      <c r="AJ1657" s="20"/>
      <c r="AV1657" s="17"/>
      <c r="BF1657" s="17"/>
      <c r="BI1657" s="17"/>
      <c r="CN1657" s="17"/>
      <c r="CY1657" s="33" t="s">
        <v>85</v>
      </c>
    </row>
    <row r="1658" spans="1:103" x14ac:dyDescent="0.25">
      <c r="A1658">
        <v>1657</v>
      </c>
      <c r="D1658" s="12"/>
      <c r="E1658" s="13"/>
      <c r="H1658" s="15"/>
      <c r="I1658" s="11"/>
      <c r="J1658" s="32"/>
      <c r="K1658" s="32"/>
      <c r="V1658" s="9">
        <f t="shared" si="395"/>
        <v>0</v>
      </c>
      <c r="AJ1658" s="20"/>
      <c r="AV1658" s="17"/>
      <c r="BF1658" s="17"/>
      <c r="BI1658" s="17"/>
      <c r="CN1658" s="17"/>
      <c r="CY1658" s="33" t="s">
        <v>85</v>
      </c>
    </row>
    <row r="1659" spans="1:103" x14ac:dyDescent="0.25">
      <c r="A1659">
        <v>1658</v>
      </c>
      <c r="D1659" s="12"/>
      <c r="E1659" s="13"/>
      <c r="H1659" s="15"/>
      <c r="I1659" s="11"/>
      <c r="J1659" s="32"/>
      <c r="K1659" s="32"/>
      <c r="V1659" s="9">
        <f t="shared" si="395"/>
        <v>0</v>
      </c>
      <c r="AJ1659" s="20"/>
      <c r="AV1659" s="17"/>
      <c r="BF1659" s="17"/>
      <c r="BI1659" s="17"/>
      <c r="CN1659" s="17"/>
      <c r="CY1659" s="33" t="s">
        <v>85</v>
      </c>
    </row>
    <row r="1660" spans="1:103" x14ac:dyDescent="0.25">
      <c r="A1660">
        <v>1659</v>
      </c>
      <c r="D1660" s="12"/>
      <c r="E1660" s="13"/>
      <c r="H1660" s="15"/>
      <c r="I1660" s="11"/>
      <c r="J1660" s="32"/>
      <c r="K1660" s="32"/>
      <c r="V1660" s="9">
        <f t="shared" si="395"/>
        <v>0</v>
      </c>
      <c r="AJ1660" s="20"/>
      <c r="AV1660" s="17"/>
      <c r="BF1660" s="17"/>
      <c r="BI1660" s="17"/>
      <c r="CN1660" s="17"/>
      <c r="CY1660" s="33" t="s">
        <v>85</v>
      </c>
    </row>
    <row r="1661" spans="1:103" x14ac:dyDescent="0.25">
      <c r="A1661">
        <v>1660</v>
      </c>
      <c r="D1661" s="12"/>
      <c r="E1661" s="13"/>
      <c r="H1661" s="15"/>
      <c r="I1661" s="11"/>
      <c r="J1661" s="32"/>
      <c r="K1661" s="32"/>
      <c r="V1661" s="9">
        <f t="shared" si="395"/>
        <v>0</v>
      </c>
      <c r="AJ1661" s="20"/>
      <c r="AV1661" s="17"/>
      <c r="BF1661" s="17"/>
      <c r="BI1661" s="17"/>
      <c r="CN1661" s="17"/>
      <c r="CY1661" s="33" t="s">
        <v>85</v>
      </c>
    </row>
    <row r="1662" spans="1:103" x14ac:dyDescent="0.25">
      <c r="A1662">
        <v>1661</v>
      </c>
      <c r="D1662" s="12"/>
      <c r="E1662" s="13"/>
      <c r="H1662" s="15"/>
      <c r="I1662" s="11"/>
      <c r="J1662" s="32"/>
      <c r="K1662" s="32"/>
      <c r="V1662" s="9">
        <f t="shared" si="395"/>
        <v>0</v>
      </c>
      <c r="AJ1662" s="20"/>
      <c r="AV1662" s="17"/>
      <c r="BF1662" s="17"/>
      <c r="BI1662" s="17"/>
      <c r="CN1662" s="17"/>
      <c r="CY1662" s="33" t="s">
        <v>85</v>
      </c>
    </row>
    <row r="1663" spans="1:103" x14ac:dyDescent="0.25">
      <c r="A1663">
        <v>1662</v>
      </c>
      <c r="D1663" s="12"/>
      <c r="E1663" s="13"/>
      <c r="H1663" s="15"/>
      <c r="I1663" s="11"/>
      <c r="J1663" s="32"/>
      <c r="K1663" s="32"/>
      <c r="V1663" s="9">
        <f t="shared" si="395"/>
        <v>0</v>
      </c>
      <c r="AJ1663" s="20"/>
      <c r="AV1663" s="17"/>
      <c r="BF1663" s="17"/>
      <c r="BI1663" s="17"/>
      <c r="CN1663" s="17"/>
      <c r="CY1663" s="33" t="s">
        <v>85</v>
      </c>
    </row>
    <row r="1664" spans="1:103" x14ac:dyDescent="0.25">
      <c r="A1664">
        <v>1663</v>
      </c>
      <c r="D1664" s="12"/>
      <c r="E1664" s="13"/>
      <c r="H1664" s="15"/>
      <c r="I1664" s="11"/>
      <c r="J1664" s="32"/>
      <c r="K1664" s="32"/>
      <c r="V1664" s="9">
        <f t="shared" si="395"/>
        <v>0</v>
      </c>
      <c r="AJ1664" s="20"/>
      <c r="AV1664" s="17"/>
      <c r="BF1664" s="17"/>
      <c r="BI1664" s="17"/>
      <c r="CN1664" s="17"/>
      <c r="CY1664" s="33" t="s">
        <v>85</v>
      </c>
    </row>
    <row r="1665" spans="1:103" x14ac:dyDescent="0.25">
      <c r="A1665">
        <v>1664</v>
      </c>
      <c r="D1665" s="12"/>
      <c r="E1665" s="13"/>
      <c r="H1665" s="15"/>
      <c r="I1665" s="11"/>
      <c r="J1665" s="32"/>
      <c r="K1665" s="32"/>
      <c r="V1665" s="9">
        <f t="shared" si="395"/>
        <v>0</v>
      </c>
      <c r="AJ1665" s="20"/>
      <c r="AV1665" s="17"/>
      <c r="BF1665" s="17"/>
      <c r="BI1665" s="17"/>
      <c r="CN1665" s="17"/>
      <c r="CY1665" s="33" t="s">
        <v>85</v>
      </c>
    </row>
    <row r="1666" spans="1:103" x14ac:dyDescent="0.25">
      <c r="A1666">
        <v>1665</v>
      </c>
      <c r="D1666" s="12"/>
      <c r="E1666" s="13"/>
      <c r="H1666" s="15"/>
      <c r="I1666" s="11"/>
      <c r="J1666" s="32"/>
      <c r="K1666" s="32"/>
      <c r="V1666" s="9">
        <f t="shared" ref="V1666:V1729" si="396">COUNTIF(B:B,B1666)</f>
        <v>0</v>
      </c>
      <c r="AJ1666" s="20"/>
      <c r="AV1666" s="17"/>
      <c r="BF1666" s="17"/>
      <c r="BI1666" s="17"/>
      <c r="CN1666" s="17"/>
      <c r="CY1666" s="33" t="s">
        <v>85</v>
      </c>
    </row>
    <row r="1667" spans="1:103" x14ac:dyDescent="0.25">
      <c r="A1667">
        <v>1666</v>
      </c>
      <c r="D1667" s="12"/>
      <c r="E1667" s="13"/>
      <c r="H1667" s="15"/>
      <c r="I1667" s="11"/>
      <c r="J1667" s="32"/>
      <c r="K1667" s="32"/>
      <c r="V1667" s="9">
        <f t="shared" si="396"/>
        <v>0</v>
      </c>
      <c r="AJ1667" s="20"/>
      <c r="AV1667" s="17"/>
      <c r="BF1667" s="17"/>
      <c r="BI1667" s="17"/>
      <c r="CN1667" s="17"/>
      <c r="CY1667" s="33" t="s">
        <v>85</v>
      </c>
    </row>
    <row r="1668" spans="1:103" x14ac:dyDescent="0.25">
      <c r="A1668">
        <v>1667</v>
      </c>
      <c r="D1668" s="12"/>
      <c r="E1668" s="13"/>
      <c r="H1668" s="15"/>
      <c r="I1668" s="11"/>
      <c r="J1668" s="32"/>
      <c r="K1668" s="32"/>
      <c r="V1668" s="9">
        <f t="shared" si="396"/>
        <v>0</v>
      </c>
      <c r="AJ1668" s="20"/>
      <c r="AV1668" s="17"/>
      <c r="BF1668" s="17"/>
      <c r="BI1668" s="17"/>
      <c r="CN1668" s="17"/>
      <c r="CY1668" s="33" t="s">
        <v>85</v>
      </c>
    </row>
    <row r="1669" spans="1:103" x14ac:dyDescent="0.25">
      <c r="A1669">
        <v>1668</v>
      </c>
      <c r="D1669" s="12"/>
      <c r="E1669" s="13"/>
      <c r="H1669" s="15"/>
      <c r="I1669" s="11"/>
      <c r="J1669" s="32"/>
      <c r="K1669" s="32"/>
      <c r="V1669" s="9">
        <f t="shared" si="396"/>
        <v>0</v>
      </c>
      <c r="AJ1669" s="20"/>
      <c r="AV1669" s="17"/>
      <c r="BF1669" s="17"/>
      <c r="BI1669" s="17"/>
      <c r="CN1669" s="17"/>
      <c r="CY1669" s="33" t="s">
        <v>85</v>
      </c>
    </row>
    <row r="1670" spans="1:103" x14ac:dyDescent="0.25">
      <c r="A1670">
        <v>1669</v>
      </c>
      <c r="D1670" s="12"/>
      <c r="E1670" s="13"/>
      <c r="H1670" s="15"/>
      <c r="I1670" s="11"/>
      <c r="J1670" s="32"/>
      <c r="K1670" s="32"/>
      <c r="V1670" s="9">
        <f t="shared" si="396"/>
        <v>0</v>
      </c>
      <c r="AJ1670" s="20"/>
      <c r="AV1670" s="17"/>
      <c r="BF1670" s="17"/>
      <c r="BI1670" s="17"/>
      <c r="CN1670" s="17"/>
      <c r="CY1670" s="33" t="s">
        <v>85</v>
      </c>
    </row>
    <row r="1671" spans="1:103" x14ac:dyDescent="0.25">
      <c r="A1671">
        <v>1670</v>
      </c>
      <c r="D1671" s="12"/>
      <c r="E1671" s="13"/>
      <c r="H1671" s="15"/>
      <c r="I1671" s="11"/>
      <c r="J1671" s="32"/>
      <c r="K1671" s="32"/>
      <c r="V1671" s="9">
        <f t="shared" si="396"/>
        <v>0</v>
      </c>
      <c r="AJ1671" s="20"/>
      <c r="AV1671" s="17"/>
      <c r="BF1671" s="17"/>
      <c r="BI1671" s="17"/>
      <c r="CN1671" s="17"/>
      <c r="CY1671" s="33" t="s">
        <v>85</v>
      </c>
    </row>
    <row r="1672" spans="1:103" x14ac:dyDescent="0.25">
      <c r="A1672">
        <v>1671</v>
      </c>
      <c r="D1672" s="12"/>
      <c r="E1672" s="13"/>
      <c r="H1672" s="15"/>
      <c r="I1672" s="11"/>
      <c r="J1672" s="32"/>
      <c r="K1672" s="32"/>
      <c r="V1672" s="9">
        <f t="shared" si="396"/>
        <v>0</v>
      </c>
      <c r="AJ1672" s="20"/>
      <c r="AV1672" s="17"/>
      <c r="BF1672" s="17"/>
      <c r="BI1672" s="17"/>
      <c r="CN1672" s="17"/>
      <c r="CY1672" s="33" t="s">
        <v>85</v>
      </c>
    </row>
    <row r="1673" spans="1:103" x14ac:dyDescent="0.25">
      <c r="A1673">
        <v>1672</v>
      </c>
      <c r="D1673" s="12"/>
      <c r="E1673" s="13"/>
      <c r="H1673" s="15"/>
      <c r="I1673" s="11"/>
      <c r="J1673" s="32"/>
      <c r="K1673" s="32"/>
      <c r="V1673" s="9">
        <f t="shared" si="396"/>
        <v>0</v>
      </c>
      <c r="AJ1673" s="20"/>
      <c r="AV1673" s="17"/>
      <c r="BF1673" s="17"/>
      <c r="BI1673" s="17"/>
      <c r="CN1673" s="17"/>
      <c r="CY1673" s="33" t="s">
        <v>85</v>
      </c>
    </row>
    <row r="1674" spans="1:103" x14ac:dyDescent="0.25">
      <c r="A1674">
        <v>1673</v>
      </c>
      <c r="D1674" s="12"/>
      <c r="E1674" s="13"/>
      <c r="H1674" s="15"/>
      <c r="I1674" s="11"/>
      <c r="J1674" s="32"/>
      <c r="K1674" s="32"/>
      <c r="V1674" s="9">
        <f t="shared" si="396"/>
        <v>0</v>
      </c>
      <c r="AJ1674" s="20"/>
      <c r="AV1674" s="17"/>
      <c r="BF1674" s="17"/>
      <c r="BI1674" s="17"/>
      <c r="CN1674" s="17"/>
      <c r="CY1674" s="33" t="s">
        <v>85</v>
      </c>
    </row>
    <row r="1675" spans="1:103" x14ac:dyDescent="0.25">
      <c r="A1675">
        <v>1674</v>
      </c>
      <c r="D1675" s="12"/>
      <c r="E1675" s="13"/>
      <c r="H1675" s="15"/>
      <c r="I1675" s="11"/>
      <c r="J1675" s="32"/>
      <c r="K1675" s="32"/>
      <c r="V1675" s="9">
        <f t="shared" si="396"/>
        <v>0</v>
      </c>
      <c r="AJ1675" s="20"/>
      <c r="AV1675" s="17"/>
      <c r="BF1675" s="17"/>
      <c r="BI1675" s="17"/>
      <c r="CN1675" s="17"/>
      <c r="CY1675" s="33" t="s">
        <v>85</v>
      </c>
    </row>
    <row r="1676" spans="1:103" x14ac:dyDescent="0.25">
      <c r="A1676">
        <v>1675</v>
      </c>
      <c r="D1676" s="12"/>
      <c r="E1676" s="13"/>
      <c r="H1676" s="15"/>
      <c r="I1676" s="11"/>
      <c r="J1676" s="32"/>
      <c r="K1676" s="32"/>
      <c r="V1676" s="9">
        <f t="shared" si="396"/>
        <v>0</v>
      </c>
      <c r="AJ1676" s="20"/>
      <c r="AV1676" s="17"/>
      <c r="BF1676" s="17"/>
      <c r="BI1676" s="17"/>
      <c r="CN1676" s="17"/>
      <c r="CY1676" s="33" t="s">
        <v>85</v>
      </c>
    </row>
    <row r="1677" spans="1:103" x14ac:dyDescent="0.25">
      <c r="A1677">
        <v>1676</v>
      </c>
      <c r="D1677" s="12"/>
      <c r="E1677" s="13"/>
      <c r="H1677" s="15"/>
      <c r="I1677" s="11"/>
      <c r="J1677" s="32"/>
      <c r="K1677" s="32"/>
      <c r="V1677" s="9">
        <f t="shared" si="396"/>
        <v>0</v>
      </c>
      <c r="AJ1677" s="20"/>
      <c r="AV1677" s="17"/>
      <c r="BF1677" s="17"/>
      <c r="BI1677" s="17"/>
      <c r="CN1677" s="17"/>
      <c r="CY1677" s="33" t="s">
        <v>85</v>
      </c>
    </row>
    <row r="1678" spans="1:103" x14ac:dyDescent="0.25">
      <c r="A1678">
        <v>1677</v>
      </c>
      <c r="D1678" s="12"/>
      <c r="E1678" s="13"/>
      <c r="H1678" s="15"/>
      <c r="I1678" s="11"/>
      <c r="J1678" s="32"/>
      <c r="K1678" s="32"/>
      <c r="V1678" s="9">
        <f t="shared" si="396"/>
        <v>0</v>
      </c>
      <c r="AJ1678" s="20"/>
      <c r="AV1678" s="17"/>
      <c r="BF1678" s="17"/>
      <c r="BI1678" s="17"/>
      <c r="CN1678" s="17"/>
      <c r="CY1678" s="33" t="s">
        <v>85</v>
      </c>
    </row>
    <row r="1679" spans="1:103" x14ac:dyDescent="0.25">
      <c r="A1679">
        <v>1678</v>
      </c>
      <c r="D1679" s="12"/>
      <c r="E1679" s="13"/>
      <c r="H1679" s="15"/>
      <c r="I1679" s="11"/>
      <c r="J1679" s="32"/>
      <c r="K1679" s="32"/>
      <c r="V1679" s="9">
        <f t="shared" si="396"/>
        <v>0</v>
      </c>
      <c r="AJ1679" s="20"/>
      <c r="AV1679" s="17"/>
      <c r="BF1679" s="17"/>
      <c r="BI1679" s="17"/>
      <c r="CN1679" s="17"/>
      <c r="CY1679" s="33" t="s">
        <v>85</v>
      </c>
    </row>
    <row r="1680" spans="1:103" x14ac:dyDescent="0.25">
      <c r="A1680">
        <v>1679</v>
      </c>
      <c r="D1680" s="12"/>
      <c r="E1680" s="13"/>
      <c r="H1680" s="15"/>
      <c r="I1680" s="11"/>
      <c r="J1680" s="32"/>
      <c r="K1680" s="32"/>
      <c r="V1680" s="9">
        <f t="shared" si="396"/>
        <v>0</v>
      </c>
      <c r="AJ1680" s="20"/>
      <c r="AV1680" s="17"/>
      <c r="BF1680" s="17"/>
      <c r="BI1680" s="17"/>
      <c r="CN1680" s="17"/>
      <c r="CY1680" s="33" t="s">
        <v>85</v>
      </c>
    </row>
    <row r="1681" spans="1:103" x14ac:dyDescent="0.25">
      <c r="A1681">
        <v>1680</v>
      </c>
      <c r="D1681" s="12"/>
      <c r="E1681" s="13"/>
      <c r="H1681" s="15"/>
      <c r="I1681" s="11"/>
      <c r="J1681" s="32"/>
      <c r="K1681" s="32"/>
      <c r="V1681" s="9">
        <f t="shared" si="396"/>
        <v>0</v>
      </c>
      <c r="AJ1681" s="20"/>
      <c r="AV1681" s="17"/>
      <c r="BF1681" s="17"/>
      <c r="BI1681" s="17"/>
      <c r="CN1681" s="17"/>
      <c r="CY1681" s="33" t="s">
        <v>85</v>
      </c>
    </row>
    <row r="1682" spans="1:103" x14ac:dyDescent="0.25">
      <c r="A1682">
        <v>1681</v>
      </c>
      <c r="D1682" s="12"/>
      <c r="E1682" s="13"/>
      <c r="H1682" s="15"/>
      <c r="I1682" s="11"/>
      <c r="J1682" s="32"/>
      <c r="K1682" s="32"/>
      <c r="V1682" s="9">
        <f t="shared" si="396"/>
        <v>0</v>
      </c>
      <c r="AJ1682" s="20"/>
      <c r="AV1682" s="17"/>
      <c r="BF1682" s="17"/>
      <c r="BI1682" s="17"/>
      <c r="CN1682" s="17"/>
      <c r="CY1682" s="33" t="s">
        <v>85</v>
      </c>
    </row>
    <row r="1683" spans="1:103" x14ac:dyDescent="0.25">
      <c r="A1683">
        <v>1682</v>
      </c>
      <c r="D1683" s="12"/>
      <c r="E1683" s="13"/>
      <c r="H1683" s="15"/>
      <c r="I1683" s="11"/>
      <c r="J1683" s="32"/>
      <c r="K1683" s="32"/>
      <c r="V1683" s="9">
        <f t="shared" si="396"/>
        <v>0</v>
      </c>
      <c r="AJ1683" s="20"/>
      <c r="AV1683" s="17"/>
      <c r="BF1683" s="17"/>
      <c r="BI1683" s="17"/>
      <c r="CN1683" s="17"/>
      <c r="CY1683" s="33" t="s">
        <v>85</v>
      </c>
    </row>
    <row r="1684" spans="1:103" x14ac:dyDescent="0.25">
      <c r="A1684">
        <v>1683</v>
      </c>
      <c r="D1684" s="12"/>
      <c r="E1684" s="13"/>
      <c r="H1684" s="15"/>
      <c r="I1684" s="11"/>
      <c r="J1684" s="32"/>
      <c r="K1684" s="32"/>
      <c r="V1684" s="9">
        <f t="shared" si="396"/>
        <v>0</v>
      </c>
      <c r="AJ1684" s="20"/>
      <c r="AV1684" s="17"/>
      <c r="BF1684" s="17"/>
      <c r="BI1684" s="17"/>
      <c r="CN1684" s="17"/>
      <c r="CY1684" s="33" t="s">
        <v>85</v>
      </c>
    </row>
    <row r="1685" spans="1:103" x14ac:dyDescent="0.25">
      <c r="A1685">
        <v>1684</v>
      </c>
      <c r="D1685" s="12"/>
      <c r="E1685" s="13"/>
      <c r="H1685" s="15"/>
      <c r="I1685" s="11"/>
      <c r="J1685" s="32"/>
      <c r="K1685" s="32"/>
      <c r="V1685" s="9">
        <f t="shared" si="396"/>
        <v>0</v>
      </c>
      <c r="AJ1685" s="20"/>
      <c r="AV1685" s="17"/>
      <c r="BF1685" s="17"/>
      <c r="BI1685" s="17"/>
      <c r="CN1685" s="17"/>
      <c r="CY1685" s="33" t="s">
        <v>85</v>
      </c>
    </row>
    <row r="1686" spans="1:103" x14ac:dyDescent="0.25">
      <c r="A1686">
        <v>1685</v>
      </c>
      <c r="D1686" s="12"/>
      <c r="E1686" s="13"/>
      <c r="H1686" s="15"/>
      <c r="I1686" s="11"/>
      <c r="J1686" s="32"/>
      <c r="K1686" s="32"/>
      <c r="V1686" s="9">
        <f t="shared" si="396"/>
        <v>0</v>
      </c>
      <c r="AJ1686" s="20"/>
      <c r="AV1686" s="17"/>
      <c r="BF1686" s="17"/>
      <c r="BI1686" s="17"/>
      <c r="CN1686" s="17"/>
      <c r="CY1686" s="33" t="s">
        <v>85</v>
      </c>
    </row>
    <row r="1687" spans="1:103" x14ac:dyDescent="0.25">
      <c r="A1687">
        <v>1686</v>
      </c>
      <c r="D1687" s="12"/>
      <c r="E1687" s="13"/>
      <c r="H1687" s="15"/>
      <c r="I1687" s="11"/>
      <c r="J1687" s="32"/>
      <c r="K1687" s="32"/>
      <c r="V1687" s="9">
        <f t="shared" si="396"/>
        <v>0</v>
      </c>
      <c r="AJ1687" s="20"/>
      <c r="AV1687" s="17"/>
      <c r="BF1687" s="17"/>
      <c r="BI1687" s="17"/>
      <c r="CN1687" s="17"/>
      <c r="CY1687" s="33" t="s">
        <v>85</v>
      </c>
    </row>
    <row r="1688" spans="1:103" x14ac:dyDescent="0.25">
      <c r="A1688">
        <v>1687</v>
      </c>
      <c r="D1688" s="12"/>
      <c r="E1688" s="13"/>
      <c r="H1688" s="15"/>
      <c r="I1688" s="11"/>
      <c r="J1688" s="32"/>
      <c r="K1688" s="32"/>
      <c r="V1688" s="9">
        <f t="shared" si="396"/>
        <v>0</v>
      </c>
      <c r="AJ1688" s="20"/>
      <c r="AV1688" s="17"/>
      <c r="BF1688" s="17"/>
      <c r="BI1688" s="17"/>
      <c r="CN1688" s="17"/>
      <c r="CY1688" s="33" t="s">
        <v>85</v>
      </c>
    </row>
    <row r="1689" spans="1:103" x14ac:dyDescent="0.25">
      <c r="A1689">
        <v>1688</v>
      </c>
      <c r="D1689" s="12"/>
      <c r="E1689" s="13"/>
      <c r="H1689" s="15"/>
      <c r="I1689" s="11"/>
      <c r="J1689" s="32"/>
      <c r="K1689" s="32"/>
      <c r="V1689" s="9">
        <f t="shared" si="396"/>
        <v>0</v>
      </c>
      <c r="AJ1689" s="20"/>
      <c r="AV1689" s="17"/>
      <c r="BF1689" s="17"/>
      <c r="BI1689" s="17"/>
      <c r="CN1689" s="17"/>
      <c r="CY1689" s="33" t="s">
        <v>85</v>
      </c>
    </row>
    <row r="1690" spans="1:103" x14ac:dyDescent="0.25">
      <c r="A1690">
        <v>1689</v>
      </c>
      <c r="D1690" s="12"/>
      <c r="E1690" s="13"/>
      <c r="H1690" s="15"/>
      <c r="I1690" s="11"/>
      <c r="J1690" s="32"/>
      <c r="K1690" s="32"/>
      <c r="V1690" s="9">
        <f t="shared" si="396"/>
        <v>0</v>
      </c>
      <c r="AJ1690" s="20"/>
      <c r="AV1690" s="17"/>
      <c r="BF1690" s="17"/>
      <c r="BI1690" s="17"/>
      <c r="CN1690" s="17"/>
      <c r="CY1690" s="33" t="s">
        <v>85</v>
      </c>
    </row>
    <row r="1691" spans="1:103" x14ac:dyDescent="0.25">
      <c r="A1691">
        <v>1690</v>
      </c>
      <c r="D1691" s="12"/>
      <c r="E1691" s="13"/>
      <c r="H1691" s="15"/>
      <c r="I1691" s="11"/>
      <c r="J1691" s="32"/>
      <c r="K1691" s="32"/>
      <c r="V1691" s="9">
        <f t="shared" si="396"/>
        <v>0</v>
      </c>
      <c r="AJ1691" s="20"/>
      <c r="AV1691" s="17"/>
      <c r="BF1691" s="17"/>
      <c r="BI1691" s="17"/>
      <c r="CN1691" s="17"/>
      <c r="CY1691" s="33" t="s">
        <v>85</v>
      </c>
    </row>
    <row r="1692" spans="1:103" x14ac:dyDescent="0.25">
      <c r="A1692">
        <v>1691</v>
      </c>
      <c r="D1692" s="12"/>
      <c r="E1692" s="13"/>
      <c r="H1692" s="15"/>
      <c r="I1692" s="11"/>
      <c r="J1692" s="32"/>
      <c r="K1692" s="32"/>
      <c r="V1692" s="9">
        <f t="shared" si="396"/>
        <v>0</v>
      </c>
      <c r="AJ1692" s="20"/>
      <c r="AV1692" s="17"/>
      <c r="BF1692" s="17"/>
      <c r="BI1692" s="17"/>
      <c r="CN1692" s="17"/>
      <c r="CY1692" s="33" t="s">
        <v>85</v>
      </c>
    </row>
    <row r="1693" spans="1:103" x14ac:dyDescent="0.25">
      <c r="A1693">
        <v>1692</v>
      </c>
      <c r="D1693" s="12"/>
      <c r="E1693" s="13"/>
      <c r="H1693" s="15"/>
      <c r="I1693" s="11"/>
      <c r="J1693" s="32"/>
      <c r="K1693" s="32"/>
      <c r="V1693" s="9">
        <f t="shared" si="396"/>
        <v>0</v>
      </c>
      <c r="AJ1693" s="20"/>
      <c r="AV1693" s="17"/>
      <c r="BF1693" s="17"/>
      <c r="BI1693" s="17"/>
      <c r="CN1693" s="17"/>
      <c r="CY1693" s="33" t="s">
        <v>85</v>
      </c>
    </row>
    <row r="1694" spans="1:103" x14ac:dyDescent="0.25">
      <c r="A1694">
        <v>1693</v>
      </c>
      <c r="D1694" s="12"/>
      <c r="E1694" s="13"/>
      <c r="H1694" s="15"/>
      <c r="I1694" s="11"/>
      <c r="J1694" s="32"/>
      <c r="K1694" s="32"/>
      <c r="V1694" s="9">
        <f t="shared" si="396"/>
        <v>0</v>
      </c>
      <c r="AJ1694" s="20"/>
      <c r="AV1694" s="17"/>
      <c r="BF1694" s="17"/>
      <c r="BI1694" s="17"/>
      <c r="CN1694" s="17"/>
      <c r="CY1694" s="33" t="s">
        <v>85</v>
      </c>
    </row>
    <row r="1695" spans="1:103" x14ac:dyDescent="0.25">
      <c r="A1695">
        <v>1694</v>
      </c>
      <c r="D1695" s="12"/>
      <c r="E1695" s="13"/>
      <c r="H1695" s="15"/>
      <c r="I1695" s="11"/>
      <c r="J1695" s="32"/>
      <c r="K1695" s="32"/>
      <c r="V1695" s="9">
        <f t="shared" si="396"/>
        <v>0</v>
      </c>
      <c r="AJ1695" s="20"/>
      <c r="AV1695" s="17"/>
      <c r="BF1695" s="17"/>
      <c r="BI1695" s="17"/>
      <c r="CN1695" s="17"/>
      <c r="CY1695" s="33" t="s">
        <v>85</v>
      </c>
    </row>
    <row r="1696" spans="1:103" x14ac:dyDescent="0.25">
      <c r="A1696">
        <v>1695</v>
      </c>
      <c r="D1696" s="12"/>
      <c r="E1696" s="13"/>
      <c r="H1696" s="15"/>
      <c r="I1696" s="11"/>
      <c r="J1696" s="32"/>
      <c r="K1696" s="32"/>
      <c r="V1696" s="9">
        <f t="shared" si="396"/>
        <v>0</v>
      </c>
      <c r="AJ1696" s="20"/>
      <c r="AV1696" s="17"/>
      <c r="BF1696" s="17"/>
      <c r="BI1696" s="17"/>
      <c r="CN1696" s="17"/>
      <c r="CY1696" s="33" t="s">
        <v>85</v>
      </c>
    </row>
    <row r="1697" spans="1:103" x14ac:dyDescent="0.25">
      <c r="A1697">
        <v>1696</v>
      </c>
      <c r="D1697" s="12"/>
      <c r="E1697" s="13"/>
      <c r="H1697" s="15"/>
      <c r="I1697" s="11"/>
      <c r="J1697" s="32"/>
      <c r="K1697" s="32"/>
      <c r="V1697" s="9">
        <f t="shared" si="396"/>
        <v>0</v>
      </c>
      <c r="AJ1697" s="20"/>
      <c r="AV1697" s="17"/>
      <c r="BF1697" s="17"/>
      <c r="BI1697" s="17"/>
      <c r="CN1697" s="17"/>
      <c r="CY1697" s="33" t="s">
        <v>85</v>
      </c>
    </row>
    <row r="1698" spans="1:103" x14ac:dyDescent="0.25">
      <c r="A1698">
        <v>1697</v>
      </c>
      <c r="D1698" s="12"/>
      <c r="E1698" s="13"/>
      <c r="H1698" s="15"/>
      <c r="I1698" s="11"/>
      <c r="J1698" s="32"/>
      <c r="K1698" s="32"/>
      <c r="V1698" s="9">
        <f t="shared" si="396"/>
        <v>0</v>
      </c>
      <c r="AJ1698" s="20"/>
      <c r="AV1698" s="17"/>
      <c r="BF1698" s="17"/>
      <c r="BI1698" s="17"/>
      <c r="CN1698" s="17"/>
      <c r="CY1698" s="33" t="s">
        <v>85</v>
      </c>
    </row>
    <row r="1699" spans="1:103" x14ac:dyDescent="0.25">
      <c r="A1699">
        <v>1698</v>
      </c>
      <c r="D1699" s="12"/>
      <c r="E1699" s="13"/>
      <c r="H1699" s="15"/>
      <c r="I1699" s="11"/>
      <c r="J1699" s="32"/>
      <c r="K1699" s="32"/>
      <c r="V1699" s="9">
        <f t="shared" si="396"/>
        <v>0</v>
      </c>
      <c r="AJ1699" s="20"/>
      <c r="AV1699" s="17"/>
      <c r="BF1699" s="17"/>
      <c r="BI1699" s="17"/>
      <c r="CN1699" s="17"/>
      <c r="CY1699" s="33" t="s">
        <v>85</v>
      </c>
    </row>
    <row r="1700" spans="1:103" x14ac:dyDescent="0.25">
      <c r="A1700">
        <v>1699</v>
      </c>
      <c r="D1700" s="12"/>
      <c r="E1700" s="13"/>
      <c r="H1700" s="15"/>
      <c r="I1700" s="11"/>
      <c r="J1700" s="32"/>
      <c r="K1700" s="32"/>
      <c r="V1700" s="9">
        <f t="shared" si="396"/>
        <v>0</v>
      </c>
      <c r="AJ1700" s="20"/>
      <c r="AV1700" s="17"/>
      <c r="BF1700" s="17"/>
      <c r="BI1700" s="17"/>
      <c r="CN1700" s="17"/>
      <c r="CY1700" s="33" t="s">
        <v>85</v>
      </c>
    </row>
    <row r="1701" spans="1:103" x14ac:dyDescent="0.25">
      <c r="A1701">
        <v>1700</v>
      </c>
      <c r="D1701" s="12"/>
      <c r="E1701" s="13"/>
      <c r="H1701" s="15"/>
      <c r="I1701" s="11"/>
      <c r="J1701" s="32"/>
      <c r="K1701" s="32"/>
      <c r="V1701" s="9">
        <f t="shared" si="396"/>
        <v>0</v>
      </c>
      <c r="AJ1701" s="20"/>
      <c r="AV1701" s="17"/>
      <c r="BF1701" s="17"/>
      <c r="BI1701" s="17"/>
      <c r="CN1701" s="17"/>
      <c r="CY1701" s="33" t="s">
        <v>85</v>
      </c>
    </row>
    <row r="1702" spans="1:103" x14ac:dyDescent="0.25">
      <c r="A1702">
        <v>1701</v>
      </c>
      <c r="D1702" s="12"/>
      <c r="E1702" s="13"/>
      <c r="H1702" s="15"/>
      <c r="I1702" s="11"/>
      <c r="J1702" s="32"/>
      <c r="K1702" s="32"/>
      <c r="V1702" s="9">
        <f t="shared" si="396"/>
        <v>0</v>
      </c>
      <c r="AJ1702" s="20"/>
      <c r="AV1702" s="17"/>
      <c r="BF1702" s="17"/>
      <c r="BI1702" s="17"/>
      <c r="CN1702" s="17"/>
      <c r="CY1702" s="33" t="s">
        <v>85</v>
      </c>
    </row>
    <row r="1703" spans="1:103" x14ac:dyDescent="0.25">
      <c r="A1703">
        <v>1702</v>
      </c>
      <c r="D1703" s="12"/>
      <c r="E1703" s="13"/>
      <c r="H1703" s="15"/>
      <c r="I1703" s="11"/>
      <c r="J1703" s="32"/>
      <c r="K1703" s="32"/>
      <c r="V1703" s="9">
        <f t="shared" si="396"/>
        <v>0</v>
      </c>
      <c r="AJ1703" s="20"/>
      <c r="AV1703" s="17"/>
      <c r="BF1703" s="17"/>
      <c r="BI1703" s="17"/>
      <c r="CN1703" s="17"/>
      <c r="CY1703" s="33" t="s">
        <v>85</v>
      </c>
    </row>
    <row r="1704" spans="1:103" x14ac:dyDescent="0.25">
      <c r="A1704">
        <v>1703</v>
      </c>
      <c r="D1704" s="12"/>
      <c r="E1704" s="13"/>
      <c r="H1704" s="15"/>
      <c r="I1704" s="11"/>
      <c r="J1704" s="32"/>
      <c r="K1704" s="32"/>
      <c r="V1704" s="9">
        <f t="shared" si="396"/>
        <v>0</v>
      </c>
      <c r="AJ1704" s="20"/>
      <c r="AV1704" s="17"/>
      <c r="BF1704" s="17"/>
      <c r="BI1704" s="17"/>
      <c r="CN1704" s="17"/>
      <c r="CY1704" s="33" t="s">
        <v>85</v>
      </c>
    </row>
    <row r="1705" spans="1:103" x14ac:dyDescent="0.25">
      <c r="A1705">
        <v>1704</v>
      </c>
      <c r="D1705" s="12"/>
      <c r="E1705" s="13"/>
      <c r="H1705" s="15"/>
      <c r="I1705" s="11"/>
      <c r="J1705" s="32"/>
      <c r="K1705" s="32"/>
      <c r="V1705" s="9">
        <f t="shared" si="396"/>
        <v>0</v>
      </c>
      <c r="AJ1705" s="20"/>
      <c r="AV1705" s="17"/>
      <c r="BF1705" s="17"/>
      <c r="BI1705" s="17"/>
      <c r="BL1705" s="92"/>
      <c r="CN1705" s="17"/>
      <c r="CY1705" s="33" t="s">
        <v>85</v>
      </c>
    </row>
    <row r="1706" spans="1:103" x14ac:dyDescent="0.25">
      <c r="A1706">
        <v>1705</v>
      </c>
      <c r="D1706" s="12"/>
      <c r="E1706" s="13"/>
      <c r="H1706" s="15"/>
      <c r="I1706" s="11"/>
      <c r="J1706" s="32"/>
      <c r="K1706" s="32"/>
      <c r="V1706" s="9">
        <f t="shared" si="396"/>
        <v>0</v>
      </c>
      <c r="AJ1706" s="20"/>
      <c r="AV1706" s="17"/>
      <c r="BF1706" s="17"/>
      <c r="BI1706" s="17"/>
      <c r="BL1706" s="92"/>
      <c r="CN1706" s="17"/>
      <c r="CY1706" s="33" t="s">
        <v>85</v>
      </c>
    </row>
    <row r="1707" spans="1:103" x14ac:dyDescent="0.25">
      <c r="A1707">
        <v>1706</v>
      </c>
      <c r="D1707" s="12"/>
      <c r="E1707" s="13"/>
      <c r="H1707" s="15"/>
      <c r="I1707" s="11"/>
      <c r="J1707" s="32"/>
      <c r="K1707" s="32"/>
      <c r="V1707" s="9">
        <f t="shared" si="396"/>
        <v>0</v>
      </c>
      <c r="AJ1707" s="20"/>
      <c r="AV1707" s="17"/>
      <c r="BF1707" s="17"/>
      <c r="BI1707" s="17"/>
      <c r="BL1707" s="92"/>
      <c r="CN1707" s="17"/>
      <c r="CY1707" s="33" t="s">
        <v>85</v>
      </c>
    </row>
    <row r="1708" spans="1:103" x14ac:dyDescent="0.25">
      <c r="A1708">
        <v>1707</v>
      </c>
      <c r="D1708" s="12"/>
      <c r="E1708" s="13"/>
      <c r="H1708" s="15"/>
      <c r="I1708" s="11"/>
      <c r="J1708" s="32"/>
      <c r="K1708" s="32"/>
      <c r="V1708" s="9">
        <f t="shared" si="396"/>
        <v>0</v>
      </c>
      <c r="AJ1708" s="20"/>
      <c r="AV1708" s="17"/>
      <c r="BF1708" s="17"/>
      <c r="BI1708" s="17"/>
      <c r="BL1708" s="92"/>
      <c r="CN1708" s="17"/>
      <c r="CY1708" s="33" t="s">
        <v>85</v>
      </c>
    </row>
    <row r="1709" spans="1:103" x14ac:dyDescent="0.25">
      <c r="A1709">
        <v>1708</v>
      </c>
      <c r="D1709" s="12"/>
      <c r="E1709" s="13"/>
      <c r="H1709" s="15"/>
      <c r="I1709" s="11"/>
      <c r="J1709" s="32"/>
      <c r="K1709" s="32"/>
      <c r="V1709" s="9">
        <f t="shared" si="396"/>
        <v>0</v>
      </c>
      <c r="AJ1709" s="20"/>
      <c r="AV1709" s="17"/>
      <c r="BF1709" s="17"/>
      <c r="BI1709" s="17"/>
      <c r="BL1709" s="92"/>
      <c r="CN1709" s="17"/>
      <c r="CY1709" s="33" t="s">
        <v>85</v>
      </c>
    </row>
    <row r="1710" spans="1:103" x14ac:dyDescent="0.25">
      <c r="A1710">
        <v>1709</v>
      </c>
      <c r="D1710" s="12"/>
      <c r="E1710" s="13"/>
      <c r="H1710" s="15"/>
      <c r="I1710" s="11"/>
      <c r="J1710" s="32"/>
      <c r="K1710" s="32"/>
      <c r="V1710" s="9">
        <f t="shared" si="396"/>
        <v>0</v>
      </c>
      <c r="AJ1710" s="20"/>
      <c r="AV1710" s="17"/>
      <c r="BF1710" s="17"/>
      <c r="BI1710" s="17"/>
      <c r="BL1710" s="92"/>
      <c r="CN1710" s="17"/>
      <c r="CY1710" s="33" t="s">
        <v>85</v>
      </c>
    </row>
    <row r="1711" spans="1:103" x14ac:dyDescent="0.25">
      <c r="A1711">
        <v>1710</v>
      </c>
      <c r="D1711" s="12"/>
      <c r="E1711" s="13"/>
      <c r="H1711" s="15"/>
      <c r="I1711" s="11"/>
      <c r="J1711" s="32"/>
      <c r="K1711" s="32"/>
      <c r="V1711" s="9">
        <f t="shared" si="396"/>
        <v>0</v>
      </c>
      <c r="AJ1711" s="20"/>
      <c r="AV1711" s="17"/>
      <c r="BF1711" s="17"/>
      <c r="BI1711" s="17"/>
      <c r="BL1711" s="92"/>
      <c r="CN1711" s="17"/>
      <c r="CY1711" s="33" t="s">
        <v>85</v>
      </c>
    </row>
    <row r="1712" spans="1:103" x14ac:dyDescent="0.25">
      <c r="A1712">
        <v>1711</v>
      </c>
      <c r="D1712" s="12"/>
      <c r="E1712" s="13"/>
      <c r="H1712" s="15"/>
      <c r="I1712" s="11"/>
      <c r="J1712" s="32"/>
      <c r="K1712" s="32"/>
      <c r="V1712" s="9">
        <f t="shared" si="396"/>
        <v>0</v>
      </c>
      <c r="AJ1712" s="20"/>
      <c r="AV1712" s="17"/>
      <c r="BF1712" s="17"/>
      <c r="BI1712" s="17"/>
      <c r="BL1712" s="92"/>
      <c r="CN1712" s="17"/>
      <c r="CY1712" s="33" t="s">
        <v>85</v>
      </c>
    </row>
    <row r="1713" spans="1:103" x14ac:dyDescent="0.25">
      <c r="A1713">
        <v>1712</v>
      </c>
      <c r="D1713" s="12"/>
      <c r="E1713" s="13"/>
      <c r="H1713" s="15"/>
      <c r="I1713" s="11"/>
      <c r="J1713" s="32"/>
      <c r="K1713" s="32"/>
      <c r="V1713" s="9">
        <f t="shared" si="396"/>
        <v>0</v>
      </c>
      <c r="AJ1713" s="20"/>
      <c r="AV1713" s="17"/>
      <c r="BF1713" s="17"/>
      <c r="BI1713" s="17"/>
      <c r="BL1713" s="92"/>
      <c r="CN1713" s="17"/>
      <c r="CY1713" s="33" t="s">
        <v>85</v>
      </c>
    </row>
    <row r="1714" spans="1:103" x14ac:dyDescent="0.25">
      <c r="A1714">
        <v>1713</v>
      </c>
      <c r="D1714" s="12"/>
      <c r="E1714" s="13"/>
      <c r="H1714" s="15"/>
      <c r="I1714" s="11"/>
      <c r="J1714" s="32"/>
      <c r="K1714" s="32"/>
      <c r="V1714" s="9">
        <f t="shared" si="396"/>
        <v>0</v>
      </c>
      <c r="AJ1714" s="20"/>
      <c r="AV1714" s="17"/>
      <c r="BF1714" s="17"/>
      <c r="BI1714" s="17"/>
      <c r="BL1714" s="92"/>
      <c r="CN1714" s="17"/>
      <c r="CY1714" s="33" t="s">
        <v>85</v>
      </c>
    </row>
    <row r="1715" spans="1:103" x14ac:dyDescent="0.25">
      <c r="A1715">
        <v>1714</v>
      </c>
      <c r="D1715" s="12"/>
      <c r="E1715" s="13"/>
      <c r="H1715" s="15"/>
      <c r="I1715" s="11"/>
      <c r="J1715" s="32"/>
      <c r="K1715" s="32"/>
      <c r="V1715" s="9">
        <f t="shared" si="396"/>
        <v>0</v>
      </c>
      <c r="AJ1715" s="20"/>
      <c r="AV1715" s="17"/>
      <c r="BF1715" s="17"/>
      <c r="BI1715" s="17"/>
      <c r="BL1715" s="92"/>
      <c r="CN1715" s="17"/>
      <c r="CY1715" s="33" t="s">
        <v>85</v>
      </c>
    </row>
    <row r="1716" spans="1:103" x14ac:dyDescent="0.25">
      <c r="A1716">
        <v>1715</v>
      </c>
      <c r="D1716" s="12"/>
      <c r="E1716" s="13"/>
      <c r="H1716" s="15"/>
      <c r="I1716" s="11"/>
      <c r="J1716" s="32"/>
      <c r="K1716" s="32"/>
      <c r="V1716" s="9">
        <f t="shared" si="396"/>
        <v>0</v>
      </c>
      <c r="AJ1716" s="20"/>
      <c r="AV1716" s="17"/>
      <c r="BF1716" s="17"/>
      <c r="BI1716" s="17"/>
      <c r="BL1716" s="92"/>
      <c r="CN1716" s="17"/>
      <c r="CY1716" s="33" t="s">
        <v>85</v>
      </c>
    </row>
    <row r="1717" spans="1:103" x14ac:dyDescent="0.25">
      <c r="A1717">
        <v>1716</v>
      </c>
      <c r="D1717" s="12"/>
      <c r="E1717" s="13"/>
      <c r="H1717" s="15"/>
      <c r="I1717" s="11"/>
      <c r="J1717" s="32"/>
      <c r="K1717" s="32"/>
      <c r="V1717" s="9">
        <f t="shared" si="396"/>
        <v>0</v>
      </c>
      <c r="AJ1717" s="20"/>
      <c r="AV1717" s="17"/>
      <c r="BF1717" s="17"/>
      <c r="BI1717" s="17"/>
      <c r="BL1717" s="92"/>
      <c r="CN1717" s="17"/>
      <c r="CY1717" s="33" t="s">
        <v>85</v>
      </c>
    </row>
    <row r="1718" spans="1:103" x14ac:dyDescent="0.25">
      <c r="A1718">
        <v>1717</v>
      </c>
      <c r="D1718" s="12"/>
      <c r="E1718" s="13"/>
      <c r="H1718" s="15"/>
      <c r="I1718" s="11"/>
      <c r="J1718" s="32"/>
      <c r="K1718" s="32"/>
      <c r="V1718" s="9">
        <f t="shared" si="396"/>
        <v>0</v>
      </c>
      <c r="AJ1718" s="20"/>
      <c r="AV1718" s="17"/>
      <c r="BF1718" s="17"/>
      <c r="BI1718" s="17"/>
      <c r="BL1718" s="92"/>
      <c r="CN1718" s="17"/>
      <c r="CY1718" s="33" t="s">
        <v>85</v>
      </c>
    </row>
    <row r="1719" spans="1:103" x14ac:dyDescent="0.25">
      <c r="A1719">
        <v>1718</v>
      </c>
      <c r="D1719" s="12"/>
      <c r="E1719" s="13"/>
      <c r="H1719" s="15"/>
      <c r="I1719" s="11"/>
      <c r="J1719" s="32"/>
      <c r="K1719" s="32"/>
      <c r="V1719" s="9">
        <f t="shared" si="396"/>
        <v>0</v>
      </c>
      <c r="AJ1719" s="20"/>
      <c r="AV1719" s="17"/>
      <c r="BF1719" s="17"/>
      <c r="BI1719" s="17"/>
      <c r="BL1719" s="92"/>
      <c r="CN1719" s="17"/>
      <c r="CY1719" s="33" t="s">
        <v>85</v>
      </c>
    </row>
    <row r="1720" spans="1:103" x14ac:dyDescent="0.25">
      <c r="A1720">
        <v>1719</v>
      </c>
      <c r="D1720" s="12"/>
      <c r="E1720" s="13"/>
      <c r="H1720" s="15"/>
      <c r="I1720" s="11"/>
      <c r="J1720" s="32"/>
      <c r="K1720" s="32"/>
      <c r="V1720" s="9">
        <f t="shared" si="396"/>
        <v>0</v>
      </c>
      <c r="AJ1720" s="20"/>
      <c r="AV1720" s="17"/>
      <c r="BF1720" s="17"/>
      <c r="BI1720" s="17"/>
      <c r="BL1720" s="92"/>
      <c r="CN1720" s="17"/>
      <c r="CY1720" s="33" t="s">
        <v>85</v>
      </c>
    </row>
    <row r="1721" spans="1:103" x14ac:dyDescent="0.25">
      <c r="A1721">
        <v>1720</v>
      </c>
      <c r="D1721" s="12"/>
      <c r="E1721" s="13"/>
      <c r="H1721" s="15"/>
      <c r="I1721" s="11"/>
      <c r="J1721" s="32"/>
      <c r="K1721" s="32"/>
      <c r="V1721" s="9">
        <f t="shared" si="396"/>
        <v>0</v>
      </c>
      <c r="AJ1721" s="20"/>
      <c r="AV1721" s="17"/>
      <c r="BF1721" s="17"/>
      <c r="BI1721" s="17"/>
      <c r="BL1721" s="92"/>
      <c r="CN1721" s="17"/>
      <c r="CY1721" s="33" t="s">
        <v>85</v>
      </c>
    </row>
    <row r="1722" spans="1:103" x14ac:dyDescent="0.25">
      <c r="A1722">
        <v>1721</v>
      </c>
      <c r="D1722" s="12"/>
      <c r="E1722" s="13"/>
      <c r="H1722" s="15"/>
      <c r="I1722" s="11"/>
      <c r="J1722" s="32"/>
      <c r="K1722" s="32"/>
      <c r="V1722" s="9">
        <f t="shared" si="396"/>
        <v>0</v>
      </c>
      <c r="AJ1722" s="20"/>
      <c r="AV1722" s="17"/>
      <c r="BF1722" s="17"/>
      <c r="BI1722" s="17"/>
      <c r="BL1722" s="92"/>
      <c r="CN1722" s="17"/>
      <c r="CY1722" s="33" t="s">
        <v>85</v>
      </c>
    </row>
    <row r="1723" spans="1:103" x14ac:dyDescent="0.25">
      <c r="A1723">
        <v>1722</v>
      </c>
      <c r="D1723" s="12"/>
      <c r="E1723" s="13"/>
      <c r="H1723" s="15"/>
      <c r="I1723" s="11"/>
      <c r="J1723" s="32"/>
      <c r="K1723" s="32"/>
      <c r="V1723" s="9">
        <f t="shared" si="396"/>
        <v>0</v>
      </c>
      <c r="AJ1723" s="20"/>
      <c r="AV1723" s="17"/>
      <c r="BF1723" s="17"/>
      <c r="BI1723" s="17"/>
      <c r="BL1723" s="92"/>
      <c r="CN1723" s="17"/>
      <c r="CY1723" s="33" t="s">
        <v>85</v>
      </c>
    </row>
    <row r="1724" spans="1:103" x14ac:dyDescent="0.25">
      <c r="A1724">
        <v>1723</v>
      </c>
      <c r="D1724" s="12"/>
      <c r="E1724" s="13"/>
      <c r="H1724" s="15"/>
      <c r="I1724" s="11"/>
      <c r="J1724" s="32"/>
      <c r="K1724" s="32"/>
      <c r="V1724" s="9">
        <f t="shared" si="396"/>
        <v>0</v>
      </c>
      <c r="AJ1724" s="20"/>
      <c r="AV1724" s="17"/>
      <c r="BF1724" s="17"/>
      <c r="BI1724" s="17"/>
      <c r="BL1724" s="92"/>
      <c r="CN1724" s="17"/>
      <c r="CY1724" s="33" t="s">
        <v>85</v>
      </c>
    </row>
    <row r="1725" spans="1:103" x14ac:dyDescent="0.25">
      <c r="A1725">
        <v>1724</v>
      </c>
      <c r="D1725" s="12"/>
      <c r="E1725" s="13"/>
      <c r="H1725" s="15"/>
      <c r="I1725" s="11"/>
      <c r="J1725" s="32"/>
      <c r="K1725" s="32"/>
      <c r="V1725" s="9">
        <f t="shared" si="396"/>
        <v>0</v>
      </c>
      <c r="AJ1725" s="20"/>
      <c r="AV1725" s="17"/>
      <c r="BF1725" s="17"/>
      <c r="BI1725" s="17"/>
      <c r="BL1725" s="92"/>
      <c r="CN1725" s="17"/>
      <c r="CY1725" s="33" t="s">
        <v>85</v>
      </c>
    </row>
    <row r="1726" spans="1:103" x14ac:dyDescent="0.25">
      <c r="A1726">
        <v>1725</v>
      </c>
      <c r="D1726" s="12"/>
      <c r="E1726" s="13"/>
      <c r="H1726" s="15"/>
      <c r="I1726" s="11"/>
      <c r="J1726" s="32"/>
      <c r="K1726" s="32"/>
      <c r="V1726" s="9">
        <f t="shared" si="396"/>
        <v>0</v>
      </c>
      <c r="AJ1726" s="20"/>
      <c r="AV1726" s="17"/>
      <c r="BF1726" s="17"/>
      <c r="BI1726" s="17"/>
      <c r="BL1726" s="92"/>
      <c r="CN1726" s="17"/>
      <c r="CY1726" s="33" t="s">
        <v>85</v>
      </c>
    </row>
    <row r="1727" spans="1:103" x14ac:dyDescent="0.25">
      <c r="A1727">
        <v>1726</v>
      </c>
      <c r="D1727" s="12"/>
      <c r="E1727" s="13"/>
      <c r="H1727" s="15"/>
      <c r="I1727" s="11"/>
      <c r="J1727" s="32"/>
      <c r="K1727" s="32"/>
      <c r="V1727" s="9">
        <f t="shared" si="396"/>
        <v>0</v>
      </c>
      <c r="AJ1727" s="20"/>
      <c r="AV1727" s="17"/>
      <c r="BF1727" s="17"/>
      <c r="BI1727" s="17"/>
      <c r="BL1727" s="92"/>
      <c r="CN1727" s="17"/>
      <c r="CY1727" s="33" t="s">
        <v>85</v>
      </c>
    </row>
    <row r="1728" spans="1:103" x14ac:dyDescent="0.25">
      <c r="A1728">
        <v>1727</v>
      </c>
      <c r="D1728" s="12"/>
      <c r="E1728" s="13"/>
      <c r="H1728" s="15"/>
      <c r="I1728" s="11"/>
      <c r="J1728" s="32"/>
      <c r="K1728" s="32"/>
      <c r="V1728" s="9">
        <f t="shared" si="396"/>
        <v>0</v>
      </c>
      <c r="AJ1728" s="20"/>
      <c r="AV1728" s="17"/>
      <c r="BF1728" s="17"/>
      <c r="BI1728" s="17"/>
      <c r="BL1728" s="92"/>
      <c r="CN1728" s="17"/>
      <c r="CY1728" s="33" t="s">
        <v>85</v>
      </c>
    </row>
    <row r="1729" spans="1:103" x14ac:dyDescent="0.25">
      <c r="A1729">
        <v>1728</v>
      </c>
      <c r="D1729" s="12"/>
      <c r="E1729" s="13"/>
      <c r="H1729" s="15"/>
      <c r="I1729" s="11"/>
      <c r="J1729" s="32"/>
      <c r="K1729" s="32"/>
      <c r="V1729" s="9">
        <f t="shared" si="396"/>
        <v>0</v>
      </c>
      <c r="AJ1729" s="20"/>
      <c r="AN1729" s="32"/>
      <c r="AV1729" s="17"/>
      <c r="BF1729" s="17"/>
      <c r="BI1729" s="17"/>
      <c r="CN1729" s="17"/>
      <c r="CY1729" s="33" t="s">
        <v>85</v>
      </c>
    </row>
    <row r="1730" spans="1:103" x14ac:dyDescent="0.25">
      <c r="A1730">
        <v>1729</v>
      </c>
      <c r="D1730" s="12"/>
      <c r="E1730" s="13"/>
      <c r="H1730" s="15"/>
      <c r="I1730" s="11"/>
      <c r="J1730" s="32"/>
      <c r="K1730" s="32"/>
      <c r="V1730" s="9">
        <f t="shared" ref="V1730:V1793" si="397">COUNTIF(B:B,B1730)</f>
        <v>0</v>
      </c>
      <c r="AJ1730" s="20"/>
      <c r="AN1730" s="32"/>
      <c r="AV1730" s="17"/>
      <c r="BF1730" s="17"/>
      <c r="BI1730" s="17"/>
      <c r="CN1730" s="17"/>
      <c r="CY1730" s="33" t="s">
        <v>85</v>
      </c>
    </row>
    <row r="1731" spans="1:103" x14ac:dyDescent="0.25">
      <c r="A1731">
        <v>1730</v>
      </c>
      <c r="D1731" s="12"/>
      <c r="E1731" s="13"/>
      <c r="H1731" s="15"/>
      <c r="I1731" s="11"/>
      <c r="J1731" s="32"/>
      <c r="K1731" s="32"/>
      <c r="V1731" s="9">
        <f t="shared" si="397"/>
        <v>0</v>
      </c>
      <c r="AJ1731" s="20"/>
      <c r="AN1731" s="32"/>
      <c r="AV1731" s="17"/>
      <c r="BF1731" s="17"/>
      <c r="BI1731" s="17"/>
      <c r="CN1731" s="17"/>
      <c r="CY1731" s="33" t="s">
        <v>85</v>
      </c>
    </row>
    <row r="1732" spans="1:103" x14ac:dyDescent="0.25">
      <c r="A1732">
        <v>1731</v>
      </c>
      <c r="D1732" s="12"/>
      <c r="E1732" s="13"/>
      <c r="H1732" s="15"/>
      <c r="I1732" s="11"/>
      <c r="J1732" s="32"/>
      <c r="K1732" s="32"/>
      <c r="V1732" s="9">
        <f t="shared" si="397"/>
        <v>0</v>
      </c>
      <c r="AJ1732" s="20"/>
      <c r="AN1732" s="32"/>
      <c r="AV1732" s="17"/>
      <c r="BF1732" s="17"/>
      <c r="BI1732" s="17"/>
      <c r="CN1732" s="17"/>
      <c r="CY1732" s="33" t="s">
        <v>85</v>
      </c>
    </row>
    <row r="1733" spans="1:103" x14ac:dyDescent="0.25">
      <c r="A1733">
        <v>1732</v>
      </c>
      <c r="D1733" s="12"/>
      <c r="E1733" s="13"/>
      <c r="H1733" s="15"/>
      <c r="I1733" s="11"/>
      <c r="J1733" s="32"/>
      <c r="K1733" s="32"/>
      <c r="V1733" s="9">
        <f t="shared" si="397"/>
        <v>0</v>
      </c>
      <c r="AJ1733" s="20"/>
      <c r="AN1733" s="32"/>
      <c r="AV1733" s="17"/>
      <c r="BF1733" s="17"/>
      <c r="BI1733" s="17"/>
      <c r="CN1733" s="17"/>
      <c r="CY1733" s="33" t="s">
        <v>85</v>
      </c>
    </row>
    <row r="1734" spans="1:103" x14ac:dyDescent="0.25">
      <c r="A1734">
        <v>1733</v>
      </c>
      <c r="D1734" s="12"/>
      <c r="E1734" s="13"/>
      <c r="H1734" s="15"/>
      <c r="I1734" s="11"/>
      <c r="J1734" s="32"/>
      <c r="K1734" s="32"/>
      <c r="V1734" s="9">
        <f t="shared" si="397"/>
        <v>0</v>
      </c>
      <c r="AJ1734" s="20"/>
      <c r="AN1734" s="32"/>
      <c r="AV1734" s="17"/>
      <c r="BF1734" s="17"/>
      <c r="BI1734" s="17"/>
      <c r="CN1734" s="17"/>
      <c r="CY1734" s="33" t="s">
        <v>85</v>
      </c>
    </row>
    <row r="1735" spans="1:103" x14ac:dyDescent="0.25">
      <c r="A1735">
        <v>1734</v>
      </c>
      <c r="D1735" s="12"/>
      <c r="E1735" s="13"/>
      <c r="H1735" s="15"/>
      <c r="I1735" s="11"/>
      <c r="J1735" s="32"/>
      <c r="K1735" s="32"/>
      <c r="V1735" s="9">
        <f t="shared" si="397"/>
        <v>0</v>
      </c>
      <c r="AJ1735" s="20"/>
      <c r="AN1735" s="32"/>
      <c r="AV1735" s="17"/>
      <c r="BF1735" s="17"/>
      <c r="BI1735" s="17"/>
      <c r="CN1735" s="17"/>
      <c r="CY1735" s="33" t="s">
        <v>85</v>
      </c>
    </row>
    <row r="1736" spans="1:103" x14ac:dyDescent="0.25">
      <c r="A1736">
        <v>1735</v>
      </c>
      <c r="D1736" s="12"/>
      <c r="E1736" s="13"/>
      <c r="H1736" s="15"/>
      <c r="I1736" s="11"/>
      <c r="J1736" s="32"/>
      <c r="K1736" s="32"/>
      <c r="V1736" s="9">
        <f t="shared" si="397"/>
        <v>0</v>
      </c>
      <c r="AJ1736" s="20"/>
      <c r="AN1736" s="32"/>
      <c r="AV1736" s="17"/>
      <c r="BF1736" s="17"/>
      <c r="BI1736" s="17"/>
      <c r="CN1736" s="17"/>
      <c r="CY1736" s="33" t="s">
        <v>85</v>
      </c>
    </row>
    <row r="1737" spans="1:103" x14ac:dyDescent="0.25">
      <c r="A1737">
        <v>1736</v>
      </c>
      <c r="D1737" s="12"/>
      <c r="E1737" s="13"/>
      <c r="H1737" s="15"/>
      <c r="I1737" s="11"/>
      <c r="J1737" s="32"/>
      <c r="K1737" s="32"/>
      <c r="V1737" s="9">
        <f t="shared" si="397"/>
        <v>0</v>
      </c>
      <c r="AJ1737" s="20"/>
      <c r="AN1737" s="32"/>
      <c r="AV1737" s="17"/>
      <c r="BF1737" s="17"/>
      <c r="BI1737" s="17"/>
      <c r="CN1737" s="17"/>
      <c r="CY1737" s="33" t="s">
        <v>85</v>
      </c>
    </row>
    <row r="1738" spans="1:103" x14ac:dyDescent="0.25">
      <c r="A1738">
        <v>1737</v>
      </c>
      <c r="D1738" s="12"/>
      <c r="E1738" s="13"/>
      <c r="H1738" s="15"/>
      <c r="I1738" s="11"/>
      <c r="J1738" s="32"/>
      <c r="K1738" s="32"/>
      <c r="V1738" s="9">
        <f t="shared" si="397"/>
        <v>0</v>
      </c>
      <c r="AJ1738" s="20"/>
      <c r="AN1738" s="32"/>
      <c r="AV1738" s="17"/>
      <c r="BF1738" s="17"/>
      <c r="BI1738" s="17"/>
      <c r="CN1738" s="17"/>
      <c r="CY1738" s="33" t="s">
        <v>85</v>
      </c>
    </row>
    <row r="1739" spans="1:103" x14ac:dyDescent="0.25">
      <c r="A1739">
        <v>1738</v>
      </c>
      <c r="D1739" s="12"/>
      <c r="E1739" s="13"/>
      <c r="H1739" s="15"/>
      <c r="I1739" s="11"/>
      <c r="J1739" s="32"/>
      <c r="K1739" s="32"/>
      <c r="V1739" s="9">
        <f t="shared" si="397"/>
        <v>0</v>
      </c>
      <c r="AJ1739" s="20"/>
      <c r="AN1739" s="32"/>
      <c r="AV1739" s="17"/>
      <c r="BF1739" s="17"/>
      <c r="BI1739" s="17"/>
      <c r="CN1739" s="17"/>
      <c r="CY1739" s="33" t="s">
        <v>85</v>
      </c>
    </row>
    <row r="1740" spans="1:103" x14ac:dyDescent="0.25">
      <c r="A1740">
        <v>1739</v>
      </c>
      <c r="D1740" s="12"/>
      <c r="E1740" s="13"/>
      <c r="H1740" s="15"/>
      <c r="I1740" s="11"/>
      <c r="J1740" s="32"/>
      <c r="K1740" s="32"/>
      <c r="V1740" s="9">
        <f t="shared" si="397"/>
        <v>0</v>
      </c>
      <c r="AJ1740" s="20"/>
      <c r="AN1740" s="32"/>
      <c r="AV1740" s="17"/>
      <c r="BF1740" s="17"/>
      <c r="BI1740" s="17"/>
      <c r="CN1740" s="17"/>
      <c r="CY1740" s="33" t="s">
        <v>85</v>
      </c>
    </row>
    <row r="1741" spans="1:103" x14ac:dyDescent="0.25">
      <c r="A1741">
        <v>1740</v>
      </c>
      <c r="D1741" s="12"/>
      <c r="E1741" s="13"/>
      <c r="H1741" s="15"/>
      <c r="I1741" s="11"/>
      <c r="J1741" s="32"/>
      <c r="K1741" s="32"/>
      <c r="V1741" s="9">
        <f t="shared" si="397"/>
        <v>0</v>
      </c>
      <c r="AJ1741" s="20"/>
      <c r="AN1741" s="32"/>
      <c r="AV1741" s="17"/>
      <c r="BF1741" s="17"/>
      <c r="BI1741" s="17"/>
      <c r="CN1741" s="17"/>
      <c r="CY1741" s="33" t="s">
        <v>85</v>
      </c>
    </row>
    <row r="1742" spans="1:103" x14ac:dyDescent="0.25">
      <c r="A1742">
        <v>1741</v>
      </c>
      <c r="D1742" s="12"/>
      <c r="E1742" s="13"/>
      <c r="H1742" s="15"/>
      <c r="I1742" s="11"/>
      <c r="J1742" s="32"/>
      <c r="K1742" s="32"/>
      <c r="V1742" s="9">
        <f t="shared" si="397"/>
        <v>0</v>
      </c>
      <c r="AJ1742" s="20"/>
      <c r="AN1742" s="32"/>
      <c r="AV1742" s="17"/>
      <c r="BF1742" s="17"/>
      <c r="BI1742" s="17"/>
      <c r="CN1742" s="17"/>
      <c r="CY1742" s="33" t="s">
        <v>85</v>
      </c>
    </row>
    <row r="1743" spans="1:103" x14ac:dyDescent="0.25">
      <c r="A1743">
        <v>1742</v>
      </c>
      <c r="D1743" s="12"/>
      <c r="E1743" s="13"/>
      <c r="H1743" s="15"/>
      <c r="I1743" s="11"/>
      <c r="J1743" s="32"/>
      <c r="K1743" s="32"/>
      <c r="V1743" s="9">
        <f t="shared" si="397"/>
        <v>0</v>
      </c>
      <c r="AJ1743" s="20"/>
      <c r="AN1743" s="32"/>
      <c r="AV1743" s="17"/>
      <c r="BF1743" s="17"/>
      <c r="BI1743" s="17"/>
      <c r="CN1743" s="17"/>
      <c r="CY1743" s="33" t="s">
        <v>85</v>
      </c>
    </row>
    <row r="1744" spans="1:103" x14ac:dyDescent="0.25">
      <c r="A1744">
        <v>1743</v>
      </c>
      <c r="D1744" s="12"/>
      <c r="E1744" s="13"/>
      <c r="H1744" s="15"/>
      <c r="I1744" s="11"/>
      <c r="J1744" s="32"/>
      <c r="K1744" s="32"/>
      <c r="V1744" s="9">
        <f t="shared" si="397"/>
        <v>0</v>
      </c>
      <c r="AJ1744" s="20"/>
      <c r="AV1744" s="17"/>
      <c r="BF1744" s="17"/>
      <c r="BI1744" s="17"/>
      <c r="BL1744" s="92"/>
      <c r="CN1744" s="17"/>
      <c r="CY1744" s="33" t="s">
        <v>85</v>
      </c>
    </row>
    <row r="1745" spans="1:103" x14ac:dyDescent="0.25">
      <c r="A1745">
        <v>1744</v>
      </c>
      <c r="D1745" s="12"/>
      <c r="E1745" s="13"/>
      <c r="H1745" s="15"/>
      <c r="I1745" s="11"/>
      <c r="J1745" s="32"/>
      <c r="K1745" s="32"/>
      <c r="V1745" s="9">
        <f t="shared" si="397"/>
        <v>0</v>
      </c>
      <c r="AJ1745" s="20"/>
      <c r="AV1745" s="17"/>
      <c r="BF1745" s="17"/>
      <c r="BI1745" s="17"/>
      <c r="BL1745" s="92"/>
      <c r="CN1745" s="17"/>
      <c r="CY1745" s="33" t="s">
        <v>85</v>
      </c>
    </row>
    <row r="1746" spans="1:103" x14ac:dyDescent="0.25">
      <c r="A1746">
        <v>1745</v>
      </c>
      <c r="D1746" s="12"/>
      <c r="E1746" s="13"/>
      <c r="H1746" s="15"/>
      <c r="I1746" s="11"/>
      <c r="J1746" s="32"/>
      <c r="K1746" s="32"/>
      <c r="V1746" s="9">
        <f t="shared" si="397"/>
        <v>0</v>
      </c>
      <c r="AJ1746" s="20"/>
      <c r="AV1746" s="17"/>
      <c r="BF1746" s="17"/>
      <c r="BI1746" s="17"/>
      <c r="BL1746" s="92"/>
      <c r="CN1746" s="17"/>
      <c r="CY1746" s="33" t="s">
        <v>85</v>
      </c>
    </row>
    <row r="1747" spans="1:103" x14ac:dyDescent="0.25">
      <c r="A1747">
        <v>1746</v>
      </c>
      <c r="D1747" s="12"/>
      <c r="E1747" s="13"/>
      <c r="H1747" s="15"/>
      <c r="I1747" s="11"/>
      <c r="J1747" s="32"/>
      <c r="K1747" s="32"/>
      <c r="V1747" s="9">
        <f t="shared" si="397"/>
        <v>0</v>
      </c>
      <c r="AJ1747" s="20"/>
      <c r="AV1747" s="17"/>
      <c r="BF1747" s="17"/>
      <c r="BI1747" s="17"/>
      <c r="BL1747" s="92"/>
      <c r="CN1747" s="17"/>
      <c r="CY1747" s="33" t="s">
        <v>85</v>
      </c>
    </row>
    <row r="1748" spans="1:103" x14ac:dyDescent="0.25">
      <c r="A1748">
        <v>1747</v>
      </c>
      <c r="D1748" s="12"/>
      <c r="E1748" s="13"/>
      <c r="H1748" s="15"/>
      <c r="I1748" s="11"/>
      <c r="J1748" s="32"/>
      <c r="K1748" s="32"/>
      <c r="V1748" s="9">
        <f t="shared" si="397"/>
        <v>0</v>
      </c>
      <c r="AJ1748" s="20"/>
      <c r="AV1748" s="17"/>
      <c r="BF1748" s="17"/>
      <c r="BI1748" s="17"/>
      <c r="BL1748" s="92"/>
      <c r="CN1748" s="17"/>
      <c r="CY1748" s="33" t="s">
        <v>85</v>
      </c>
    </row>
    <row r="1749" spans="1:103" x14ac:dyDescent="0.25">
      <c r="A1749">
        <v>1748</v>
      </c>
      <c r="D1749" s="12"/>
      <c r="E1749" s="13"/>
      <c r="H1749" s="15"/>
      <c r="I1749" s="11"/>
      <c r="J1749" s="32"/>
      <c r="K1749" s="32"/>
      <c r="V1749" s="9">
        <f t="shared" si="397"/>
        <v>0</v>
      </c>
      <c r="AJ1749" s="20"/>
      <c r="AV1749" s="17"/>
      <c r="BF1749" s="17"/>
      <c r="BI1749" s="17"/>
      <c r="BL1749" s="92"/>
      <c r="CN1749" s="17"/>
      <c r="CY1749" s="33" t="s">
        <v>85</v>
      </c>
    </row>
    <row r="1750" spans="1:103" x14ac:dyDescent="0.25">
      <c r="A1750">
        <v>1749</v>
      </c>
      <c r="D1750" s="12"/>
      <c r="E1750" s="13"/>
      <c r="H1750" s="15"/>
      <c r="I1750" s="11"/>
      <c r="J1750" s="32"/>
      <c r="K1750" s="32"/>
      <c r="V1750" s="9">
        <f t="shared" si="397"/>
        <v>0</v>
      </c>
      <c r="AJ1750" s="20"/>
      <c r="AV1750" s="17"/>
      <c r="BF1750" s="17"/>
      <c r="BI1750" s="17"/>
      <c r="BL1750" s="92"/>
      <c r="CN1750" s="17"/>
      <c r="CY1750" s="33" t="s">
        <v>85</v>
      </c>
    </row>
    <row r="1751" spans="1:103" x14ac:dyDescent="0.25">
      <c r="A1751">
        <v>1750</v>
      </c>
      <c r="D1751" s="12"/>
      <c r="E1751" s="13"/>
      <c r="H1751" s="15"/>
      <c r="I1751" s="11"/>
      <c r="J1751" s="32"/>
      <c r="K1751" s="32"/>
      <c r="V1751" s="9">
        <f t="shared" si="397"/>
        <v>0</v>
      </c>
      <c r="AJ1751" s="20"/>
      <c r="AN1751" s="32"/>
      <c r="AV1751" s="17"/>
      <c r="BF1751" s="17"/>
      <c r="BI1751" s="17"/>
      <c r="CN1751" s="17"/>
      <c r="CY1751" s="33" t="s">
        <v>85</v>
      </c>
    </row>
    <row r="1752" spans="1:103" x14ac:dyDescent="0.25">
      <c r="A1752">
        <v>1751</v>
      </c>
      <c r="D1752" s="12"/>
      <c r="E1752" s="13"/>
      <c r="H1752" s="15"/>
      <c r="I1752" s="11"/>
      <c r="J1752" s="32"/>
      <c r="K1752" s="32"/>
      <c r="V1752" s="9">
        <f t="shared" si="397"/>
        <v>0</v>
      </c>
      <c r="AJ1752" s="20"/>
      <c r="AN1752" s="32"/>
      <c r="AV1752" s="17"/>
      <c r="BF1752" s="17"/>
      <c r="BI1752" s="17"/>
      <c r="CN1752" s="17"/>
      <c r="CY1752" s="33" t="s">
        <v>85</v>
      </c>
    </row>
    <row r="1753" spans="1:103" x14ac:dyDescent="0.25">
      <c r="A1753">
        <v>1752</v>
      </c>
      <c r="D1753" s="12"/>
      <c r="E1753" s="13"/>
      <c r="H1753" s="15"/>
      <c r="I1753" s="11"/>
      <c r="J1753" s="32"/>
      <c r="K1753" s="32"/>
      <c r="V1753" s="9">
        <f t="shared" si="397"/>
        <v>0</v>
      </c>
      <c r="AJ1753" s="20"/>
      <c r="AN1753" s="32"/>
      <c r="AV1753" s="17"/>
      <c r="BF1753" s="17"/>
      <c r="BI1753" s="17"/>
      <c r="CN1753" s="17"/>
      <c r="CY1753" s="33" t="s">
        <v>85</v>
      </c>
    </row>
    <row r="1754" spans="1:103" x14ac:dyDescent="0.25">
      <c r="A1754">
        <v>1753</v>
      </c>
      <c r="D1754" s="12"/>
      <c r="E1754" s="13"/>
      <c r="H1754" s="15"/>
      <c r="I1754" s="11"/>
      <c r="J1754" s="32"/>
      <c r="K1754" s="32"/>
      <c r="V1754" s="9">
        <f t="shared" si="397"/>
        <v>0</v>
      </c>
      <c r="AJ1754" s="20"/>
      <c r="AN1754" s="32"/>
      <c r="AV1754" s="17"/>
      <c r="BF1754" s="17"/>
      <c r="BI1754" s="17"/>
      <c r="CN1754" s="17"/>
      <c r="CY1754" s="33" t="s">
        <v>85</v>
      </c>
    </row>
    <row r="1755" spans="1:103" x14ac:dyDescent="0.25">
      <c r="A1755">
        <v>1754</v>
      </c>
      <c r="D1755" s="12"/>
      <c r="E1755" s="13"/>
      <c r="H1755" s="15"/>
      <c r="I1755" s="11"/>
      <c r="J1755" s="32"/>
      <c r="K1755" s="32"/>
      <c r="V1755" s="9">
        <f t="shared" si="397"/>
        <v>0</v>
      </c>
      <c r="AJ1755" s="20"/>
      <c r="AN1755" s="32"/>
      <c r="AV1755" s="17"/>
      <c r="BF1755" s="17"/>
      <c r="BI1755" s="17"/>
      <c r="CN1755" s="17"/>
      <c r="CY1755" s="33" t="s">
        <v>85</v>
      </c>
    </row>
    <row r="1756" spans="1:103" x14ac:dyDescent="0.25">
      <c r="A1756">
        <v>1755</v>
      </c>
      <c r="D1756" s="12"/>
      <c r="E1756" s="13"/>
      <c r="H1756" s="15"/>
      <c r="I1756" s="11"/>
      <c r="J1756" s="32"/>
      <c r="K1756" s="32"/>
      <c r="V1756" s="9">
        <f t="shared" si="397"/>
        <v>0</v>
      </c>
      <c r="AJ1756" s="20"/>
      <c r="AN1756" s="32"/>
      <c r="AV1756" s="17"/>
      <c r="BF1756" s="17"/>
      <c r="BI1756" s="17"/>
      <c r="CN1756" s="17"/>
      <c r="CY1756" s="33" t="s">
        <v>85</v>
      </c>
    </row>
    <row r="1757" spans="1:103" x14ac:dyDescent="0.25">
      <c r="A1757">
        <v>1756</v>
      </c>
      <c r="D1757" s="12"/>
      <c r="E1757" s="13"/>
      <c r="H1757" s="15"/>
      <c r="I1757" s="11"/>
      <c r="J1757" s="32"/>
      <c r="K1757" s="32"/>
      <c r="V1757" s="9">
        <f t="shared" si="397"/>
        <v>0</v>
      </c>
      <c r="AJ1757" s="20"/>
      <c r="AN1757" s="32"/>
      <c r="AV1757" s="17"/>
      <c r="BF1757" s="17"/>
      <c r="BI1757" s="17"/>
      <c r="CN1757" s="17"/>
      <c r="CY1757" s="33" t="s">
        <v>85</v>
      </c>
    </row>
    <row r="1758" spans="1:103" x14ac:dyDescent="0.25">
      <c r="A1758">
        <v>1757</v>
      </c>
      <c r="D1758" s="12"/>
      <c r="E1758" s="13"/>
      <c r="H1758" s="15"/>
      <c r="I1758" s="11"/>
      <c r="J1758" s="32"/>
      <c r="K1758" s="32"/>
      <c r="V1758" s="9">
        <f t="shared" si="397"/>
        <v>0</v>
      </c>
      <c r="AJ1758" s="20"/>
      <c r="AN1758" s="32"/>
      <c r="AV1758" s="17"/>
      <c r="BF1758" s="17"/>
      <c r="BI1758" s="17"/>
      <c r="CN1758" s="17"/>
      <c r="CY1758" s="33" t="s">
        <v>85</v>
      </c>
    </row>
    <row r="1759" spans="1:103" x14ac:dyDescent="0.25">
      <c r="A1759">
        <v>1758</v>
      </c>
      <c r="D1759" s="12"/>
      <c r="E1759" s="13"/>
      <c r="H1759" s="15"/>
      <c r="I1759" s="11"/>
      <c r="J1759" s="32"/>
      <c r="K1759" s="32"/>
      <c r="V1759" s="9">
        <f t="shared" si="397"/>
        <v>0</v>
      </c>
      <c r="AJ1759" s="20"/>
      <c r="AN1759" s="32"/>
      <c r="AV1759" s="17"/>
      <c r="BF1759" s="17"/>
      <c r="BI1759" s="17"/>
      <c r="CN1759" s="17"/>
      <c r="CY1759" s="33" t="s">
        <v>85</v>
      </c>
    </row>
    <row r="1760" spans="1:103" x14ac:dyDescent="0.25">
      <c r="A1760">
        <v>1759</v>
      </c>
      <c r="D1760" s="12"/>
      <c r="E1760" s="13"/>
      <c r="H1760" s="15"/>
      <c r="I1760" s="11"/>
      <c r="J1760" s="32"/>
      <c r="K1760" s="32"/>
      <c r="V1760" s="9">
        <f t="shared" si="397"/>
        <v>0</v>
      </c>
      <c r="AJ1760" s="20"/>
      <c r="AN1760" s="32"/>
      <c r="AV1760" s="17"/>
      <c r="BF1760" s="17"/>
      <c r="BI1760" s="17"/>
      <c r="CN1760" s="17"/>
      <c r="CY1760" s="33" t="s">
        <v>85</v>
      </c>
    </row>
    <row r="1761" spans="1:103" x14ac:dyDescent="0.25">
      <c r="A1761">
        <v>1760</v>
      </c>
      <c r="D1761" s="12"/>
      <c r="E1761" s="13"/>
      <c r="H1761" s="15"/>
      <c r="I1761" s="11"/>
      <c r="J1761" s="32"/>
      <c r="K1761" s="32"/>
      <c r="V1761" s="9">
        <f t="shared" si="397"/>
        <v>0</v>
      </c>
      <c r="AJ1761" s="20"/>
      <c r="AN1761" s="32"/>
      <c r="AV1761" s="17"/>
      <c r="BF1761" s="17"/>
      <c r="BI1761" s="17"/>
      <c r="CN1761" s="17"/>
      <c r="CY1761" s="33" t="s">
        <v>85</v>
      </c>
    </row>
    <row r="1762" spans="1:103" x14ac:dyDescent="0.25">
      <c r="A1762">
        <v>1761</v>
      </c>
      <c r="D1762" s="12"/>
      <c r="E1762" s="13"/>
      <c r="H1762" s="15"/>
      <c r="I1762" s="11"/>
      <c r="J1762" s="32"/>
      <c r="K1762" s="32"/>
      <c r="V1762" s="9">
        <f t="shared" si="397"/>
        <v>0</v>
      </c>
      <c r="AJ1762" s="20"/>
      <c r="AN1762" s="32"/>
      <c r="AV1762" s="17"/>
      <c r="BF1762" s="17"/>
      <c r="BI1762" s="17"/>
      <c r="CN1762" s="17"/>
      <c r="CY1762" s="33" t="s">
        <v>85</v>
      </c>
    </row>
    <row r="1763" spans="1:103" x14ac:dyDescent="0.25">
      <c r="A1763">
        <v>1762</v>
      </c>
      <c r="D1763" s="12"/>
      <c r="E1763" s="13"/>
      <c r="H1763" s="15"/>
      <c r="I1763" s="11"/>
      <c r="J1763" s="32"/>
      <c r="K1763" s="32"/>
      <c r="V1763" s="9">
        <f t="shared" si="397"/>
        <v>0</v>
      </c>
      <c r="AJ1763" s="20"/>
      <c r="AN1763" s="32"/>
      <c r="AV1763" s="17"/>
      <c r="BF1763" s="17"/>
      <c r="BI1763" s="17"/>
      <c r="CN1763" s="17"/>
      <c r="CY1763" s="33" t="s">
        <v>85</v>
      </c>
    </row>
    <row r="1764" spans="1:103" x14ac:dyDescent="0.25">
      <c r="A1764">
        <v>1763</v>
      </c>
      <c r="D1764" s="12"/>
      <c r="E1764" s="13"/>
      <c r="H1764" s="15"/>
      <c r="I1764" s="11"/>
      <c r="J1764" s="32"/>
      <c r="K1764" s="32"/>
      <c r="V1764" s="9">
        <f t="shared" si="397"/>
        <v>0</v>
      </c>
      <c r="AJ1764" s="20"/>
      <c r="AN1764" s="32"/>
      <c r="AV1764" s="17"/>
      <c r="BF1764" s="17"/>
      <c r="BI1764" s="17"/>
      <c r="CN1764" s="17"/>
      <c r="CY1764" s="33" t="s">
        <v>85</v>
      </c>
    </row>
    <row r="1765" spans="1:103" x14ac:dyDescent="0.25">
      <c r="A1765">
        <v>1764</v>
      </c>
      <c r="D1765" s="12"/>
      <c r="E1765" s="13"/>
      <c r="H1765" s="15"/>
      <c r="I1765" s="11"/>
      <c r="J1765" s="32"/>
      <c r="K1765" s="32"/>
      <c r="V1765" s="9">
        <f t="shared" si="397"/>
        <v>0</v>
      </c>
      <c r="AJ1765" s="20"/>
      <c r="AN1765" s="32"/>
      <c r="AV1765" s="17"/>
      <c r="BF1765" s="17"/>
      <c r="BI1765" s="17"/>
      <c r="CN1765" s="17"/>
      <c r="CY1765" s="33" t="s">
        <v>85</v>
      </c>
    </row>
    <row r="1766" spans="1:103" x14ac:dyDescent="0.25">
      <c r="A1766">
        <v>1765</v>
      </c>
      <c r="D1766" s="12"/>
      <c r="E1766" s="13"/>
      <c r="H1766" s="15"/>
      <c r="I1766" s="11"/>
      <c r="J1766" s="32"/>
      <c r="K1766" s="32"/>
      <c r="V1766" s="9">
        <f t="shared" si="397"/>
        <v>0</v>
      </c>
      <c r="AJ1766" s="20"/>
      <c r="AN1766" s="32"/>
      <c r="AV1766" s="17"/>
      <c r="BF1766" s="17"/>
      <c r="BI1766" s="17"/>
      <c r="CN1766" s="17"/>
      <c r="CY1766" s="33" t="s">
        <v>85</v>
      </c>
    </row>
    <row r="1767" spans="1:103" x14ac:dyDescent="0.25">
      <c r="A1767">
        <v>1766</v>
      </c>
      <c r="D1767" s="12"/>
      <c r="E1767" s="13"/>
      <c r="H1767" s="15"/>
      <c r="I1767" s="11"/>
      <c r="J1767" s="32"/>
      <c r="K1767" s="32"/>
      <c r="V1767" s="9">
        <f t="shared" si="397"/>
        <v>0</v>
      </c>
      <c r="AJ1767" s="20"/>
      <c r="AN1767" s="32"/>
      <c r="AV1767" s="17"/>
      <c r="BF1767" s="17"/>
      <c r="BI1767" s="17"/>
      <c r="CN1767" s="17"/>
      <c r="CY1767" s="33" t="s">
        <v>85</v>
      </c>
    </row>
    <row r="1768" spans="1:103" x14ac:dyDescent="0.25">
      <c r="A1768">
        <v>1767</v>
      </c>
      <c r="D1768" s="12"/>
      <c r="E1768" s="13"/>
      <c r="H1768" s="15"/>
      <c r="I1768" s="11"/>
      <c r="J1768" s="32"/>
      <c r="K1768" s="32"/>
      <c r="V1768" s="9">
        <f t="shared" si="397"/>
        <v>0</v>
      </c>
      <c r="AJ1768" s="20"/>
      <c r="AN1768" s="32"/>
      <c r="AV1768" s="17"/>
      <c r="BF1768" s="17"/>
      <c r="BI1768" s="17"/>
      <c r="CN1768" s="17"/>
      <c r="CY1768" s="33" t="s">
        <v>85</v>
      </c>
    </row>
    <row r="1769" spans="1:103" x14ac:dyDescent="0.25">
      <c r="A1769">
        <v>1768</v>
      </c>
      <c r="D1769" s="12"/>
      <c r="E1769" s="13"/>
      <c r="H1769" s="15"/>
      <c r="I1769" s="11"/>
      <c r="J1769" s="32"/>
      <c r="K1769" s="32"/>
      <c r="V1769" s="9">
        <f t="shared" si="397"/>
        <v>0</v>
      </c>
      <c r="AJ1769" s="20"/>
      <c r="AN1769" s="32"/>
      <c r="AV1769" s="17"/>
      <c r="BF1769" s="17"/>
      <c r="BI1769" s="17"/>
      <c r="CN1769" s="17"/>
      <c r="CY1769" s="33" t="s">
        <v>85</v>
      </c>
    </row>
    <row r="1770" spans="1:103" x14ac:dyDescent="0.25">
      <c r="A1770">
        <v>1769</v>
      </c>
      <c r="D1770" s="12"/>
      <c r="E1770" s="13"/>
      <c r="H1770" s="15"/>
      <c r="I1770" s="11"/>
      <c r="J1770" s="32"/>
      <c r="K1770" s="32"/>
      <c r="V1770" s="9">
        <f t="shared" si="397"/>
        <v>0</v>
      </c>
      <c r="AJ1770" s="20"/>
      <c r="AN1770" s="32"/>
      <c r="AV1770" s="17"/>
      <c r="BF1770" s="17"/>
      <c r="BI1770" s="17"/>
      <c r="CN1770" s="17"/>
      <c r="CY1770" s="33" t="s">
        <v>85</v>
      </c>
    </row>
    <row r="1771" spans="1:103" x14ac:dyDescent="0.25">
      <c r="A1771">
        <v>1770</v>
      </c>
      <c r="D1771" s="12"/>
      <c r="E1771" s="13"/>
      <c r="H1771" s="15"/>
      <c r="I1771" s="11"/>
      <c r="J1771" s="32"/>
      <c r="K1771" s="32"/>
      <c r="V1771" s="9">
        <f t="shared" si="397"/>
        <v>0</v>
      </c>
      <c r="AJ1771" s="20"/>
      <c r="AN1771" s="32"/>
      <c r="AV1771" s="17"/>
      <c r="BF1771" s="17"/>
      <c r="BI1771" s="17"/>
      <c r="CN1771" s="17"/>
      <c r="CY1771" s="33" t="s">
        <v>85</v>
      </c>
    </row>
    <row r="1772" spans="1:103" x14ac:dyDescent="0.25">
      <c r="A1772">
        <v>1771</v>
      </c>
      <c r="D1772" s="12"/>
      <c r="E1772" s="13"/>
      <c r="H1772" s="15"/>
      <c r="I1772" s="11"/>
      <c r="J1772" s="32"/>
      <c r="K1772" s="32"/>
      <c r="V1772" s="9">
        <f t="shared" si="397"/>
        <v>0</v>
      </c>
      <c r="AJ1772" s="20"/>
      <c r="AN1772" s="32"/>
      <c r="AV1772" s="17"/>
      <c r="BF1772" s="17"/>
      <c r="BI1772" s="17"/>
      <c r="CN1772" s="17"/>
      <c r="CY1772" s="33" t="s">
        <v>85</v>
      </c>
    </row>
    <row r="1773" spans="1:103" x14ac:dyDescent="0.25">
      <c r="A1773">
        <v>1772</v>
      </c>
      <c r="D1773" s="12"/>
      <c r="E1773" s="13"/>
      <c r="H1773" s="15"/>
      <c r="I1773" s="11"/>
      <c r="J1773" s="32"/>
      <c r="K1773" s="32"/>
      <c r="V1773" s="9">
        <f t="shared" si="397"/>
        <v>0</v>
      </c>
      <c r="AJ1773" s="20"/>
      <c r="AN1773" s="32"/>
      <c r="AV1773" s="17"/>
      <c r="BF1773" s="17"/>
      <c r="BI1773" s="17"/>
      <c r="CN1773" s="17"/>
      <c r="CY1773" s="33" t="s">
        <v>85</v>
      </c>
    </row>
    <row r="1774" spans="1:103" x14ac:dyDescent="0.25">
      <c r="A1774">
        <v>1773</v>
      </c>
      <c r="D1774" s="12"/>
      <c r="E1774" s="13"/>
      <c r="H1774" s="15"/>
      <c r="I1774" s="11"/>
      <c r="J1774" s="32"/>
      <c r="K1774" s="32"/>
      <c r="V1774" s="9">
        <f t="shared" si="397"/>
        <v>0</v>
      </c>
      <c r="AJ1774" s="20"/>
      <c r="AN1774" s="32"/>
      <c r="AO1774" s="176"/>
      <c r="AP1774" s="32"/>
      <c r="AV1774" s="17"/>
      <c r="AW1774" s="38"/>
      <c r="AX1774" s="39"/>
      <c r="BF1774" s="17"/>
      <c r="BI1774" s="17"/>
      <c r="BL1774" s="92"/>
      <c r="CN1774" s="17"/>
      <c r="CY1774" s="33" t="s">
        <v>85</v>
      </c>
    </row>
    <row r="1775" spans="1:103" x14ac:dyDescent="0.25">
      <c r="A1775">
        <v>1774</v>
      </c>
      <c r="D1775" s="12"/>
      <c r="E1775" s="13"/>
      <c r="H1775" s="15"/>
      <c r="I1775" s="11"/>
      <c r="J1775" s="32"/>
      <c r="K1775" s="32"/>
      <c r="V1775" s="9">
        <f t="shared" si="397"/>
        <v>0</v>
      </c>
      <c r="AJ1775" s="20"/>
      <c r="AN1775" s="32"/>
      <c r="AO1775" s="176"/>
      <c r="AP1775" s="32"/>
      <c r="AV1775" s="17"/>
      <c r="AW1775" s="38"/>
      <c r="AX1775" s="39"/>
      <c r="BF1775" s="17"/>
      <c r="BI1775" s="17"/>
      <c r="BL1775" s="92"/>
      <c r="CN1775" s="17"/>
      <c r="CY1775" s="33" t="s">
        <v>85</v>
      </c>
    </row>
    <row r="1776" spans="1:103" x14ac:dyDescent="0.25">
      <c r="A1776">
        <v>1775</v>
      </c>
      <c r="D1776" s="12"/>
      <c r="E1776" s="13"/>
      <c r="H1776" s="15"/>
      <c r="I1776" s="11"/>
      <c r="J1776" s="32"/>
      <c r="K1776" s="32"/>
      <c r="V1776" s="9">
        <f t="shared" si="397"/>
        <v>0</v>
      </c>
      <c r="AJ1776" s="20"/>
      <c r="AN1776" s="32"/>
      <c r="AO1776" s="176"/>
      <c r="AP1776" s="32"/>
      <c r="AV1776" s="17"/>
      <c r="AW1776" s="38"/>
      <c r="AX1776" s="39"/>
      <c r="BF1776" s="17"/>
      <c r="BI1776" s="17"/>
      <c r="BL1776" s="92"/>
      <c r="CN1776" s="17"/>
      <c r="CY1776" s="33" t="s">
        <v>85</v>
      </c>
    </row>
    <row r="1777" spans="1:103" x14ac:dyDescent="0.25">
      <c r="A1777">
        <v>1776</v>
      </c>
      <c r="D1777" s="12"/>
      <c r="E1777" s="13"/>
      <c r="H1777" s="15"/>
      <c r="I1777" s="11"/>
      <c r="J1777" s="32"/>
      <c r="K1777" s="32"/>
      <c r="V1777" s="9">
        <f t="shared" si="397"/>
        <v>0</v>
      </c>
      <c r="AJ1777" s="20"/>
      <c r="AN1777" s="32"/>
      <c r="AO1777" s="176"/>
      <c r="AP1777" s="32"/>
      <c r="AV1777" s="17"/>
      <c r="AW1777" s="38"/>
      <c r="AX1777" s="39"/>
      <c r="BF1777" s="17"/>
      <c r="BI1777" s="17"/>
      <c r="BL1777" s="92"/>
      <c r="CN1777" s="17"/>
      <c r="CY1777" s="33" t="s">
        <v>85</v>
      </c>
    </row>
    <row r="1778" spans="1:103" x14ac:dyDescent="0.25">
      <c r="A1778">
        <v>1777</v>
      </c>
      <c r="D1778" s="12"/>
      <c r="E1778" s="13"/>
      <c r="H1778" s="15"/>
      <c r="I1778" s="11"/>
      <c r="J1778" s="32"/>
      <c r="K1778" s="32"/>
      <c r="V1778" s="9">
        <f t="shared" si="397"/>
        <v>0</v>
      </c>
      <c r="AJ1778" s="20"/>
      <c r="AN1778" s="32"/>
      <c r="AO1778" s="176"/>
      <c r="AP1778" s="32"/>
      <c r="AV1778" s="17"/>
      <c r="AW1778" s="38"/>
      <c r="AX1778" s="39"/>
      <c r="BF1778" s="17"/>
      <c r="BI1778" s="17"/>
      <c r="BL1778" s="92"/>
      <c r="CN1778" s="17"/>
      <c r="CY1778" s="33" t="s">
        <v>85</v>
      </c>
    </row>
    <row r="1779" spans="1:103" x14ac:dyDescent="0.25">
      <c r="A1779">
        <v>1778</v>
      </c>
      <c r="D1779" s="12"/>
      <c r="E1779" s="13"/>
      <c r="H1779" s="15"/>
      <c r="I1779" s="11"/>
      <c r="J1779" s="32"/>
      <c r="K1779" s="32"/>
      <c r="V1779" s="9">
        <f t="shared" si="397"/>
        <v>0</v>
      </c>
      <c r="AJ1779" s="20"/>
      <c r="AN1779" s="32"/>
      <c r="AO1779" s="176"/>
      <c r="AP1779" s="32"/>
      <c r="AV1779" s="17"/>
      <c r="AW1779" s="38"/>
      <c r="AX1779" s="39"/>
      <c r="BF1779" s="17"/>
      <c r="BI1779" s="17"/>
      <c r="BL1779" s="92"/>
      <c r="CN1779" s="17"/>
      <c r="CY1779" s="33" t="s">
        <v>85</v>
      </c>
    </row>
    <row r="1780" spans="1:103" x14ac:dyDescent="0.25">
      <c r="A1780">
        <v>1779</v>
      </c>
      <c r="D1780" s="12"/>
      <c r="E1780" s="13"/>
      <c r="H1780" s="15"/>
      <c r="I1780" s="11"/>
      <c r="J1780" s="32"/>
      <c r="K1780" s="32"/>
      <c r="V1780" s="9">
        <f t="shared" si="397"/>
        <v>0</v>
      </c>
      <c r="AJ1780" s="20"/>
      <c r="AN1780" s="32"/>
      <c r="AO1780" s="176"/>
      <c r="AP1780" s="32"/>
      <c r="AV1780" s="17"/>
      <c r="AW1780" s="38"/>
      <c r="AX1780" s="39"/>
      <c r="BF1780" s="17"/>
      <c r="BI1780" s="17"/>
      <c r="BL1780" s="92"/>
      <c r="CN1780" s="17"/>
      <c r="CY1780" s="33" t="s">
        <v>85</v>
      </c>
    </row>
    <row r="1781" spans="1:103" x14ac:dyDescent="0.25">
      <c r="A1781">
        <v>1780</v>
      </c>
      <c r="D1781" s="12"/>
      <c r="E1781" s="13"/>
      <c r="H1781" s="15"/>
      <c r="I1781" s="11"/>
      <c r="J1781" s="32"/>
      <c r="K1781" s="32"/>
      <c r="V1781" s="9">
        <f t="shared" si="397"/>
        <v>0</v>
      </c>
      <c r="AJ1781" s="20"/>
      <c r="AN1781" s="32"/>
      <c r="AO1781" s="176"/>
      <c r="AP1781" s="32"/>
      <c r="AV1781" s="17"/>
      <c r="AW1781" s="38"/>
      <c r="AX1781" s="39"/>
      <c r="BF1781" s="17"/>
      <c r="BI1781" s="17"/>
      <c r="BL1781" s="92"/>
      <c r="CN1781" s="17"/>
      <c r="CY1781" s="33" t="s">
        <v>85</v>
      </c>
    </row>
    <row r="1782" spans="1:103" x14ac:dyDescent="0.25">
      <c r="A1782">
        <v>1781</v>
      </c>
      <c r="D1782" s="12"/>
      <c r="E1782" s="13"/>
      <c r="H1782" s="15"/>
      <c r="I1782" s="11"/>
      <c r="J1782" s="32"/>
      <c r="K1782" s="32"/>
      <c r="V1782" s="9">
        <f t="shared" si="397"/>
        <v>0</v>
      </c>
      <c r="AJ1782" s="20"/>
      <c r="AN1782" s="32"/>
      <c r="AO1782" s="176"/>
      <c r="AP1782" s="32"/>
      <c r="AV1782" s="17"/>
      <c r="AW1782" s="38"/>
      <c r="AX1782" s="39"/>
      <c r="BF1782" s="17"/>
      <c r="BI1782" s="17"/>
      <c r="BL1782" s="92"/>
      <c r="CN1782" s="17"/>
      <c r="CY1782" s="33" t="s">
        <v>85</v>
      </c>
    </row>
    <row r="1783" spans="1:103" x14ac:dyDescent="0.25">
      <c r="A1783">
        <v>1782</v>
      </c>
      <c r="D1783" s="12"/>
      <c r="E1783" s="13"/>
      <c r="H1783" s="15"/>
      <c r="I1783" s="11"/>
      <c r="J1783" s="32"/>
      <c r="K1783" s="32"/>
      <c r="V1783" s="9">
        <f t="shared" si="397"/>
        <v>0</v>
      </c>
      <c r="AJ1783" s="20"/>
      <c r="AN1783" s="32"/>
      <c r="AO1783" s="176"/>
      <c r="AP1783" s="32"/>
      <c r="AV1783" s="17"/>
      <c r="AW1783" s="38"/>
      <c r="AX1783" s="39"/>
      <c r="BF1783" s="17"/>
      <c r="BI1783" s="17"/>
      <c r="BL1783" s="92"/>
      <c r="CN1783" s="17"/>
      <c r="CY1783" s="33" t="s">
        <v>85</v>
      </c>
    </row>
    <row r="1784" spans="1:103" x14ac:dyDescent="0.25">
      <c r="A1784">
        <v>1783</v>
      </c>
      <c r="D1784" s="12"/>
      <c r="E1784" s="13"/>
      <c r="H1784" s="15"/>
      <c r="I1784" s="11"/>
      <c r="J1784" s="32"/>
      <c r="K1784" s="32"/>
      <c r="V1784" s="9">
        <f t="shared" si="397"/>
        <v>0</v>
      </c>
      <c r="AJ1784" s="20"/>
      <c r="AO1784" s="176"/>
      <c r="AV1784" s="17"/>
      <c r="AW1784" s="38"/>
      <c r="BF1784" s="17"/>
      <c r="BI1784" s="17"/>
      <c r="BL1784" s="92"/>
      <c r="CN1784" s="17"/>
      <c r="CY1784" s="33" t="s">
        <v>85</v>
      </c>
    </row>
    <row r="1785" spans="1:103" x14ac:dyDescent="0.25">
      <c r="A1785">
        <v>1784</v>
      </c>
      <c r="D1785" s="12"/>
      <c r="E1785" s="13"/>
      <c r="H1785" s="15"/>
      <c r="I1785" s="11"/>
      <c r="J1785" s="32"/>
      <c r="K1785" s="32"/>
      <c r="V1785" s="9">
        <f t="shared" si="397"/>
        <v>0</v>
      </c>
      <c r="AJ1785" s="20"/>
      <c r="AO1785" s="176"/>
      <c r="AV1785" s="17"/>
      <c r="AW1785" s="38"/>
      <c r="BF1785" s="17"/>
      <c r="BI1785" s="17"/>
      <c r="BL1785" s="92"/>
      <c r="CN1785" s="17"/>
      <c r="CY1785" s="33" t="s">
        <v>85</v>
      </c>
    </row>
    <row r="1786" spans="1:103" x14ac:dyDescent="0.25">
      <c r="A1786">
        <v>1785</v>
      </c>
      <c r="D1786" s="12"/>
      <c r="E1786" s="13"/>
      <c r="H1786" s="15"/>
      <c r="I1786" s="11"/>
      <c r="J1786" s="32"/>
      <c r="K1786" s="32"/>
      <c r="V1786" s="9">
        <f t="shared" si="397"/>
        <v>0</v>
      </c>
      <c r="AJ1786" s="20"/>
      <c r="AO1786" s="176"/>
      <c r="AV1786" s="17"/>
      <c r="AW1786" s="38"/>
      <c r="BF1786" s="17"/>
      <c r="BI1786" s="17"/>
      <c r="BL1786" s="92"/>
      <c r="CN1786" s="17"/>
      <c r="CY1786" s="33" t="s">
        <v>85</v>
      </c>
    </row>
    <row r="1787" spans="1:103" x14ac:dyDescent="0.25">
      <c r="A1787">
        <v>1786</v>
      </c>
      <c r="D1787" s="12"/>
      <c r="E1787" s="13"/>
      <c r="H1787" s="15"/>
      <c r="I1787" s="11"/>
      <c r="J1787" s="32"/>
      <c r="K1787" s="32"/>
      <c r="V1787" s="9">
        <f t="shared" si="397"/>
        <v>0</v>
      </c>
      <c r="AJ1787" s="20"/>
      <c r="AO1787" s="176"/>
      <c r="AV1787" s="17"/>
      <c r="AW1787" s="38"/>
      <c r="BF1787" s="17"/>
      <c r="BI1787" s="17"/>
      <c r="BL1787" s="92"/>
      <c r="CN1787" s="17"/>
      <c r="CY1787" s="33" t="s">
        <v>85</v>
      </c>
    </row>
    <row r="1788" spans="1:103" x14ac:dyDescent="0.25">
      <c r="A1788">
        <v>1787</v>
      </c>
      <c r="D1788" s="12"/>
      <c r="E1788" s="13"/>
      <c r="H1788" s="15"/>
      <c r="I1788" s="11"/>
      <c r="J1788" s="32"/>
      <c r="K1788" s="32"/>
      <c r="V1788" s="9">
        <f t="shared" si="397"/>
        <v>0</v>
      </c>
      <c r="AJ1788" s="20"/>
      <c r="AO1788" s="176"/>
      <c r="AV1788" s="17"/>
      <c r="AW1788" s="38"/>
      <c r="BF1788" s="17"/>
      <c r="BI1788" s="17"/>
      <c r="BL1788" s="92"/>
      <c r="CN1788" s="17"/>
      <c r="CY1788" s="33" t="s">
        <v>85</v>
      </c>
    </row>
    <row r="1789" spans="1:103" x14ac:dyDescent="0.25">
      <c r="A1789">
        <v>1788</v>
      </c>
      <c r="D1789" s="12"/>
      <c r="E1789" s="13"/>
      <c r="H1789" s="15"/>
      <c r="I1789" s="11"/>
      <c r="J1789" s="32"/>
      <c r="K1789" s="32"/>
      <c r="V1789" s="9">
        <f t="shared" si="397"/>
        <v>0</v>
      </c>
      <c r="AJ1789" s="20"/>
      <c r="AO1789" s="176"/>
      <c r="AV1789" s="17"/>
      <c r="AW1789" s="38"/>
      <c r="BF1789" s="17"/>
      <c r="BI1789" s="17"/>
      <c r="BL1789" s="92"/>
      <c r="CN1789" s="17"/>
      <c r="CY1789" s="33" t="s">
        <v>85</v>
      </c>
    </row>
    <row r="1790" spans="1:103" x14ac:dyDescent="0.25">
      <c r="A1790">
        <v>1789</v>
      </c>
      <c r="D1790" s="12"/>
      <c r="E1790" s="13"/>
      <c r="H1790" s="15"/>
      <c r="I1790" s="11"/>
      <c r="J1790" s="32"/>
      <c r="K1790" s="32"/>
      <c r="V1790" s="9">
        <f t="shared" si="397"/>
        <v>0</v>
      </c>
      <c r="AJ1790" s="20"/>
      <c r="AO1790" s="176"/>
      <c r="AV1790" s="17"/>
      <c r="AW1790" s="38"/>
      <c r="BF1790" s="17"/>
      <c r="BI1790" s="17"/>
      <c r="BL1790" s="92"/>
      <c r="CN1790" s="17"/>
      <c r="CY1790" s="33" t="s">
        <v>85</v>
      </c>
    </row>
    <row r="1791" spans="1:103" x14ac:dyDescent="0.25">
      <c r="A1791">
        <v>1790</v>
      </c>
      <c r="D1791" s="12"/>
      <c r="E1791" s="13"/>
      <c r="H1791" s="15"/>
      <c r="I1791" s="11"/>
      <c r="J1791" s="32"/>
      <c r="K1791" s="32"/>
      <c r="V1791" s="9">
        <f t="shared" si="397"/>
        <v>0</v>
      </c>
      <c r="AJ1791" s="20"/>
      <c r="AO1791" s="176"/>
      <c r="AV1791" s="17"/>
      <c r="AW1791" s="38"/>
      <c r="BF1791" s="17"/>
      <c r="BI1791" s="17"/>
      <c r="BL1791" s="92"/>
      <c r="CN1791" s="17"/>
      <c r="CY1791" s="33" t="s">
        <v>85</v>
      </c>
    </row>
    <row r="1792" spans="1:103" x14ac:dyDescent="0.25">
      <c r="A1792">
        <v>1791</v>
      </c>
      <c r="D1792" s="12"/>
      <c r="E1792" s="13"/>
      <c r="H1792" s="15"/>
      <c r="I1792" s="11"/>
      <c r="J1792" s="32"/>
      <c r="K1792" s="32"/>
      <c r="V1792" s="9">
        <f t="shared" si="397"/>
        <v>0</v>
      </c>
      <c r="AJ1792" s="20"/>
      <c r="AO1792" s="176"/>
      <c r="AV1792" s="17"/>
      <c r="AW1792" s="38"/>
      <c r="BF1792" s="17"/>
      <c r="BI1792" s="17"/>
      <c r="BL1792" s="92"/>
      <c r="CN1792" s="17"/>
      <c r="CY1792" s="33" t="s">
        <v>85</v>
      </c>
    </row>
    <row r="1793" spans="1:103" x14ac:dyDescent="0.25">
      <c r="A1793">
        <v>1792</v>
      </c>
      <c r="D1793" s="12"/>
      <c r="E1793" s="13"/>
      <c r="H1793" s="15"/>
      <c r="I1793" s="11"/>
      <c r="J1793" s="32"/>
      <c r="K1793" s="32"/>
      <c r="V1793" s="9">
        <f t="shared" si="397"/>
        <v>0</v>
      </c>
      <c r="AJ1793" s="20"/>
      <c r="AO1793" s="176"/>
      <c r="AV1793" s="17"/>
      <c r="AW1793" s="38"/>
      <c r="BF1793" s="17"/>
      <c r="BI1793" s="17"/>
      <c r="BL1793" s="92"/>
      <c r="CN1793" s="17"/>
      <c r="CY1793" s="33" t="s">
        <v>85</v>
      </c>
    </row>
    <row r="1794" spans="1:103" x14ac:dyDescent="0.25">
      <c r="A1794">
        <v>1793</v>
      </c>
      <c r="D1794" s="12"/>
      <c r="E1794" s="13"/>
      <c r="H1794" s="15"/>
      <c r="I1794" s="11"/>
      <c r="J1794" s="32"/>
      <c r="K1794" s="32"/>
      <c r="V1794" s="9">
        <f t="shared" ref="V1794:V1851" si="398">COUNTIF(B:B,B1794)</f>
        <v>0</v>
      </c>
      <c r="AJ1794" s="20"/>
      <c r="AO1794" s="176"/>
      <c r="AV1794" s="17"/>
      <c r="AW1794" s="38"/>
      <c r="BF1794" s="17"/>
      <c r="BI1794" s="17"/>
      <c r="BL1794" s="92"/>
      <c r="CN1794" s="17"/>
      <c r="CY1794" s="33" t="s">
        <v>85</v>
      </c>
    </row>
    <row r="1795" spans="1:103" x14ac:dyDescent="0.25">
      <c r="A1795">
        <v>1794</v>
      </c>
      <c r="D1795" s="12"/>
      <c r="E1795" s="13"/>
      <c r="H1795" s="15"/>
      <c r="I1795" s="11"/>
      <c r="J1795" s="32"/>
      <c r="K1795" s="32"/>
      <c r="V1795" s="9">
        <f t="shared" si="398"/>
        <v>0</v>
      </c>
      <c r="AJ1795" s="20"/>
      <c r="AO1795" s="176"/>
      <c r="AV1795" s="17"/>
      <c r="AW1795" s="38"/>
      <c r="BF1795" s="17"/>
      <c r="BI1795" s="17"/>
      <c r="BL1795" s="92"/>
      <c r="CN1795" s="17"/>
      <c r="CY1795" s="33" t="s">
        <v>85</v>
      </c>
    </row>
    <row r="1796" spans="1:103" x14ac:dyDescent="0.25">
      <c r="A1796">
        <v>1795</v>
      </c>
      <c r="D1796" s="12"/>
      <c r="E1796" s="13"/>
      <c r="H1796" s="15"/>
      <c r="I1796" s="11"/>
      <c r="J1796" s="32"/>
      <c r="K1796" s="32"/>
      <c r="V1796" s="9">
        <f t="shared" si="398"/>
        <v>0</v>
      </c>
      <c r="AJ1796" s="20"/>
      <c r="AO1796" s="176"/>
      <c r="AV1796" s="17"/>
      <c r="AW1796" s="38"/>
      <c r="BF1796" s="17"/>
      <c r="BI1796" s="17"/>
      <c r="BL1796" s="92"/>
      <c r="CN1796" s="17"/>
      <c r="CY1796" s="33" t="s">
        <v>85</v>
      </c>
    </row>
    <row r="1797" spans="1:103" x14ac:dyDescent="0.25">
      <c r="A1797">
        <v>1796</v>
      </c>
      <c r="D1797" s="12"/>
      <c r="E1797" s="13"/>
      <c r="H1797" s="15"/>
      <c r="I1797" s="11"/>
      <c r="J1797" s="32"/>
      <c r="K1797" s="32"/>
      <c r="V1797" s="9">
        <f t="shared" si="398"/>
        <v>0</v>
      </c>
      <c r="AJ1797" s="20"/>
      <c r="AO1797" s="176"/>
      <c r="AV1797" s="17"/>
      <c r="AW1797" s="38"/>
      <c r="BF1797" s="17"/>
      <c r="BI1797" s="17"/>
      <c r="BL1797" s="92"/>
      <c r="CN1797" s="17"/>
      <c r="CY1797" s="33" t="s">
        <v>85</v>
      </c>
    </row>
    <row r="1798" spans="1:103" x14ac:dyDescent="0.25">
      <c r="A1798">
        <v>1797</v>
      </c>
      <c r="D1798" s="12"/>
      <c r="E1798" s="13"/>
      <c r="H1798" s="15"/>
      <c r="I1798" s="11"/>
      <c r="J1798" s="32"/>
      <c r="K1798" s="32"/>
      <c r="V1798" s="9">
        <f t="shared" si="398"/>
        <v>0</v>
      </c>
      <c r="AJ1798" s="20"/>
      <c r="AO1798" s="176"/>
      <c r="AV1798" s="17"/>
      <c r="AW1798" s="38"/>
      <c r="BF1798" s="17"/>
      <c r="BI1798" s="17"/>
      <c r="BL1798" s="92"/>
      <c r="CN1798" s="17"/>
      <c r="CY1798" s="33" t="s">
        <v>85</v>
      </c>
    </row>
    <row r="1799" spans="1:103" x14ac:dyDescent="0.25">
      <c r="A1799">
        <v>1798</v>
      </c>
      <c r="D1799" s="12"/>
      <c r="E1799" s="13"/>
      <c r="H1799" s="15"/>
      <c r="I1799" s="11"/>
      <c r="J1799" s="32"/>
      <c r="K1799" s="32"/>
      <c r="V1799" s="9">
        <f t="shared" si="398"/>
        <v>0</v>
      </c>
      <c r="AJ1799" s="20"/>
      <c r="AO1799" s="176"/>
      <c r="AV1799" s="17"/>
      <c r="AW1799" s="38"/>
      <c r="BF1799" s="17"/>
      <c r="BI1799" s="17"/>
      <c r="BL1799" s="92"/>
      <c r="CN1799" s="17"/>
      <c r="CY1799" s="33" t="s">
        <v>85</v>
      </c>
    </row>
    <row r="1800" spans="1:103" x14ac:dyDescent="0.25">
      <c r="A1800">
        <v>1799</v>
      </c>
      <c r="D1800" s="12"/>
      <c r="E1800" s="13"/>
      <c r="H1800" s="15"/>
      <c r="I1800" s="11"/>
      <c r="J1800" s="32"/>
      <c r="K1800" s="32"/>
      <c r="V1800" s="9">
        <f t="shared" si="398"/>
        <v>0</v>
      </c>
      <c r="AJ1800" s="20"/>
      <c r="AO1800" s="176"/>
      <c r="AV1800" s="17"/>
      <c r="AW1800" s="38"/>
      <c r="BF1800" s="17"/>
      <c r="BI1800" s="17"/>
      <c r="BL1800" s="92"/>
      <c r="CN1800" s="17"/>
      <c r="CY1800" s="33" t="s">
        <v>85</v>
      </c>
    </row>
    <row r="1801" spans="1:103" x14ac:dyDescent="0.25">
      <c r="A1801">
        <v>1800</v>
      </c>
      <c r="D1801" s="12"/>
      <c r="E1801" s="13"/>
      <c r="H1801" s="15"/>
      <c r="I1801" s="11"/>
      <c r="J1801" s="32"/>
      <c r="K1801" s="32"/>
      <c r="V1801" s="9">
        <f t="shared" si="398"/>
        <v>0</v>
      </c>
      <c r="AJ1801" s="20"/>
      <c r="AO1801" s="176"/>
      <c r="AV1801" s="17"/>
      <c r="AW1801" s="38"/>
      <c r="BF1801" s="17"/>
      <c r="BI1801" s="17"/>
      <c r="BL1801" s="92"/>
      <c r="CN1801" s="17"/>
      <c r="CY1801" s="33" t="s">
        <v>85</v>
      </c>
    </row>
    <row r="1802" spans="1:103" x14ac:dyDescent="0.25">
      <c r="A1802">
        <v>1801</v>
      </c>
      <c r="V1802" s="9">
        <f t="shared" si="398"/>
        <v>0</v>
      </c>
      <c r="CY1802" s="33" t="s">
        <v>85</v>
      </c>
    </row>
    <row r="1803" spans="1:103" x14ac:dyDescent="0.25">
      <c r="A1803">
        <v>1802</v>
      </c>
      <c r="V1803" s="9">
        <f t="shared" si="398"/>
        <v>0</v>
      </c>
      <c r="CY1803" s="33" t="s">
        <v>85</v>
      </c>
    </row>
    <row r="1804" spans="1:103" x14ac:dyDescent="0.25">
      <c r="A1804">
        <v>1803</v>
      </c>
      <c r="V1804" s="9">
        <f t="shared" si="398"/>
        <v>0</v>
      </c>
      <c r="CY1804" s="33" t="s">
        <v>85</v>
      </c>
    </row>
    <row r="1805" spans="1:103" x14ac:dyDescent="0.25">
      <c r="A1805">
        <v>1804</v>
      </c>
      <c r="V1805" s="9">
        <f t="shared" si="398"/>
        <v>0</v>
      </c>
      <c r="CY1805" s="33" t="s">
        <v>85</v>
      </c>
    </row>
    <row r="1806" spans="1:103" x14ac:dyDescent="0.25">
      <c r="A1806">
        <v>1805</v>
      </c>
      <c r="V1806" s="9">
        <f t="shared" si="398"/>
        <v>0</v>
      </c>
      <c r="CY1806" s="33" t="s">
        <v>85</v>
      </c>
    </row>
    <row r="1807" spans="1:103" x14ac:dyDescent="0.25">
      <c r="A1807">
        <v>1806</v>
      </c>
      <c r="V1807" s="9">
        <f t="shared" si="398"/>
        <v>0</v>
      </c>
      <c r="CY1807" s="33" t="s">
        <v>85</v>
      </c>
    </row>
    <row r="1808" spans="1:103" x14ac:dyDescent="0.25">
      <c r="A1808">
        <v>1807</v>
      </c>
      <c r="V1808" s="9">
        <f t="shared" si="398"/>
        <v>0</v>
      </c>
      <c r="CY1808" s="33" t="s">
        <v>85</v>
      </c>
    </row>
    <row r="1809" spans="1:103" x14ac:dyDescent="0.25">
      <c r="A1809">
        <v>1808</v>
      </c>
      <c r="V1809" s="9">
        <f t="shared" si="398"/>
        <v>0</v>
      </c>
      <c r="CY1809" s="33" t="s">
        <v>85</v>
      </c>
    </row>
    <row r="1810" spans="1:103" x14ac:dyDescent="0.25">
      <c r="A1810">
        <v>1809</v>
      </c>
      <c r="V1810" s="9">
        <f t="shared" si="398"/>
        <v>0</v>
      </c>
      <c r="CY1810" s="33" t="s">
        <v>85</v>
      </c>
    </row>
    <row r="1811" spans="1:103" x14ac:dyDescent="0.25">
      <c r="A1811">
        <v>1810</v>
      </c>
      <c r="V1811" s="9">
        <f t="shared" si="398"/>
        <v>0</v>
      </c>
      <c r="CY1811" s="33" t="s">
        <v>85</v>
      </c>
    </row>
    <row r="1812" spans="1:103" x14ac:dyDescent="0.25">
      <c r="A1812">
        <v>1811</v>
      </c>
      <c r="V1812" s="9">
        <f t="shared" si="398"/>
        <v>0</v>
      </c>
      <c r="CY1812" s="33" t="s">
        <v>85</v>
      </c>
    </row>
    <row r="1813" spans="1:103" x14ac:dyDescent="0.25">
      <c r="A1813">
        <v>1812</v>
      </c>
      <c r="V1813" s="9">
        <f t="shared" si="398"/>
        <v>0</v>
      </c>
      <c r="CY1813" s="33" t="s">
        <v>85</v>
      </c>
    </row>
    <row r="1814" spans="1:103" x14ac:dyDescent="0.25">
      <c r="A1814">
        <v>1813</v>
      </c>
      <c r="V1814" s="9">
        <f t="shared" si="398"/>
        <v>0</v>
      </c>
      <c r="CY1814" s="33" t="s">
        <v>85</v>
      </c>
    </row>
    <row r="1815" spans="1:103" x14ac:dyDescent="0.25">
      <c r="A1815">
        <v>1814</v>
      </c>
      <c r="V1815" s="9">
        <f t="shared" si="398"/>
        <v>0</v>
      </c>
      <c r="CY1815" s="33" t="s">
        <v>85</v>
      </c>
    </row>
    <row r="1816" spans="1:103" x14ac:dyDescent="0.25">
      <c r="A1816">
        <v>1815</v>
      </c>
      <c r="V1816" s="9">
        <f t="shared" si="398"/>
        <v>0</v>
      </c>
      <c r="CY1816" s="33" t="s">
        <v>85</v>
      </c>
    </row>
    <row r="1817" spans="1:103" x14ac:dyDescent="0.25">
      <c r="A1817">
        <v>1816</v>
      </c>
      <c r="V1817" s="9">
        <f t="shared" si="398"/>
        <v>0</v>
      </c>
      <c r="CY1817" s="33" t="s">
        <v>85</v>
      </c>
    </row>
    <row r="1818" spans="1:103" x14ac:dyDescent="0.25">
      <c r="A1818">
        <v>1817</v>
      </c>
      <c r="V1818" s="9">
        <f t="shared" si="398"/>
        <v>0</v>
      </c>
      <c r="CY1818" s="33" t="s">
        <v>85</v>
      </c>
    </row>
    <row r="1819" spans="1:103" x14ac:dyDescent="0.25">
      <c r="A1819">
        <v>1818</v>
      </c>
      <c r="V1819" s="9">
        <f t="shared" si="398"/>
        <v>0</v>
      </c>
      <c r="CY1819" s="33" t="s">
        <v>85</v>
      </c>
    </row>
    <row r="1820" spans="1:103" x14ac:dyDescent="0.25">
      <c r="A1820">
        <v>1819</v>
      </c>
      <c r="V1820" s="9">
        <f t="shared" si="398"/>
        <v>0</v>
      </c>
      <c r="CY1820" s="33" t="s">
        <v>85</v>
      </c>
    </row>
    <row r="1821" spans="1:103" x14ac:dyDescent="0.25">
      <c r="A1821">
        <v>1820</v>
      </c>
      <c r="V1821" s="9">
        <f t="shared" si="398"/>
        <v>0</v>
      </c>
      <c r="CY1821" s="33" t="s">
        <v>85</v>
      </c>
    </row>
    <row r="1822" spans="1:103" x14ac:dyDescent="0.25">
      <c r="A1822">
        <v>1821</v>
      </c>
      <c r="V1822" s="9">
        <f t="shared" si="398"/>
        <v>0</v>
      </c>
      <c r="CY1822" s="33" t="s">
        <v>85</v>
      </c>
    </row>
    <row r="1823" spans="1:103" x14ac:dyDescent="0.25">
      <c r="A1823">
        <v>1822</v>
      </c>
      <c r="V1823" s="9">
        <f t="shared" si="398"/>
        <v>0</v>
      </c>
      <c r="CY1823" s="33" t="s">
        <v>85</v>
      </c>
    </row>
    <row r="1824" spans="1:103" x14ac:dyDescent="0.25">
      <c r="A1824">
        <v>1823</v>
      </c>
      <c r="V1824" s="9">
        <f t="shared" si="398"/>
        <v>0</v>
      </c>
      <c r="CY1824" s="33" t="s">
        <v>85</v>
      </c>
    </row>
    <row r="1825" spans="1:103" x14ac:dyDescent="0.25">
      <c r="A1825">
        <v>1824</v>
      </c>
      <c r="V1825" s="9">
        <f t="shared" si="398"/>
        <v>0</v>
      </c>
      <c r="CY1825" s="33" t="s">
        <v>85</v>
      </c>
    </row>
    <row r="1826" spans="1:103" x14ac:dyDescent="0.25">
      <c r="A1826">
        <v>1825</v>
      </c>
      <c r="V1826" s="9">
        <f t="shared" si="398"/>
        <v>0</v>
      </c>
      <c r="CY1826" s="33" t="s">
        <v>85</v>
      </c>
    </row>
    <row r="1827" spans="1:103" x14ac:dyDescent="0.25">
      <c r="A1827">
        <v>1826</v>
      </c>
      <c r="V1827" s="9">
        <f t="shared" si="398"/>
        <v>0</v>
      </c>
      <c r="CY1827" s="33" t="s">
        <v>85</v>
      </c>
    </row>
    <row r="1828" spans="1:103" x14ac:dyDescent="0.25">
      <c r="A1828">
        <v>1827</v>
      </c>
      <c r="V1828" s="9">
        <f t="shared" si="398"/>
        <v>0</v>
      </c>
      <c r="CY1828" s="33" t="s">
        <v>85</v>
      </c>
    </row>
    <row r="1829" spans="1:103" x14ac:dyDescent="0.25">
      <c r="A1829">
        <v>1828</v>
      </c>
      <c r="V1829" s="9">
        <f t="shared" si="398"/>
        <v>0</v>
      </c>
      <c r="CY1829" s="33" t="s">
        <v>85</v>
      </c>
    </row>
    <row r="1830" spans="1:103" x14ac:dyDescent="0.25">
      <c r="A1830">
        <v>1829</v>
      </c>
      <c r="V1830" s="9">
        <f t="shared" si="398"/>
        <v>0</v>
      </c>
      <c r="CY1830" s="33" t="s">
        <v>85</v>
      </c>
    </row>
    <row r="1831" spans="1:103" x14ac:dyDescent="0.25">
      <c r="A1831">
        <v>1830</v>
      </c>
      <c r="V1831" s="9">
        <f t="shared" si="398"/>
        <v>0</v>
      </c>
      <c r="CY1831" s="33" t="s">
        <v>85</v>
      </c>
    </row>
    <row r="1832" spans="1:103" x14ac:dyDescent="0.25">
      <c r="A1832">
        <v>1831</v>
      </c>
      <c r="V1832" s="9">
        <f t="shared" si="398"/>
        <v>0</v>
      </c>
      <c r="CY1832" s="33" t="s">
        <v>85</v>
      </c>
    </row>
    <row r="1833" spans="1:103" x14ac:dyDescent="0.25">
      <c r="A1833">
        <v>1832</v>
      </c>
      <c r="V1833" s="9">
        <f t="shared" si="398"/>
        <v>0</v>
      </c>
      <c r="CY1833" s="33" t="s">
        <v>85</v>
      </c>
    </row>
    <row r="1834" spans="1:103" x14ac:dyDescent="0.25">
      <c r="A1834">
        <v>1833</v>
      </c>
      <c r="V1834" s="9">
        <f t="shared" si="398"/>
        <v>0</v>
      </c>
      <c r="CY1834" s="33" t="s">
        <v>85</v>
      </c>
    </row>
    <row r="1835" spans="1:103" x14ac:dyDescent="0.25">
      <c r="A1835">
        <v>1834</v>
      </c>
      <c r="V1835" s="9">
        <f t="shared" si="398"/>
        <v>0</v>
      </c>
      <c r="CY1835" s="33" t="s">
        <v>85</v>
      </c>
    </row>
    <row r="1836" spans="1:103" x14ac:dyDescent="0.25">
      <c r="A1836">
        <v>1835</v>
      </c>
      <c r="V1836" s="9">
        <f t="shared" si="398"/>
        <v>0</v>
      </c>
      <c r="CY1836" s="33" t="s">
        <v>85</v>
      </c>
    </row>
    <row r="1837" spans="1:103" x14ac:dyDescent="0.25">
      <c r="A1837">
        <v>1836</v>
      </c>
      <c r="V1837" s="9">
        <f t="shared" si="398"/>
        <v>0</v>
      </c>
      <c r="CY1837" s="33" t="s">
        <v>85</v>
      </c>
    </row>
    <row r="1838" spans="1:103" x14ac:dyDescent="0.25">
      <c r="A1838">
        <v>1837</v>
      </c>
      <c r="V1838" s="9">
        <f t="shared" si="398"/>
        <v>0</v>
      </c>
      <c r="CY1838" s="33" t="s">
        <v>85</v>
      </c>
    </row>
    <row r="1839" spans="1:103" x14ac:dyDescent="0.25">
      <c r="A1839">
        <v>1838</v>
      </c>
      <c r="V1839" s="9">
        <f t="shared" si="398"/>
        <v>0</v>
      </c>
      <c r="CY1839" s="33" t="s">
        <v>85</v>
      </c>
    </row>
    <row r="1840" spans="1:103" x14ac:dyDescent="0.25">
      <c r="A1840">
        <v>1839</v>
      </c>
      <c r="V1840" s="9">
        <f t="shared" si="398"/>
        <v>0</v>
      </c>
      <c r="CY1840" s="33" t="s">
        <v>85</v>
      </c>
    </row>
    <row r="1841" spans="1:103" x14ac:dyDescent="0.25">
      <c r="A1841">
        <v>1840</v>
      </c>
      <c r="V1841" s="9">
        <f t="shared" si="398"/>
        <v>0</v>
      </c>
      <c r="CY1841" s="33" t="s">
        <v>85</v>
      </c>
    </row>
    <row r="1842" spans="1:103" x14ac:dyDescent="0.25">
      <c r="A1842">
        <v>1841</v>
      </c>
      <c r="V1842" s="9">
        <f t="shared" si="398"/>
        <v>0</v>
      </c>
      <c r="CY1842" s="33" t="s">
        <v>85</v>
      </c>
    </row>
    <row r="1843" spans="1:103" x14ac:dyDescent="0.25">
      <c r="A1843">
        <v>1842</v>
      </c>
      <c r="V1843" s="9">
        <f t="shared" si="398"/>
        <v>0</v>
      </c>
      <c r="CY1843" s="33" t="s">
        <v>85</v>
      </c>
    </row>
    <row r="1844" spans="1:103" x14ac:dyDescent="0.25">
      <c r="A1844">
        <v>1843</v>
      </c>
      <c r="V1844" s="9">
        <f t="shared" si="398"/>
        <v>0</v>
      </c>
      <c r="CY1844" s="33" t="s">
        <v>85</v>
      </c>
    </row>
    <row r="1845" spans="1:103" x14ac:dyDescent="0.25">
      <c r="A1845">
        <v>1844</v>
      </c>
      <c r="V1845" s="9">
        <f t="shared" si="398"/>
        <v>0</v>
      </c>
      <c r="CY1845" s="33" t="s">
        <v>85</v>
      </c>
    </row>
    <row r="1846" spans="1:103" x14ac:dyDescent="0.25">
      <c r="A1846">
        <v>1845</v>
      </c>
      <c r="V1846" s="9">
        <f t="shared" si="398"/>
        <v>0</v>
      </c>
      <c r="CY1846" s="33" t="s">
        <v>85</v>
      </c>
    </row>
    <row r="1847" spans="1:103" x14ac:dyDescent="0.25">
      <c r="A1847">
        <v>1846</v>
      </c>
      <c r="V1847" s="9">
        <f t="shared" si="398"/>
        <v>0</v>
      </c>
      <c r="CY1847" s="33" t="s">
        <v>85</v>
      </c>
    </row>
    <row r="1848" spans="1:103" x14ac:dyDescent="0.25">
      <c r="A1848">
        <v>1847</v>
      </c>
      <c r="V1848" s="9">
        <f t="shared" si="398"/>
        <v>0</v>
      </c>
      <c r="CY1848" s="33" t="s">
        <v>85</v>
      </c>
    </row>
    <row r="1849" spans="1:103" x14ac:dyDescent="0.25">
      <c r="A1849">
        <v>1848</v>
      </c>
      <c r="V1849" s="9">
        <f t="shared" si="398"/>
        <v>0</v>
      </c>
      <c r="CY1849" s="33" t="s">
        <v>85</v>
      </c>
    </row>
    <row r="1850" spans="1:103" x14ac:dyDescent="0.25">
      <c r="A1850">
        <v>1849</v>
      </c>
      <c r="V1850" s="9">
        <f t="shared" si="398"/>
        <v>0</v>
      </c>
      <c r="CY1850" s="33" t="s">
        <v>85</v>
      </c>
    </row>
    <row r="1851" spans="1:103" x14ac:dyDescent="0.25">
      <c r="A1851">
        <v>1850</v>
      </c>
      <c r="V1851" s="9">
        <f t="shared" si="398"/>
        <v>0</v>
      </c>
      <c r="CY1851" s="33" t="s">
        <v>85</v>
      </c>
    </row>
  </sheetData>
  <autoFilter ref="A1:CX1116" xr:uid="{00000000-0009-0000-0000-000000000000}"/>
  <conditionalFormatting sqref="A1852:XFD1048576 CZ1:XFD1851">
    <cfRule type="expression" dxfId="508" priority="7">
      <formula>AND(NOT(ISBLANK($C1)),ISBLANK($C2))</formula>
    </cfRule>
    <cfRule type="containsBlanks" dxfId="507" priority="36">
      <formula>LEN(TRIM(A1))=0</formula>
    </cfRule>
    <cfRule type="expression" dxfId="506" priority="276">
      <formula>$C1&lt;&gt;$C2</formula>
    </cfRule>
  </conditionalFormatting>
  <conditionalFormatting sqref="A1:CY1851">
    <cfRule type="expression" dxfId="505" priority="1">
      <formula>AND(NOT(ISBLANK($C1)),ISBLANK($C2))</formula>
    </cfRule>
    <cfRule type="containsBlanks" dxfId="504" priority="2">
      <formula>LEN(TRIM(A1))=0</formula>
    </cfRule>
    <cfRule type="expression" dxfId="50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
  <sheetViews>
    <sheetView workbookViewId="0">
      <pane ySplit="1" topLeftCell="A2" activePane="bottomLeft" state="frozen"/>
      <selection pane="bottomLeft" activeCell="E12" sqref="E12"/>
    </sheetView>
  </sheetViews>
  <sheetFormatPr defaultRowHeight="15" x14ac:dyDescent="0.25"/>
  <cols>
    <col min="1" max="1" width="19.7109375" customWidth="1"/>
    <col min="2" max="2" width="40" style="113"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91" t="s">
        <v>322</v>
      </c>
      <c r="B1" s="112" t="s">
        <v>358</v>
      </c>
      <c r="C1" s="91" t="s">
        <v>331</v>
      </c>
      <c r="D1" s="91" t="s">
        <v>351</v>
      </c>
      <c r="E1" s="91" t="s">
        <v>3899</v>
      </c>
      <c r="F1" s="119" t="s">
        <v>354</v>
      </c>
      <c r="G1" s="172" t="s">
        <v>3892</v>
      </c>
      <c r="H1" s="173" t="s">
        <v>355</v>
      </c>
      <c r="I1" s="174" t="s">
        <v>356</v>
      </c>
      <c r="J1" s="90" t="s">
        <v>4064</v>
      </c>
      <c r="K1" s="90" t="s">
        <v>323</v>
      </c>
      <c r="L1" s="90" t="s">
        <v>975</v>
      </c>
      <c r="M1" s="175" t="s">
        <v>324</v>
      </c>
    </row>
    <row r="2" spans="1:13" x14ac:dyDescent="0.25">
      <c r="A2" s="27" t="s">
        <v>0</v>
      </c>
      <c r="B2" s="121" t="s">
        <v>361</v>
      </c>
      <c r="C2" t="s">
        <v>349</v>
      </c>
      <c r="D2">
        <v>1</v>
      </c>
      <c r="E2" t="s">
        <v>3900</v>
      </c>
      <c r="F2" s="41" t="b">
        <v>0</v>
      </c>
      <c r="G2" s="41" t="b">
        <v>0</v>
      </c>
      <c r="J2" t="b">
        <v>0</v>
      </c>
      <c r="K2" t="b">
        <v>0</v>
      </c>
      <c r="L2" t="b">
        <v>0</v>
      </c>
    </row>
    <row r="3" spans="1:13" x14ac:dyDescent="0.25">
      <c r="A3" s="27" t="s">
        <v>1</v>
      </c>
      <c r="B3" s="121" t="s">
        <v>359</v>
      </c>
      <c r="C3" t="s">
        <v>349</v>
      </c>
      <c r="D3">
        <v>2</v>
      </c>
      <c r="E3" t="s">
        <v>3900</v>
      </c>
      <c r="F3" s="41" t="b">
        <v>0</v>
      </c>
      <c r="G3" s="41" t="b">
        <v>0</v>
      </c>
      <c r="J3" t="b">
        <v>0</v>
      </c>
      <c r="K3" t="b">
        <v>0</v>
      </c>
      <c r="L3" t="b">
        <v>0</v>
      </c>
    </row>
    <row r="4" spans="1:13" x14ac:dyDescent="0.25">
      <c r="A4" s="27" t="s">
        <v>327</v>
      </c>
      <c r="B4" s="121" t="s">
        <v>360</v>
      </c>
      <c r="C4" t="s">
        <v>357</v>
      </c>
      <c r="D4">
        <v>3</v>
      </c>
      <c r="E4" t="s">
        <v>3900</v>
      </c>
      <c r="F4" s="41" t="b">
        <v>0</v>
      </c>
      <c r="G4" s="41" t="b">
        <v>0</v>
      </c>
      <c r="J4" t="b">
        <v>0</v>
      </c>
      <c r="K4" t="b">
        <v>0</v>
      </c>
      <c r="L4" t="b">
        <v>0</v>
      </c>
    </row>
    <row r="5" spans="1:13" x14ac:dyDescent="0.25">
      <c r="A5" s="120" t="s">
        <v>3887</v>
      </c>
      <c r="B5" s="114" t="s">
        <v>4070</v>
      </c>
      <c r="C5" t="s">
        <v>350</v>
      </c>
      <c r="D5">
        <v>4</v>
      </c>
      <c r="E5" t="s">
        <v>3900</v>
      </c>
      <c r="F5" s="41" t="b">
        <v>1</v>
      </c>
      <c r="G5" s="41" t="b">
        <v>0</v>
      </c>
      <c r="J5" t="b">
        <v>0</v>
      </c>
      <c r="K5" t="b">
        <v>0</v>
      </c>
      <c r="L5" t="b">
        <v>0</v>
      </c>
    </row>
    <row r="6" spans="1:13" x14ac:dyDescent="0.25">
      <c r="A6" s="27" t="s">
        <v>147</v>
      </c>
      <c r="B6" s="121" t="s">
        <v>362</v>
      </c>
      <c r="C6" t="s">
        <v>350</v>
      </c>
      <c r="D6">
        <v>5</v>
      </c>
      <c r="E6" t="s">
        <v>3900</v>
      </c>
      <c r="F6" s="41" t="b">
        <v>1</v>
      </c>
      <c r="G6" s="41" t="b">
        <v>0</v>
      </c>
      <c r="J6" t="b">
        <v>0</v>
      </c>
      <c r="K6" t="b">
        <v>0</v>
      </c>
      <c r="L6" t="b">
        <v>0</v>
      </c>
    </row>
    <row r="7" spans="1:13" x14ac:dyDescent="0.25">
      <c r="A7" s="27" t="s">
        <v>86</v>
      </c>
      <c r="B7" s="121" t="s">
        <v>445</v>
      </c>
      <c r="C7" t="s">
        <v>350</v>
      </c>
      <c r="D7">
        <v>6</v>
      </c>
      <c r="E7" t="s">
        <v>3900</v>
      </c>
      <c r="F7" s="41" t="b">
        <v>1</v>
      </c>
      <c r="G7" s="41" t="b">
        <v>1</v>
      </c>
      <c r="I7" s="17" t="s">
        <v>3902</v>
      </c>
      <c r="J7" t="b">
        <v>0</v>
      </c>
      <c r="K7" t="b">
        <v>0</v>
      </c>
      <c r="L7" t="b">
        <v>0</v>
      </c>
    </row>
    <row r="8" spans="1:13" x14ac:dyDescent="0.25">
      <c r="A8" s="27" t="s">
        <v>87</v>
      </c>
      <c r="B8" s="121" t="s">
        <v>4071</v>
      </c>
      <c r="C8" t="s">
        <v>350</v>
      </c>
      <c r="D8">
        <v>7</v>
      </c>
      <c r="E8" t="s">
        <v>3900</v>
      </c>
      <c r="F8" s="41" t="b">
        <v>0</v>
      </c>
      <c r="G8" s="41" t="b">
        <v>0</v>
      </c>
      <c r="J8" t="b">
        <v>0</v>
      </c>
      <c r="K8" t="b">
        <v>0</v>
      </c>
      <c r="L8" t="b">
        <v>0</v>
      </c>
    </row>
    <row r="9" spans="1:13" x14ac:dyDescent="0.25">
      <c r="A9" s="27" t="s">
        <v>88</v>
      </c>
      <c r="B9" s="121" t="s">
        <v>4072</v>
      </c>
      <c r="C9" t="s">
        <v>350</v>
      </c>
      <c r="D9">
        <v>7</v>
      </c>
      <c r="E9" t="s">
        <v>3900</v>
      </c>
      <c r="F9" s="41" t="b">
        <v>0</v>
      </c>
      <c r="G9" s="41" t="b">
        <v>0</v>
      </c>
      <c r="J9" t="b">
        <v>0</v>
      </c>
      <c r="K9" t="b">
        <v>0</v>
      </c>
      <c r="L9" t="b">
        <v>0</v>
      </c>
    </row>
    <row r="10" spans="1:13" x14ac:dyDescent="0.25">
      <c r="A10" s="120" t="s">
        <v>4067</v>
      </c>
      <c r="B10" s="114" t="s">
        <v>4073</v>
      </c>
      <c r="C10" t="s">
        <v>350</v>
      </c>
      <c r="D10">
        <v>8</v>
      </c>
      <c r="E10" t="s">
        <v>3900</v>
      </c>
      <c r="F10" s="41" t="b">
        <v>1</v>
      </c>
      <c r="G10" s="41" t="b">
        <v>0</v>
      </c>
      <c r="J10" t="b">
        <v>0</v>
      </c>
      <c r="K10" t="b">
        <v>0</v>
      </c>
      <c r="L10" t="b">
        <v>0</v>
      </c>
    </row>
    <row r="11" spans="1:13" x14ac:dyDescent="0.25">
      <c r="A11" s="27" t="s">
        <v>4068</v>
      </c>
      <c r="B11" s="121" t="s">
        <v>4074</v>
      </c>
      <c r="C11" t="s">
        <v>350</v>
      </c>
      <c r="D11">
        <v>9</v>
      </c>
      <c r="E11" t="s">
        <v>3900</v>
      </c>
      <c r="F11" s="41" t="b">
        <v>0</v>
      </c>
      <c r="G11" s="41" t="b">
        <v>0</v>
      </c>
      <c r="J11" t="b">
        <v>0</v>
      </c>
      <c r="K11" t="b">
        <v>0</v>
      </c>
      <c r="L11" t="b">
        <v>0</v>
      </c>
    </row>
    <row r="12" spans="1:13" x14ac:dyDescent="0.25">
      <c r="A12" s="27" t="s">
        <v>4069</v>
      </c>
      <c r="B12" s="121" t="s">
        <v>3911</v>
      </c>
      <c r="C12" t="s">
        <v>350</v>
      </c>
      <c r="D12">
        <v>9</v>
      </c>
      <c r="E12" t="s">
        <v>3900</v>
      </c>
      <c r="F12" s="41" t="b">
        <v>1</v>
      </c>
      <c r="G12" s="41" t="b">
        <v>0</v>
      </c>
      <c r="J12" t="b">
        <v>0</v>
      </c>
      <c r="K12" t="b">
        <v>0</v>
      </c>
      <c r="L12" t="b">
        <v>0</v>
      </c>
    </row>
    <row r="13" spans="1:13" x14ac:dyDescent="0.25">
      <c r="A13" s="6" t="s">
        <v>43</v>
      </c>
      <c r="B13" s="115" t="s">
        <v>363</v>
      </c>
      <c r="C13" t="s">
        <v>332</v>
      </c>
      <c r="D13">
        <v>11</v>
      </c>
      <c r="E13" t="s">
        <v>3900</v>
      </c>
      <c r="F13" s="41" t="b">
        <v>1</v>
      </c>
      <c r="G13" s="41" t="b">
        <v>1</v>
      </c>
      <c r="H13">
        <v>1</v>
      </c>
      <c r="J13" t="b">
        <v>1</v>
      </c>
      <c r="K13" t="b">
        <v>1</v>
      </c>
      <c r="L13" t="b">
        <v>0</v>
      </c>
    </row>
    <row r="14" spans="1:13" x14ac:dyDescent="0.25">
      <c r="A14" s="6" t="s">
        <v>44</v>
      </c>
      <c r="B14" s="115" t="s">
        <v>364</v>
      </c>
      <c r="C14" t="s">
        <v>332</v>
      </c>
      <c r="D14">
        <v>11</v>
      </c>
      <c r="E14" t="s">
        <v>3900</v>
      </c>
      <c r="F14" s="41" t="b">
        <v>1</v>
      </c>
      <c r="G14" s="41" t="b">
        <v>1</v>
      </c>
      <c r="H14">
        <v>1</v>
      </c>
      <c r="J14" t="b">
        <v>0</v>
      </c>
      <c r="K14" t="b">
        <v>0</v>
      </c>
      <c r="L14" t="b">
        <v>0</v>
      </c>
    </row>
    <row r="15" spans="1:13" x14ac:dyDescent="0.25">
      <c r="A15" s="6" t="s">
        <v>41</v>
      </c>
      <c r="B15" s="115" t="s">
        <v>365</v>
      </c>
      <c r="C15" t="s">
        <v>332</v>
      </c>
      <c r="D15">
        <v>12</v>
      </c>
      <c r="E15" t="s">
        <v>3900</v>
      </c>
      <c r="F15" s="41" t="b">
        <v>1</v>
      </c>
      <c r="G15" s="41" t="b">
        <v>1</v>
      </c>
      <c r="H15">
        <v>1</v>
      </c>
      <c r="J15" t="b">
        <v>1</v>
      </c>
      <c r="K15" t="b">
        <v>1</v>
      </c>
      <c r="L15" t="b">
        <v>0</v>
      </c>
    </row>
    <row r="16" spans="1:13" x14ac:dyDescent="0.25">
      <c r="A16" s="6" t="s">
        <v>45</v>
      </c>
      <c r="B16" s="115" t="s">
        <v>366</v>
      </c>
      <c r="C16" t="s">
        <v>332</v>
      </c>
      <c r="D16">
        <v>12</v>
      </c>
      <c r="E16" t="s">
        <v>3900</v>
      </c>
      <c r="F16" s="41" t="b">
        <v>1</v>
      </c>
      <c r="G16" s="41" t="b">
        <v>1</v>
      </c>
      <c r="H16">
        <v>1</v>
      </c>
      <c r="J16" t="b">
        <v>1</v>
      </c>
      <c r="K16" t="b">
        <v>1</v>
      </c>
      <c r="L16" t="b">
        <v>0</v>
      </c>
    </row>
    <row r="17" spans="1:12" x14ac:dyDescent="0.25">
      <c r="A17" s="6" t="s">
        <v>40</v>
      </c>
      <c r="B17" s="115" t="s">
        <v>367</v>
      </c>
      <c r="C17" t="s">
        <v>332</v>
      </c>
      <c r="D17">
        <v>12</v>
      </c>
      <c r="E17" t="s">
        <v>3900</v>
      </c>
      <c r="F17" s="41" t="b">
        <v>1</v>
      </c>
      <c r="G17" s="41" t="b">
        <v>1</v>
      </c>
      <c r="H17">
        <v>1</v>
      </c>
      <c r="J17" t="b">
        <v>1</v>
      </c>
      <c r="K17" t="b">
        <v>1</v>
      </c>
      <c r="L17" t="b">
        <v>0</v>
      </c>
    </row>
    <row r="18" spans="1:12" x14ac:dyDescent="0.25">
      <c r="A18" s="6" t="s">
        <v>42</v>
      </c>
      <c r="B18" s="115" t="s">
        <v>368</v>
      </c>
      <c r="C18" t="s">
        <v>332</v>
      </c>
      <c r="D18">
        <v>12</v>
      </c>
      <c r="E18" t="s">
        <v>3900</v>
      </c>
      <c r="F18" s="41" t="b">
        <v>1</v>
      </c>
      <c r="G18" s="41" t="b">
        <v>1</v>
      </c>
      <c r="H18">
        <v>1</v>
      </c>
      <c r="J18" t="b">
        <v>1</v>
      </c>
      <c r="K18" t="b">
        <v>1</v>
      </c>
      <c r="L18" t="b">
        <v>0</v>
      </c>
    </row>
    <row r="19" spans="1:12" x14ac:dyDescent="0.25">
      <c r="A19" s="6" t="s">
        <v>276</v>
      </c>
      <c r="B19" s="115" t="s">
        <v>369</v>
      </c>
      <c r="C19" t="s">
        <v>332</v>
      </c>
      <c r="D19">
        <v>12</v>
      </c>
      <c r="E19" t="s">
        <v>3900</v>
      </c>
      <c r="F19" s="41" t="b">
        <v>1</v>
      </c>
      <c r="G19" s="41" t="b">
        <v>1</v>
      </c>
      <c r="H19">
        <v>1</v>
      </c>
      <c r="J19" t="b">
        <v>0</v>
      </c>
      <c r="K19" t="b">
        <v>0</v>
      </c>
      <c r="L19" t="b">
        <v>0</v>
      </c>
    </row>
    <row r="20" spans="1:12" x14ac:dyDescent="0.25">
      <c r="A20" s="6" t="s">
        <v>90</v>
      </c>
      <c r="B20" s="115" t="s">
        <v>370</v>
      </c>
      <c r="C20" t="s">
        <v>349</v>
      </c>
      <c r="D20">
        <v>13</v>
      </c>
      <c r="E20" t="s">
        <v>3900</v>
      </c>
      <c r="F20" s="41" t="b">
        <v>1</v>
      </c>
      <c r="G20" s="41" t="b">
        <v>1</v>
      </c>
      <c r="I20" s="17" t="s">
        <v>3902</v>
      </c>
      <c r="J20" t="b">
        <v>0</v>
      </c>
      <c r="K20" t="b">
        <v>0</v>
      </c>
      <c r="L20" t="b">
        <v>0</v>
      </c>
    </row>
    <row r="21" spans="1:12" x14ac:dyDescent="0.25">
      <c r="A21" s="6" t="s">
        <v>91</v>
      </c>
      <c r="B21" s="115" t="s">
        <v>371</v>
      </c>
      <c r="C21" t="s">
        <v>349</v>
      </c>
      <c r="D21">
        <v>13</v>
      </c>
      <c r="E21" t="s">
        <v>3900</v>
      </c>
      <c r="F21" s="41" t="b">
        <v>0</v>
      </c>
      <c r="G21" s="41" t="b">
        <v>0</v>
      </c>
      <c r="J21" t="b">
        <v>0</v>
      </c>
      <c r="K21" t="b">
        <v>0</v>
      </c>
      <c r="L21" t="b">
        <v>0</v>
      </c>
    </row>
    <row r="22" spans="1:12" x14ac:dyDescent="0.25">
      <c r="A22" s="6" t="s">
        <v>89</v>
      </c>
      <c r="B22" s="115" t="s">
        <v>372</v>
      </c>
      <c r="C22" t="s">
        <v>349</v>
      </c>
      <c r="D22">
        <v>13</v>
      </c>
      <c r="E22" t="s">
        <v>3900</v>
      </c>
      <c r="F22" s="41" t="b">
        <v>0</v>
      </c>
      <c r="G22" s="41" t="b">
        <v>0</v>
      </c>
      <c r="J22" t="b">
        <v>0</v>
      </c>
      <c r="K22" t="b">
        <v>0</v>
      </c>
      <c r="L22" t="b">
        <v>0</v>
      </c>
    </row>
    <row r="23" spans="1:12" x14ac:dyDescent="0.25">
      <c r="A23" s="2" t="s">
        <v>137</v>
      </c>
      <c r="B23" s="116" t="s">
        <v>373</v>
      </c>
      <c r="C23" t="s">
        <v>349</v>
      </c>
      <c r="D23">
        <v>14</v>
      </c>
      <c r="E23" t="s">
        <v>3900</v>
      </c>
      <c r="F23" s="41" t="b">
        <v>1</v>
      </c>
      <c r="G23" s="41" t="b">
        <v>1</v>
      </c>
      <c r="I23" s="17" t="s">
        <v>3902</v>
      </c>
      <c r="J23" t="b">
        <v>1</v>
      </c>
      <c r="K23" t="b">
        <v>1</v>
      </c>
      <c r="L23" t="b">
        <v>1</v>
      </c>
    </row>
    <row r="24" spans="1:12" x14ac:dyDescent="0.25">
      <c r="A24" s="2" t="s">
        <v>31</v>
      </c>
      <c r="B24" s="116" t="s">
        <v>374</v>
      </c>
      <c r="C24" t="s">
        <v>350</v>
      </c>
      <c r="D24">
        <v>15</v>
      </c>
      <c r="E24" t="s">
        <v>3902</v>
      </c>
      <c r="F24" s="41" t="b">
        <v>1</v>
      </c>
      <c r="G24" s="41" t="b">
        <v>1</v>
      </c>
      <c r="I24" s="17" t="s">
        <v>3902</v>
      </c>
      <c r="J24" t="b">
        <v>1</v>
      </c>
      <c r="K24" t="b">
        <v>1</v>
      </c>
      <c r="L24" t="b">
        <v>0</v>
      </c>
    </row>
    <row r="25" spans="1:12" x14ac:dyDescent="0.25">
      <c r="A25" s="2" t="s">
        <v>46</v>
      </c>
      <c r="B25" s="116" t="s">
        <v>375</v>
      </c>
      <c r="C25" t="s">
        <v>350</v>
      </c>
      <c r="D25">
        <v>16</v>
      </c>
      <c r="E25" t="s">
        <v>3902</v>
      </c>
      <c r="F25" s="41" t="b">
        <v>1</v>
      </c>
      <c r="G25" s="41" t="b">
        <v>1</v>
      </c>
      <c r="I25" s="17" t="s">
        <v>3902</v>
      </c>
      <c r="J25" t="b">
        <v>1</v>
      </c>
      <c r="K25" t="b">
        <v>1</v>
      </c>
      <c r="L25" t="b">
        <v>0</v>
      </c>
    </row>
    <row r="26" spans="1:12" x14ac:dyDescent="0.25">
      <c r="A26" s="2" t="s">
        <v>193</v>
      </c>
      <c r="B26" s="116" t="s">
        <v>376</v>
      </c>
      <c r="C26" t="s">
        <v>332</v>
      </c>
      <c r="D26">
        <v>17</v>
      </c>
      <c r="E26" t="s">
        <v>3900</v>
      </c>
      <c r="F26" s="41" t="b">
        <v>1</v>
      </c>
      <c r="G26" s="41" t="b">
        <v>1</v>
      </c>
      <c r="H26">
        <v>1</v>
      </c>
      <c r="J26" t="b">
        <v>1</v>
      </c>
      <c r="K26" t="b">
        <v>1</v>
      </c>
      <c r="L26" t="b">
        <v>0</v>
      </c>
    </row>
    <row r="27" spans="1:12" x14ac:dyDescent="0.25">
      <c r="A27" s="2" t="s">
        <v>194</v>
      </c>
      <c r="B27" s="116" t="s">
        <v>377</v>
      </c>
      <c r="C27" t="s">
        <v>332</v>
      </c>
      <c r="D27">
        <v>17</v>
      </c>
      <c r="E27" t="s">
        <v>3900</v>
      </c>
      <c r="F27" s="41" t="b">
        <v>1</v>
      </c>
      <c r="G27" s="41" t="b">
        <v>1</v>
      </c>
      <c r="H27">
        <v>1</v>
      </c>
      <c r="J27" t="b">
        <v>0</v>
      </c>
      <c r="K27" t="b">
        <v>0</v>
      </c>
      <c r="L27" t="b">
        <v>0</v>
      </c>
    </row>
    <row r="28" spans="1:12" x14ac:dyDescent="0.25">
      <c r="A28" s="2" t="s">
        <v>120</v>
      </c>
      <c r="B28" s="116" t="s">
        <v>379</v>
      </c>
      <c r="C28" t="s">
        <v>332</v>
      </c>
      <c r="D28">
        <v>18</v>
      </c>
      <c r="E28" t="s">
        <v>3900</v>
      </c>
      <c r="F28" s="41" t="b">
        <v>1</v>
      </c>
      <c r="G28" s="41" t="b">
        <v>1</v>
      </c>
      <c r="H28">
        <v>1</v>
      </c>
      <c r="J28" t="b">
        <v>1</v>
      </c>
      <c r="K28" t="b">
        <v>1</v>
      </c>
      <c r="L28" t="b">
        <v>0</v>
      </c>
    </row>
    <row r="29" spans="1:12" x14ac:dyDescent="0.25">
      <c r="A29" s="2" t="s">
        <v>135</v>
      </c>
      <c r="B29" s="116" t="s">
        <v>380</v>
      </c>
      <c r="C29" t="s">
        <v>332</v>
      </c>
      <c r="D29">
        <v>18</v>
      </c>
      <c r="E29" t="s">
        <v>3900</v>
      </c>
      <c r="F29" s="41" t="b">
        <v>1</v>
      </c>
      <c r="G29" s="41" t="b">
        <v>1</v>
      </c>
      <c r="H29">
        <v>1</v>
      </c>
      <c r="J29" t="b">
        <v>1</v>
      </c>
      <c r="K29" t="b">
        <v>1</v>
      </c>
      <c r="L29" t="b">
        <v>0</v>
      </c>
    </row>
    <row r="30" spans="1:12" x14ac:dyDescent="0.25">
      <c r="A30" s="2" t="s">
        <v>130</v>
      </c>
      <c r="B30" s="116" t="s">
        <v>381</v>
      </c>
      <c r="C30" t="s">
        <v>332</v>
      </c>
      <c r="D30">
        <v>18</v>
      </c>
      <c r="E30" t="s">
        <v>3900</v>
      </c>
      <c r="F30" s="41" t="b">
        <v>1</v>
      </c>
      <c r="G30" s="41" t="b">
        <v>1</v>
      </c>
      <c r="H30">
        <v>1</v>
      </c>
      <c r="J30" t="b">
        <v>1</v>
      </c>
      <c r="K30" t="b">
        <v>1</v>
      </c>
      <c r="L30" t="b">
        <v>0</v>
      </c>
    </row>
    <row r="31" spans="1:12" x14ac:dyDescent="0.25">
      <c r="A31" s="2" t="s">
        <v>121</v>
      </c>
      <c r="B31" s="116" t="s">
        <v>378</v>
      </c>
      <c r="C31" t="s">
        <v>332</v>
      </c>
      <c r="D31">
        <v>18</v>
      </c>
      <c r="E31" t="s">
        <v>3900</v>
      </c>
      <c r="F31" s="41" t="b">
        <v>1</v>
      </c>
      <c r="G31" s="41" t="b">
        <v>1</v>
      </c>
      <c r="H31">
        <v>1</v>
      </c>
      <c r="J31" t="b">
        <v>0</v>
      </c>
      <c r="K31" t="b">
        <v>0</v>
      </c>
      <c r="L31" t="b">
        <v>0</v>
      </c>
    </row>
    <row r="32" spans="1:12" x14ac:dyDescent="0.25">
      <c r="A32" s="2" t="s">
        <v>47</v>
      </c>
      <c r="B32" s="116" t="s">
        <v>382</v>
      </c>
      <c r="C32" t="s">
        <v>332</v>
      </c>
      <c r="D32">
        <v>19</v>
      </c>
      <c r="E32" t="s">
        <v>3900</v>
      </c>
      <c r="F32" s="41" t="b">
        <v>1</v>
      </c>
      <c r="G32" s="41" t="b">
        <v>1</v>
      </c>
      <c r="H32">
        <v>1</v>
      </c>
      <c r="J32" t="b">
        <v>1</v>
      </c>
      <c r="K32" t="b">
        <v>1</v>
      </c>
      <c r="L32" t="b">
        <v>0</v>
      </c>
    </row>
    <row r="33" spans="1:12" x14ac:dyDescent="0.25">
      <c r="A33" s="2" t="s">
        <v>48</v>
      </c>
      <c r="B33" s="116" t="s">
        <v>383</v>
      </c>
      <c r="C33" t="s">
        <v>332</v>
      </c>
      <c r="D33">
        <v>19</v>
      </c>
      <c r="E33" t="s">
        <v>3900</v>
      </c>
      <c r="F33" s="41" t="b">
        <v>1</v>
      </c>
      <c r="G33" s="41" t="b">
        <v>1</v>
      </c>
      <c r="H33">
        <v>1</v>
      </c>
      <c r="J33" t="b">
        <v>1</v>
      </c>
      <c r="K33" t="b">
        <v>1</v>
      </c>
      <c r="L33" t="b">
        <v>0</v>
      </c>
    </row>
    <row r="34" spans="1:12" x14ac:dyDescent="0.25">
      <c r="A34" s="2" t="s">
        <v>49</v>
      </c>
      <c r="B34" s="116" t="s">
        <v>384</v>
      </c>
      <c r="C34" t="s">
        <v>332</v>
      </c>
      <c r="D34">
        <v>19</v>
      </c>
      <c r="E34" t="s">
        <v>3900</v>
      </c>
      <c r="F34" s="41" t="b">
        <v>1</v>
      </c>
      <c r="G34" s="41" t="b">
        <v>1</v>
      </c>
      <c r="H34">
        <v>1</v>
      </c>
      <c r="J34" t="b">
        <v>0</v>
      </c>
      <c r="K34" t="b">
        <v>0</v>
      </c>
      <c r="L34" t="b">
        <v>0</v>
      </c>
    </row>
    <row r="35" spans="1:12" x14ac:dyDescent="0.25">
      <c r="A35" s="2" t="s">
        <v>50</v>
      </c>
      <c r="B35" s="116" t="s">
        <v>385</v>
      </c>
      <c r="C35" t="s">
        <v>332</v>
      </c>
      <c r="D35">
        <v>20</v>
      </c>
      <c r="E35" t="s">
        <v>3900</v>
      </c>
      <c r="F35" s="41" t="b">
        <v>1</v>
      </c>
      <c r="G35" s="41" t="b">
        <v>1</v>
      </c>
      <c r="H35">
        <v>1</v>
      </c>
      <c r="J35" t="b">
        <v>1</v>
      </c>
      <c r="K35" t="b">
        <v>1</v>
      </c>
      <c r="L35" t="b">
        <v>0</v>
      </c>
    </row>
    <row r="36" spans="1:12" x14ac:dyDescent="0.25">
      <c r="A36" s="2" t="s">
        <v>51</v>
      </c>
      <c r="B36" s="116" t="s">
        <v>386</v>
      </c>
      <c r="C36" t="s">
        <v>332</v>
      </c>
      <c r="D36">
        <v>20</v>
      </c>
      <c r="E36" t="s">
        <v>3900</v>
      </c>
      <c r="F36" s="41" t="b">
        <v>1</v>
      </c>
      <c r="G36" s="41" t="b">
        <v>1</v>
      </c>
      <c r="H36">
        <v>1</v>
      </c>
      <c r="J36" t="b">
        <v>0</v>
      </c>
      <c r="K36" t="b">
        <v>0</v>
      </c>
      <c r="L36" t="b">
        <v>0</v>
      </c>
    </row>
    <row r="37" spans="1:12" x14ac:dyDescent="0.25">
      <c r="A37" s="2" t="s">
        <v>64</v>
      </c>
      <c r="B37" s="116" t="s">
        <v>4075</v>
      </c>
      <c r="C37" t="s">
        <v>349</v>
      </c>
      <c r="D37">
        <v>21</v>
      </c>
      <c r="E37" t="s">
        <v>3902</v>
      </c>
      <c r="F37" s="41" t="b">
        <v>1</v>
      </c>
      <c r="G37" s="41" t="b">
        <v>1</v>
      </c>
      <c r="I37" s="17" t="s">
        <v>3902</v>
      </c>
      <c r="J37" t="b">
        <v>1</v>
      </c>
      <c r="K37" t="b">
        <v>1</v>
      </c>
      <c r="L37" t="b">
        <v>1</v>
      </c>
    </row>
    <row r="38" spans="1:12" x14ac:dyDescent="0.25">
      <c r="A38" s="37" t="s">
        <v>103</v>
      </c>
      <c r="B38" s="122" t="s">
        <v>387</v>
      </c>
      <c r="C38" t="s">
        <v>352</v>
      </c>
      <c r="D38">
        <v>22</v>
      </c>
      <c r="E38" t="s">
        <v>3901</v>
      </c>
      <c r="F38" s="41" t="b">
        <v>1</v>
      </c>
      <c r="G38" s="41" t="b">
        <v>0</v>
      </c>
      <c r="J38" t="b">
        <v>0</v>
      </c>
      <c r="K38" t="b">
        <v>0</v>
      </c>
      <c r="L38" t="b">
        <v>0</v>
      </c>
    </row>
    <row r="39" spans="1:12" x14ac:dyDescent="0.25">
      <c r="A39" s="37" t="s">
        <v>99</v>
      </c>
      <c r="B39" s="122" t="s">
        <v>388</v>
      </c>
      <c r="C39" t="s">
        <v>352</v>
      </c>
      <c r="D39">
        <v>22</v>
      </c>
      <c r="E39" t="s">
        <v>3901</v>
      </c>
      <c r="F39" s="41" t="b">
        <v>1</v>
      </c>
      <c r="G39" s="41" t="b">
        <v>0</v>
      </c>
      <c r="J39" t="b">
        <v>1</v>
      </c>
      <c r="K39" t="b">
        <v>1</v>
      </c>
      <c r="L39" t="b">
        <v>0</v>
      </c>
    </row>
    <row r="40" spans="1:12" x14ac:dyDescent="0.25">
      <c r="A40" s="37" t="s">
        <v>100</v>
      </c>
      <c r="B40" s="122" t="s">
        <v>389</v>
      </c>
      <c r="C40" t="s">
        <v>352</v>
      </c>
      <c r="D40">
        <v>22</v>
      </c>
      <c r="E40" t="s">
        <v>3901</v>
      </c>
      <c r="F40" s="41" t="b">
        <v>1</v>
      </c>
      <c r="G40" s="41" t="b">
        <v>0</v>
      </c>
      <c r="J40" t="b">
        <v>1</v>
      </c>
      <c r="K40" t="b">
        <v>1</v>
      </c>
      <c r="L40" t="b">
        <v>0</v>
      </c>
    </row>
    <row r="41" spans="1:12" x14ac:dyDescent="0.25">
      <c r="A41" s="37" t="s">
        <v>101</v>
      </c>
      <c r="B41" s="122" t="s">
        <v>390</v>
      </c>
      <c r="C41" t="s">
        <v>352</v>
      </c>
      <c r="D41">
        <v>22</v>
      </c>
      <c r="E41" t="s">
        <v>3901</v>
      </c>
      <c r="F41" s="41" t="b">
        <v>1</v>
      </c>
      <c r="G41" s="41" t="b">
        <v>1</v>
      </c>
      <c r="I41" s="17">
        <v>0.5</v>
      </c>
      <c r="J41" t="b">
        <v>1</v>
      </c>
      <c r="K41" t="b">
        <v>1</v>
      </c>
      <c r="L41" t="b">
        <v>0</v>
      </c>
    </row>
    <row r="42" spans="1:12" x14ac:dyDescent="0.25">
      <c r="A42" s="37" t="s">
        <v>93</v>
      </c>
      <c r="B42" s="122" t="s">
        <v>391</v>
      </c>
      <c r="C42" t="s">
        <v>352</v>
      </c>
      <c r="D42">
        <v>24</v>
      </c>
      <c r="E42" t="s">
        <v>3901</v>
      </c>
      <c r="F42" s="41" t="b">
        <v>1</v>
      </c>
      <c r="G42" s="41" t="b">
        <v>1</v>
      </c>
      <c r="I42" s="17">
        <v>0.5</v>
      </c>
      <c r="J42" t="b">
        <v>1</v>
      </c>
      <c r="K42" t="b">
        <v>1</v>
      </c>
      <c r="L42" t="b">
        <v>0</v>
      </c>
    </row>
    <row r="43" spans="1:12" x14ac:dyDescent="0.25">
      <c r="A43" s="37" t="s">
        <v>92</v>
      </c>
      <c r="B43" s="122" t="s">
        <v>392</v>
      </c>
      <c r="C43" t="s">
        <v>352</v>
      </c>
      <c r="D43">
        <v>24</v>
      </c>
      <c r="E43" t="s">
        <v>3901</v>
      </c>
      <c r="F43" s="41" t="b">
        <v>1</v>
      </c>
      <c r="G43" s="41" t="b">
        <v>0</v>
      </c>
      <c r="J43" t="b">
        <v>0</v>
      </c>
      <c r="K43" t="b">
        <v>0</v>
      </c>
      <c r="L43" t="b">
        <v>0</v>
      </c>
    </row>
    <row r="44" spans="1:12" x14ac:dyDescent="0.25">
      <c r="A44" s="37" t="s">
        <v>32</v>
      </c>
      <c r="B44" s="122" t="s">
        <v>393</v>
      </c>
      <c r="C44" t="s">
        <v>352</v>
      </c>
      <c r="D44">
        <v>25</v>
      </c>
      <c r="E44" t="s">
        <v>3901</v>
      </c>
      <c r="F44" s="41" t="b">
        <v>1</v>
      </c>
      <c r="G44" s="41" t="b">
        <v>1</v>
      </c>
      <c r="I44" s="17">
        <v>0.5</v>
      </c>
      <c r="J44" t="b">
        <v>1</v>
      </c>
      <c r="K44" t="b">
        <v>1</v>
      </c>
      <c r="L44" t="b">
        <v>0</v>
      </c>
    </row>
    <row r="45" spans="1:12" x14ac:dyDescent="0.25">
      <c r="A45" s="37" t="s">
        <v>33</v>
      </c>
      <c r="B45" s="122" t="s">
        <v>394</v>
      </c>
      <c r="C45" t="s">
        <v>352</v>
      </c>
      <c r="D45">
        <v>25</v>
      </c>
      <c r="E45" t="s">
        <v>3901</v>
      </c>
      <c r="F45" s="41" t="b">
        <v>1</v>
      </c>
      <c r="G45" s="41" t="b">
        <v>0</v>
      </c>
      <c r="J45" t="b">
        <v>0</v>
      </c>
      <c r="K45" t="b">
        <v>0</v>
      </c>
      <c r="L45" t="b">
        <v>0</v>
      </c>
    </row>
    <row r="46" spans="1:12" x14ac:dyDescent="0.25">
      <c r="A46" s="37" t="s">
        <v>34</v>
      </c>
      <c r="B46" s="122" t="s">
        <v>395</v>
      </c>
      <c r="C46" t="s">
        <v>352</v>
      </c>
      <c r="D46">
        <v>26</v>
      </c>
      <c r="E46" t="s">
        <v>3901</v>
      </c>
      <c r="F46" s="41" t="b">
        <v>1</v>
      </c>
      <c r="G46" s="41" t="b">
        <v>1</v>
      </c>
      <c r="I46" s="17">
        <v>0.5</v>
      </c>
      <c r="J46" t="b">
        <v>1</v>
      </c>
      <c r="K46" t="b">
        <v>1</v>
      </c>
      <c r="L46" t="b">
        <v>0</v>
      </c>
    </row>
    <row r="47" spans="1:12" x14ac:dyDescent="0.25">
      <c r="A47" s="37" t="s">
        <v>35</v>
      </c>
      <c r="B47" s="122" t="s">
        <v>396</v>
      </c>
      <c r="C47" t="s">
        <v>352</v>
      </c>
      <c r="D47">
        <v>26</v>
      </c>
      <c r="E47" t="s">
        <v>3901</v>
      </c>
      <c r="F47" s="41" t="b">
        <v>1</v>
      </c>
      <c r="G47" s="41" t="b">
        <v>0</v>
      </c>
      <c r="J47" t="b">
        <v>0</v>
      </c>
      <c r="K47" t="b">
        <v>0</v>
      </c>
      <c r="L47" t="b">
        <v>0</v>
      </c>
    </row>
    <row r="48" spans="1:12" x14ac:dyDescent="0.25">
      <c r="A48" s="37" t="s">
        <v>52</v>
      </c>
      <c r="B48" s="122" t="s">
        <v>397</v>
      </c>
      <c r="C48" t="s">
        <v>352</v>
      </c>
      <c r="D48">
        <v>27</v>
      </c>
      <c r="E48" t="s">
        <v>3901</v>
      </c>
      <c r="F48" s="41" t="b">
        <v>1</v>
      </c>
      <c r="G48" s="41" t="b">
        <v>1</v>
      </c>
      <c r="I48" s="17">
        <v>0.5</v>
      </c>
      <c r="J48" t="b">
        <v>1</v>
      </c>
      <c r="K48" t="b">
        <v>1</v>
      </c>
      <c r="L48" t="b">
        <v>0</v>
      </c>
    </row>
    <row r="49" spans="1:12" x14ac:dyDescent="0.25">
      <c r="A49" s="37" t="s">
        <v>53</v>
      </c>
      <c r="B49" s="122" t="s">
        <v>398</v>
      </c>
      <c r="C49" t="s">
        <v>352</v>
      </c>
      <c r="D49">
        <v>27</v>
      </c>
      <c r="E49" t="s">
        <v>3901</v>
      </c>
      <c r="F49" s="41" t="b">
        <v>1</v>
      </c>
      <c r="G49" s="41" t="b">
        <v>0</v>
      </c>
      <c r="J49" t="b">
        <v>0</v>
      </c>
      <c r="K49" t="b">
        <v>0</v>
      </c>
      <c r="L49" t="b">
        <v>0</v>
      </c>
    </row>
    <row r="50" spans="1:12" x14ac:dyDescent="0.25">
      <c r="A50" s="37" t="s">
        <v>224</v>
      </c>
      <c r="B50" s="122" t="s">
        <v>399</v>
      </c>
      <c r="C50" t="s">
        <v>352</v>
      </c>
      <c r="D50">
        <v>28</v>
      </c>
      <c r="E50" t="s">
        <v>3901</v>
      </c>
      <c r="F50" s="41" t="b">
        <v>1</v>
      </c>
      <c r="G50" s="41" t="b">
        <v>1</v>
      </c>
      <c r="I50" s="17">
        <v>0.5</v>
      </c>
      <c r="J50" t="b">
        <v>1</v>
      </c>
      <c r="K50" t="b">
        <v>1</v>
      </c>
      <c r="L50" t="b">
        <v>0</v>
      </c>
    </row>
    <row r="51" spans="1:12" x14ac:dyDescent="0.25">
      <c r="A51" s="37" t="s">
        <v>223</v>
      </c>
      <c r="B51" s="122" t="s">
        <v>400</v>
      </c>
      <c r="C51" t="s">
        <v>352</v>
      </c>
      <c r="D51">
        <v>28</v>
      </c>
      <c r="E51" t="s">
        <v>3901</v>
      </c>
      <c r="F51" s="41" t="b">
        <v>1</v>
      </c>
      <c r="G51" s="41" t="b">
        <v>0</v>
      </c>
      <c r="J51" t="b">
        <v>0</v>
      </c>
      <c r="K51" t="b">
        <v>0</v>
      </c>
      <c r="L51" t="b">
        <v>0</v>
      </c>
    </row>
    <row r="52" spans="1:12" x14ac:dyDescent="0.25">
      <c r="A52" s="37" t="s">
        <v>36</v>
      </c>
      <c r="B52" s="122" t="s">
        <v>291</v>
      </c>
      <c r="C52" t="s">
        <v>357</v>
      </c>
      <c r="D52">
        <v>29</v>
      </c>
      <c r="E52" t="s">
        <v>3900</v>
      </c>
      <c r="F52" s="41" t="b">
        <v>0</v>
      </c>
      <c r="G52" s="41" t="b">
        <v>0</v>
      </c>
      <c r="J52" t="b">
        <v>0</v>
      </c>
      <c r="K52" t="b">
        <v>0</v>
      </c>
      <c r="L52" t="b">
        <v>0</v>
      </c>
    </row>
    <row r="53" spans="1:12" x14ac:dyDescent="0.25">
      <c r="A53" s="37" t="s">
        <v>57</v>
      </c>
      <c r="B53" s="122" t="s">
        <v>401</v>
      </c>
      <c r="C53" t="s">
        <v>332</v>
      </c>
      <c r="D53">
        <v>30</v>
      </c>
      <c r="E53" t="s">
        <v>3900</v>
      </c>
      <c r="F53" s="41" t="b">
        <v>1</v>
      </c>
      <c r="G53" s="41" t="b">
        <v>1</v>
      </c>
      <c r="H53">
        <v>1</v>
      </c>
      <c r="J53" t="b">
        <v>0</v>
      </c>
      <c r="K53" t="b">
        <v>0</v>
      </c>
      <c r="L53" t="b">
        <v>0</v>
      </c>
    </row>
    <row r="54" spans="1:12" x14ac:dyDescent="0.25">
      <c r="A54" s="37" t="s">
        <v>58</v>
      </c>
      <c r="B54" s="122" t="s">
        <v>402</v>
      </c>
      <c r="C54" t="s">
        <v>332</v>
      </c>
      <c r="D54">
        <v>30</v>
      </c>
      <c r="E54" t="s">
        <v>3900</v>
      </c>
      <c r="F54" s="41" t="b">
        <v>1</v>
      </c>
      <c r="G54" s="41" t="b">
        <v>1</v>
      </c>
      <c r="H54">
        <v>1</v>
      </c>
      <c r="J54" t="b">
        <v>1</v>
      </c>
      <c r="K54" t="b">
        <v>1</v>
      </c>
      <c r="L54" t="b">
        <v>0</v>
      </c>
    </row>
    <row r="55" spans="1:12" x14ac:dyDescent="0.25">
      <c r="A55" s="37" t="s">
        <v>59</v>
      </c>
      <c r="B55" s="122" t="s">
        <v>403</v>
      </c>
      <c r="C55" t="s">
        <v>332</v>
      </c>
      <c r="D55">
        <v>30</v>
      </c>
      <c r="E55" t="s">
        <v>3900</v>
      </c>
      <c r="F55" s="41" t="b">
        <v>1</v>
      </c>
      <c r="G55" s="41" t="b">
        <v>1</v>
      </c>
      <c r="H55">
        <v>1</v>
      </c>
      <c r="J55" t="b">
        <v>1</v>
      </c>
      <c r="K55" t="b">
        <v>1</v>
      </c>
      <c r="L55" t="b">
        <v>0</v>
      </c>
    </row>
    <row r="56" spans="1:12" x14ac:dyDescent="0.25">
      <c r="A56" s="37" t="s">
        <v>60</v>
      </c>
      <c r="B56" s="122" t="s">
        <v>4288</v>
      </c>
      <c r="C56" t="s">
        <v>332</v>
      </c>
      <c r="D56">
        <v>30</v>
      </c>
      <c r="E56" t="s">
        <v>3900</v>
      </c>
      <c r="F56" s="41" t="b">
        <v>1</v>
      </c>
      <c r="G56" s="41" t="b">
        <v>1</v>
      </c>
      <c r="H56">
        <v>1</v>
      </c>
      <c r="J56" t="b">
        <v>1</v>
      </c>
      <c r="K56" t="b">
        <v>1</v>
      </c>
      <c r="L56" t="b">
        <v>0</v>
      </c>
    </row>
    <row r="57" spans="1:12" x14ac:dyDescent="0.25">
      <c r="A57" s="37" t="s">
        <v>61</v>
      </c>
      <c r="B57" s="122" t="s">
        <v>404</v>
      </c>
      <c r="C57" t="s">
        <v>332</v>
      </c>
      <c r="D57">
        <v>30</v>
      </c>
      <c r="E57" t="s">
        <v>3900</v>
      </c>
      <c r="F57" s="41" t="b">
        <v>1</v>
      </c>
      <c r="G57" s="41" t="b">
        <v>1</v>
      </c>
      <c r="H57">
        <v>1</v>
      </c>
      <c r="J57" t="b">
        <v>1</v>
      </c>
      <c r="K57" t="b">
        <v>1</v>
      </c>
      <c r="L57" t="b">
        <v>0</v>
      </c>
    </row>
    <row r="58" spans="1:12" x14ac:dyDescent="0.25">
      <c r="A58" s="37" t="s">
        <v>62</v>
      </c>
      <c r="B58" s="122" t="s">
        <v>405</v>
      </c>
      <c r="C58" t="s">
        <v>332</v>
      </c>
      <c r="D58">
        <v>30</v>
      </c>
      <c r="E58" t="s">
        <v>3900</v>
      </c>
      <c r="F58" s="41" t="b">
        <v>1</v>
      </c>
      <c r="G58" s="41" t="b">
        <v>1</v>
      </c>
      <c r="H58">
        <v>1</v>
      </c>
      <c r="J58" t="b">
        <v>1</v>
      </c>
      <c r="K58" t="b">
        <v>1</v>
      </c>
      <c r="L58" t="b">
        <v>0</v>
      </c>
    </row>
    <row r="59" spans="1:12" x14ac:dyDescent="0.25">
      <c r="A59" s="37" t="s">
        <v>63</v>
      </c>
      <c r="B59" s="122" t="s">
        <v>406</v>
      </c>
      <c r="C59" t="s">
        <v>332</v>
      </c>
      <c r="D59">
        <v>30</v>
      </c>
      <c r="E59" t="s">
        <v>3900</v>
      </c>
      <c r="F59" s="41" t="b">
        <v>1</v>
      </c>
      <c r="G59" s="41" t="b">
        <v>1</v>
      </c>
      <c r="H59">
        <v>1</v>
      </c>
      <c r="J59" t="b">
        <v>1</v>
      </c>
      <c r="K59" t="b">
        <v>1</v>
      </c>
      <c r="L59" t="b">
        <v>0</v>
      </c>
    </row>
    <row r="60" spans="1:12" x14ac:dyDescent="0.25">
      <c r="A60" s="37" t="s">
        <v>56</v>
      </c>
      <c r="B60" s="122" t="s">
        <v>407</v>
      </c>
      <c r="C60" t="s">
        <v>332</v>
      </c>
      <c r="D60">
        <v>31</v>
      </c>
      <c r="E60" t="s">
        <v>3900</v>
      </c>
      <c r="F60" s="41" t="b">
        <v>1</v>
      </c>
      <c r="G60" s="41" t="b">
        <v>1</v>
      </c>
      <c r="H60">
        <v>1</v>
      </c>
      <c r="J60" t="b">
        <v>0</v>
      </c>
      <c r="K60" t="b">
        <v>0</v>
      </c>
      <c r="L60" t="b">
        <v>0</v>
      </c>
    </row>
    <row r="61" spans="1:12" x14ac:dyDescent="0.25">
      <c r="A61" s="37" t="s">
        <v>55</v>
      </c>
      <c r="B61" s="122" t="s">
        <v>408</v>
      </c>
      <c r="C61" t="s">
        <v>332</v>
      </c>
      <c r="D61">
        <v>31</v>
      </c>
      <c r="E61" t="s">
        <v>3900</v>
      </c>
      <c r="F61" s="41" t="b">
        <v>1</v>
      </c>
      <c r="G61" s="41" t="b">
        <v>1</v>
      </c>
      <c r="H61">
        <v>1</v>
      </c>
      <c r="J61" t="b">
        <v>1</v>
      </c>
      <c r="K61" t="b">
        <v>1</v>
      </c>
      <c r="L61" t="b">
        <v>0</v>
      </c>
    </row>
    <row r="62" spans="1:12" x14ac:dyDescent="0.25">
      <c r="A62" s="37" t="s">
        <v>54</v>
      </c>
      <c r="B62" s="122" t="s">
        <v>409</v>
      </c>
      <c r="C62" t="s">
        <v>332</v>
      </c>
      <c r="D62">
        <v>31</v>
      </c>
      <c r="E62" t="s">
        <v>3900</v>
      </c>
      <c r="F62" s="41" t="b">
        <v>1</v>
      </c>
      <c r="G62" s="41" t="b">
        <v>1</v>
      </c>
      <c r="H62">
        <v>1</v>
      </c>
      <c r="J62" t="b">
        <v>1</v>
      </c>
      <c r="K62" t="b">
        <v>1</v>
      </c>
      <c r="L62" t="b">
        <v>0</v>
      </c>
    </row>
    <row r="63" spans="1:12" x14ac:dyDescent="0.25">
      <c r="A63" s="37" t="s">
        <v>65</v>
      </c>
      <c r="B63" s="122" t="s">
        <v>410</v>
      </c>
      <c r="C63" t="s">
        <v>350</v>
      </c>
      <c r="D63">
        <v>32</v>
      </c>
      <c r="E63" t="s">
        <v>3902</v>
      </c>
      <c r="F63" s="41" t="b">
        <v>1</v>
      </c>
      <c r="G63" s="41" t="b">
        <v>1</v>
      </c>
      <c r="I63" s="17" t="s">
        <v>3902</v>
      </c>
      <c r="J63" t="b">
        <v>1</v>
      </c>
      <c r="K63" t="b">
        <v>1</v>
      </c>
      <c r="L63" t="b">
        <v>1</v>
      </c>
    </row>
    <row r="64" spans="1:12" x14ac:dyDescent="0.25">
      <c r="A64" s="37" t="s">
        <v>66</v>
      </c>
      <c r="B64" s="122" t="s">
        <v>411</v>
      </c>
      <c r="C64" t="s">
        <v>350</v>
      </c>
      <c r="D64">
        <v>33</v>
      </c>
      <c r="E64" t="s">
        <v>3902</v>
      </c>
      <c r="F64" s="41" t="b">
        <v>1</v>
      </c>
      <c r="G64" s="41" t="b">
        <v>1</v>
      </c>
      <c r="I64" s="17" t="s">
        <v>3902</v>
      </c>
      <c r="J64" t="b">
        <v>1</v>
      </c>
      <c r="K64" t="b">
        <v>1</v>
      </c>
      <c r="L64" t="b">
        <v>1</v>
      </c>
    </row>
    <row r="65" spans="1:12" x14ac:dyDescent="0.25">
      <c r="A65" s="37" t="s">
        <v>67</v>
      </c>
      <c r="B65" s="122" t="s">
        <v>412</v>
      </c>
      <c r="C65" t="s">
        <v>350</v>
      </c>
      <c r="D65">
        <v>34</v>
      </c>
      <c r="E65" t="s">
        <v>3902</v>
      </c>
      <c r="F65" s="41" t="b">
        <v>1</v>
      </c>
      <c r="G65" s="41" t="b">
        <v>1</v>
      </c>
      <c r="I65" s="17" t="s">
        <v>3902</v>
      </c>
      <c r="J65" t="b">
        <v>1</v>
      </c>
      <c r="K65" t="b">
        <v>1</v>
      </c>
      <c r="L65" t="b">
        <v>1</v>
      </c>
    </row>
    <row r="66" spans="1:12" x14ac:dyDescent="0.25">
      <c r="A66" s="4" t="s">
        <v>68</v>
      </c>
      <c r="B66" s="117" t="s">
        <v>413</v>
      </c>
      <c r="C66" t="s">
        <v>332</v>
      </c>
      <c r="D66">
        <v>35</v>
      </c>
      <c r="E66" t="s">
        <v>3900</v>
      </c>
      <c r="F66" s="41" t="b">
        <v>1</v>
      </c>
      <c r="G66" s="41" t="b">
        <v>1</v>
      </c>
      <c r="H66">
        <v>1</v>
      </c>
      <c r="J66" t="b">
        <v>1</v>
      </c>
      <c r="K66" t="b">
        <v>1</v>
      </c>
      <c r="L66" t="b">
        <v>0</v>
      </c>
    </row>
    <row r="67" spans="1:12" x14ac:dyDescent="0.25">
      <c r="A67" s="4" t="s">
        <v>231</v>
      </c>
      <c r="B67" s="117" t="s">
        <v>414</v>
      </c>
      <c r="C67" t="s">
        <v>332</v>
      </c>
      <c r="D67">
        <v>35</v>
      </c>
      <c r="E67" t="s">
        <v>3900</v>
      </c>
      <c r="F67" s="41" t="b">
        <v>1</v>
      </c>
      <c r="G67" s="41" t="b">
        <v>1</v>
      </c>
      <c r="H67">
        <v>1</v>
      </c>
      <c r="J67" t="b">
        <v>1</v>
      </c>
      <c r="K67" t="b">
        <v>1</v>
      </c>
      <c r="L67" t="b">
        <v>0</v>
      </c>
    </row>
    <row r="68" spans="1:12" x14ac:dyDescent="0.25">
      <c r="A68" s="4" t="s">
        <v>262</v>
      </c>
      <c r="B68" s="117" t="s">
        <v>415</v>
      </c>
      <c r="C68" t="s">
        <v>332</v>
      </c>
      <c r="D68">
        <v>35</v>
      </c>
      <c r="E68" t="s">
        <v>3900</v>
      </c>
      <c r="F68" s="41" t="b">
        <v>1</v>
      </c>
      <c r="G68" s="41" t="b">
        <v>1</v>
      </c>
      <c r="H68">
        <v>1</v>
      </c>
      <c r="J68" t="b">
        <v>1</v>
      </c>
      <c r="K68" t="b">
        <v>1</v>
      </c>
      <c r="L68" t="b">
        <v>0</v>
      </c>
    </row>
    <row r="69" spans="1:12" x14ac:dyDescent="0.25">
      <c r="A69" s="4" t="s">
        <v>151</v>
      </c>
      <c r="B69" s="117" t="s">
        <v>416</v>
      </c>
      <c r="C69" t="s">
        <v>332</v>
      </c>
      <c r="D69">
        <v>35</v>
      </c>
      <c r="E69" t="s">
        <v>3900</v>
      </c>
      <c r="F69" s="41" t="b">
        <v>1</v>
      </c>
      <c r="G69" s="41" t="b">
        <v>1</v>
      </c>
      <c r="H69">
        <v>1</v>
      </c>
      <c r="J69" t="b">
        <v>1</v>
      </c>
      <c r="K69" t="b">
        <v>1</v>
      </c>
      <c r="L69" t="b">
        <v>0</v>
      </c>
    </row>
    <row r="70" spans="1:12" x14ac:dyDescent="0.25">
      <c r="A70" s="4" t="s">
        <v>123</v>
      </c>
      <c r="B70" s="117" t="s">
        <v>417</v>
      </c>
      <c r="C70" t="s">
        <v>332</v>
      </c>
      <c r="D70">
        <v>35</v>
      </c>
      <c r="E70" t="s">
        <v>3900</v>
      </c>
      <c r="F70" s="41" t="b">
        <v>1</v>
      </c>
      <c r="G70" s="41" t="b">
        <v>1</v>
      </c>
      <c r="H70">
        <v>1</v>
      </c>
      <c r="J70" t="b">
        <v>1</v>
      </c>
      <c r="K70" t="b">
        <v>1</v>
      </c>
      <c r="L70" t="b">
        <v>0</v>
      </c>
    </row>
    <row r="71" spans="1:12" x14ac:dyDescent="0.25">
      <c r="A71" s="4" t="s">
        <v>133</v>
      </c>
      <c r="B71" s="117" t="s">
        <v>418</v>
      </c>
      <c r="C71" t="s">
        <v>332</v>
      </c>
      <c r="D71">
        <v>35</v>
      </c>
      <c r="E71" t="s">
        <v>3900</v>
      </c>
      <c r="F71" s="41" t="b">
        <v>1</v>
      </c>
      <c r="G71" s="41" t="b">
        <v>1</v>
      </c>
      <c r="H71">
        <v>1</v>
      </c>
      <c r="J71" t="b">
        <v>1</v>
      </c>
      <c r="K71" t="b">
        <v>1</v>
      </c>
      <c r="L71" t="b">
        <v>0</v>
      </c>
    </row>
    <row r="72" spans="1:12" x14ac:dyDescent="0.25">
      <c r="A72" s="4" t="s">
        <v>132</v>
      </c>
      <c r="B72" s="117" t="s">
        <v>419</v>
      </c>
      <c r="C72" t="s">
        <v>332</v>
      </c>
      <c r="D72">
        <v>35</v>
      </c>
      <c r="E72" t="s">
        <v>3900</v>
      </c>
      <c r="F72" s="41" t="b">
        <v>1</v>
      </c>
      <c r="G72" s="41" t="b">
        <v>1</v>
      </c>
      <c r="H72">
        <v>1</v>
      </c>
      <c r="J72" t="b">
        <v>1</v>
      </c>
      <c r="K72" t="b">
        <v>1</v>
      </c>
      <c r="L72" t="b">
        <v>0</v>
      </c>
    </row>
    <row r="73" spans="1:12" x14ac:dyDescent="0.25">
      <c r="A73" s="4" t="s">
        <v>69</v>
      </c>
      <c r="B73" s="117" t="s">
        <v>420</v>
      </c>
      <c r="C73" t="s">
        <v>332</v>
      </c>
      <c r="D73">
        <v>35</v>
      </c>
      <c r="E73" t="s">
        <v>3900</v>
      </c>
      <c r="F73" s="41" t="b">
        <v>1</v>
      </c>
      <c r="G73" s="41" t="b">
        <v>1</v>
      </c>
      <c r="H73">
        <v>1</v>
      </c>
      <c r="J73" t="b">
        <v>0</v>
      </c>
      <c r="K73" t="b">
        <v>0</v>
      </c>
      <c r="L73" t="b">
        <v>0</v>
      </c>
    </row>
    <row r="74" spans="1:12" x14ac:dyDescent="0.25">
      <c r="A74" s="4" t="s">
        <v>70</v>
      </c>
      <c r="B74" s="117" t="s">
        <v>421</v>
      </c>
      <c r="C74" t="s">
        <v>332</v>
      </c>
      <c r="D74">
        <v>36</v>
      </c>
      <c r="E74" t="s">
        <v>3900</v>
      </c>
      <c r="F74" s="41" t="b">
        <v>1</v>
      </c>
      <c r="G74" s="41" t="b">
        <v>1</v>
      </c>
      <c r="H74">
        <v>1</v>
      </c>
      <c r="J74" t="b">
        <v>1</v>
      </c>
      <c r="K74" t="b">
        <v>1</v>
      </c>
      <c r="L74" t="b">
        <v>0</v>
      </c>
    </row>
    <row r="75" spans="1:12" x14ac:dyDescent="0.25">
      <c r="A75" s="4" t="s">
        <v>71</v>
      </c>
      <c r="B75" s="117" t="s">
        <v>422</v>
      </c>
      <c r="C75" t="s">
        <v>332</v>
      </c>
      <c r="D75">
        <v>36</v>
      </c>
      <c r="E75" t="s">
        <v>3900</v>
      </c>
      <c r="F75" s="41" t="b">
        <v>1</v>
      </c>
      <c r="G75" s="41" t="b">
        <v>1</v>
      </c>
      <c r="H75">
        <v>1</v>
      </c>
      <c r="J75" t="b">
        <v>1</v>
      </c>
      <c r="K75" t="b">
        <v>1</v>
      </c>
      <c r="L75" t="b">
        <v>0</v>
      </c>
    </row>
    <row r="76" spans="1:12" x14ac:dyDescent="0.25">
      <c r="A76" s="4" t="s">
        <v>117</v>
      </c>
      <c r="B76" s="117" t="s">
        <v>423</v>
      </c>
      <c r="C76" t="s">
        <v>332</v>
      </c>
      <c r="D76">
        <v>36</v>
      </c>
      <c r="E76" t="s">
        <v>3900</v>
      </c>
      <c r="F76" s="41" t="b">
        <v>1</v>
      </c>
      <c r="G76" s="41" t="b">
        <v>1</v>
      </c>
      <c r="H76">
        <v>1</v>
      </c>
      <c r="J76" t="b">
        <v>1</v>
      </c>
      <c r="K76" t="b">
        <v>1</v>
      </c>
      <c r="L76" t="b">
        <v>0</v>
      </c>
    </row>
    <row r="77" spans="1:12" x14ac:dyDescent="0.25">
      <c r="A77" s="4" t="s">
        <v>118</v>
      </c>
      <c r="B77" s="117" t="s">
        <v>424</v>
      </c>
      <c r="C77" t="s">
        <v>332</v>
      </c>
      <c r="D77">
        <v>36</v>
      </c>
      <c r="E77" t="s">
        <v>3900</v>
      </c>
      <c r="F77" s="41" t="b">
        <v>1</v>
      </c>
      <c r="G77" s="41" t="b">
        <v>1</v>
      </c>
      <c r="H77">
        <v>1</v>
      </c>
      <c r="J77" t="b">
        <v>0</v>
      </c>
      <c r="K77" t="b">
        <v>0</v>
      </c>
      <c r="L77" t="b">
        <v>0</v>
      </c>
    </row>
    <row r="78" spans="1:12" x14ac:dyDescent="0.25">
      <c r="A78" s="4" t="s">
        <v>126</v>
      </c>
      <c r="B78" s="117" t="s">
        <v>425</v>
      </c>
      <c r="C78" t="s">
        <v>349</v>
      </c>
      <c r="D78">
        <v>37</v>
      </c>
      <c r="E78" t="s">
        <v>3900</v>
      </c>
      <c r="F78" s="41" t="b">
        <v>1</v>
      </c>
      <c r="G78" s="41" t="b">
        <v>1</v>
      </c>
      <c r="H78">
        <v>1</v>
      </c>
      <c r="J78" t="b">
        <v>0</v>
      </c>
      <c r="K78" t="b">
        <v>0</v>
      </c>
      <c r="L78" t="b">
        <v>0</v>
      </c>
    </row>
    <row r="79" spans="1:12" x14ac:dyDescent="0.25">
      <c r="A79" s="4" t="s">
        <v>136</v>
      </c>
      <c r="B79" s="117" t="s">
        <v>426</v>
      </c>
      <c r="C79" t="s">
        <v>349</v>
      </c>
      <c r="D79">
        <v>37</v>
      </c>
      <c r="E79" t="s">
        <v>3900</v>
      </c>
      <c r="F79" s="41" t="b">
        <v>1</v>
      </c>
      <c r="G79" s="41" t="b">
        <v>1</v>
      </c>
      <c r="H79">
        <v>1</v>
      </c>
      <c r="J79" t="b">
        <v>0</v>
      </c>
      <c r="K79" t="b">
        <v>0</v>
      </c>
      <c r="L79" t="b">
        <v>0</v>
      </c>
    </row>
    <row r="80" spans="1:12" x14ac:dyDescent="0.25">
      <c r="A80" s="4" t="s">
        <v>152</v>
      </c>
      <c r="B80" s="117" t="s">
        <v>427</v>
      </c>
      <c r="C80" t="s">
        <v>349</v>
      </c>
      <c r="D80">
        <v>37</v>
      </c>
      <c r="E80" t="s">
        <v>3900</v>
      </c>
      <c r="F80" s="41" t="b">
        <v>1</v>
      </c>
      <c r="G80" s="41" t="b">
        <v>1</v>
      </c>
      <c r="H80">
        <v>1</v>
      </c>
      <c r="J80" t="b">
        <v>0</v>
      </c>
      <c r="K80" t="b">
        <v>0</v>
      </c>
      <c r="L80" t="b">
        <v>0</v>
      </c>
    </row>
    <row r="81" spans="1:12" x14ac:dyDescent="0.25">
      <c r="A81" s="4" t="s">
        <v>479</v>
      </c>
      <c r="B81" s="117" t="s">
        <v>428</v>
      </c>
      <c r="C81" t="s">
        <v>349</v>
      </c>
      <c r="D81">
        <v>37</v>
      </c>
      <c r="E81" t="s">
        <v>3900</v>
      </c>
      <c r="F81" s="41" t="b">
        <v>1</v>
      </c>
      <c r="G81" s="41" t="b">
        <v>1</v>
      </c>
      <c r="H81">
        <v>1</v>
      </c>
      <c r="J81" t="b">
        <v>0</v>
      </c>
      <c r="K81" t="b">
        <v>0</v>
      </c>
      <c r="L81" t="b">
        <v>0</v>
      </c>
    </row>
    <row r="82" spans="1:12" x14ac:dyDescent="0.25">
      <c r="A82" s="4" t="s">
        <v>127</v>
      </c>
      <c r="B82" s="117" t="s">
        <v>482</v>
      </c>
      <c r="C82" t="s">
        <v>349</v>
      </c>
      <c r="D82">
        <v>37</v>
      </c>
      <c r="E82" t="s">
        <v>3900</v>
      </c>
      <c r="F82" s="41" t="b">
        <v>1</v>
      </c>
      <c r="G82" s="41" t="b">
        <v>1</v>
      </c>
      <c r="H82">
        <v>1</v>
      </c>
      <c r="J82" t="b">
        <v>0</v>
      </c>
      <c r="K82" t="b">
        <v>0</v>
      </c>
      <c r="L82" t="b">
        <v>0</v>
      </c>
    </row>
    <row r="83" spans="1:12" x14ac:dyDescent="0.25">
      <c r="A83" s="4" t="s">
        <v>72</v>
      </c>
      <c r="B83" s="117" t="s">
        <v>429</v>
      </c>
      <c r="C83" t="s">
        <v>349</v>
      </c>
      <c r="D83">
        <v>38</v>
      </c>
      <c r="E83" t="s">
        <v>3900</v>
      </c>
      <c r="F83" s="41" t="b">
        <v>1</v>
      </c>
      <c r="G83" s="41" t="b">
        <v>1</v>
      </c>
      <c r="H83">
        <v>1</v>
      </c>
      <c r="J83" t="b">
        <v>1</v>
      </c>
      <c r="K83" t="b">
        <v>1</v>
      </c>
      <c r="L83" t="b">
        <v>0</v>
      </c>
    </row>
    <row r="84" spans="1:12" x14ac:dyDescent="0.25">
      <c r="A84" s="4" t="s">
        <v>73</v>
      </c>
      <c r="B84" s="117" t="s">
        <v>430</v>
      </c>
      <c r="C84" t="s">
        <v>349</v>
      </c>
      <c r="D84">
        <v>38</v>
      </c>
      <c r="E84" t="s">
        <v>3900</v>
      </c>
      <c r="F84" s="41" t="b">
        <v>1</v>
      </c>
      <c r="G84" s="41" t="b">
        <v>1</v>
      </c>
      <c r="H84">
        <v>1</v>
      </c>
      <c r="J84" t="b">
        <v>1</v>
      </c>
      <c r="K84" t="b">
        <v>1</v>
      </c>
      <c r="L84" t="b">
        <v>0</v>
      </c>
    </row>
    <row r="85" spans="1:12" x14ac:dyDescent="0.25">
      <c r="A85" s="4" t="s">
        <v>74</v>
      </c>
      <c r="B85" s="117" t="s">
        <v>431</v>
      </c>
      <c r="C85" t="s">
        <v>349</v>
      </c>
      <c r="D85">
        <v>38</v>
      </c>
      <c r="E85" t="s">
        <v>3900</v>
      </c>
      <c r="F85" s="41" t="b">
        <v>1</v>
      </c>
      <c r="G85" s="41" t="b">
        <v>1</v>
      </c>
      <c r="H85">
        <v>1</v>
      </c>
      <c r="J85" t="b">
        <v>1</v>
      </c>
      <c r="K85" t="b">
        <v>1</v>
      </c>
      <c r="L85" t="b">
        <v>0</v>
      </c>
    </row>
    <row r="86" spans="1:12" x14ac:dyDescent="0.25">
      <c r="A86" s="4" t="s">
        <v>102</v>
      </c>
      <c r="B86" s="117" t="s">
        <v>432</v>
      </c>
      <c r="C86" t="s">
        <v>349</v>
      </c>
      <c r="D86">
        <v>38</v>
      </c>
      <c r="E86" t="s">
        <v>3900</v>
      </c>
      <c r="F86" s="41" t="b">
        <v>1</v>
      </c>
      <c r="G86" s="41" t="b">
        <v>1</v>
      </c>
      <c r="H86">
        <v>1</v>
      </c>
      <c r="J86" t="b">
        <v>1</v>
      </c>
      <c r="K86" t="b">
        <v>1</v>
      </c>
      <c r="L86" t="b">
        <v>0</v>
      </c>
    </row>
    <row r="87" spans="1:12" x14ac:dyDescent="0.25">
      <c r="A87" s="4" t="s">
        <v>75</v>
      </c>
      <c r="B87" s="117" t="s">
        <v>433</v>
      </c>
      <c r="C87" t="s">
        <v>349</v>
      </c>
      <c r="D87">
        <v>38</v>
      </c>
      <c r="E87" t="s">
        <v>3900</v>
      </c>
      <c r="F87" s="41" t="b">
        <v>1</v>
      </c>
      <c r="G87" s="41" t="b">
        <v>1</v>
      </c>
      <c r="H87">
        <v>1</v>
      </c>
      <c r="J87" t="b">
        <v>1</v>
      </c>
      <c r="K87" t="b">
        <v>1</v>
      </c>
      <c r="L87" t="b">
        <v>0</v>
      </c>
    </row>
    <row r="88" spans="1:12" x14ac:dyDescent="0.25">
      <c r="A88" s="4" t="s">
        <v>76</v>
      </c>
      <c r="B88" s="117" t="s">
        <v>434</v>
      </c>
      <c r="C88" t="s">
        <v>349</v>
      </c>
      <c r="D88">
        <v>38</v>
      </c>
      <c r="E88" t="s">
        <v>3900</v>
      </c>
      <c r="F88" s="41" t="b">
        <v>1</v>
      </c>
      <c r="G88" s="41" t="b">
        <v>1</v>
      </c>
      <c r="H88">
        <v>1</v>
      </c>
      <c r="J88" t="b">
        <v>1</v>
      </c>
      <c r="K88" t="b">
        <v>1</v>
      </c>
      <c r="L88" t="b">
        <v>0</v>
      </c>
    </row>
    <row r="89" spans="1:12" x14ac:dyDescent="0.25">
      <c r="A89" s="4" t="s">
        <v>77</v>
      </c>
      <c r="B89" s="117" t="s">
        <v>435</v>
      </c>
      <c r="C89" t="s">
        <v>349</v>
      </c>
      <c r="D89">
        <v>38</v>
      </c>
      <c r="E89" t="s">
        <v>3900</v>
      </c>
      <c r="F89" s="41" t="b">
        <v>1</v>
      </c>
      <c r="G89" s="41" t="b">
        <v>1</v>
      </c>
      <c r="H89">
        <v>1</v>
      </c>
      <c r="J89" t="b">
        <v>1</v>
      </c>
      <c r="K89" t="b">
        <v>1</v>
      </c>
      <c r="L89" t="b">
        <v>0</v>
      </c>
    </row>
    <row r="90" spans="1:12" x14ac:dyDescent="0.25">
      <c r="A90" s="4" t="s">
        <v>78</v>
      </c>
      <c r="B90" s="117" t="s">
        <v>436</v>
      </c>
      <c r="C90" t="s">
        <v>349</v>
      </c>
      <c r="D90">
        <v>38</v>
      </c>
      <c r="E90" t="s">
        <v>3900</v>
      </c>
      <c r="F90" s="41" t="b">
        <v>1</v>
      </c>
      <c r="G90" s="41" t="b">
        <v>1</v>
      </c>
      <c r="H90">
        <v>1</v>
      </c>
      <c r="J90" t="b">
        <v>1</v>
      </c>
      <c r="K90" t="b">
        <v>1</v>
      </c>
      <c r="L90" t="b">
        <v>0</v>
      </c>
    </row>
    <row r="91" spans="1:12" x14ac:dyDescent="0.25">
      <c r="A91" s="4" t="s">
        <v>80</v>
      </c>
      <c r="B91" s="117" t="s">
        <v>437</v>
      </c>
      <c r="C91" t="s">
        <v>349</v>
      </c>
      <c r="D91">
        <v>38</v>
      </c>
      <c r="E91" t="s">
        <v>3900</v>
      </c>
      <c r="F91" s="41" t="b">
        <v>1</v>
      </c>
      <c r="G91" s="41" t="b">
        <v>1</v>
      </c>
      <c r="H91">
        <v>1</v>
      </c>
      <c r="J91" t="b">
        <v>1</v>
      </c>
      <c r="K91" t="b">
        <v>1</v>
      </c>
      <c r="L91" t="b">
        <v>0</v>
      </c>
    </row>
    <row r="92" spans="1:12" x14ac:dyDescent="0.25">
      <c r="A92" s="4" t="s">
        <v>134</v>
      </c>
      <c r="B92" s="117" t="s">
        <v>438</v>
      </c>
      <c r="C92" t="s">
        <v>349</v>
      </c>
      <c r="D92">
        <v>38</v>
      </c>
      <c r="E92" t="s">
        <v>3900</v>
      </c>
      <c r="F92" s="41" t="b">
        <v>1</v>
      </c>
      <c r="G92" s="41" t="b">
        <v>1</v>
      </c>
      <c r="H92">
        <v>1</v>
      </c>
      <c r="J92" t="b">
        <v>1</v>
      </c>
      <c r="K92" t="b">
        <v>1</v>
      </c>
      <c r="L92" t="b">
        <v>0</v>
      </c>
    </row>
    <row r="93" spans="1:12" x14ac:dyDescent="0.25">
      <c r="A93" s="4" t="s">
        <v>79</v>
      </c>
      <c r="B93" s="117" t="s">
        <v>439</v>
      </c>
      <c r="C93" t="s">
        <v>349</v>
      </c>
      <c r="D93">
        <v>38</v>
      </c>
      <c r="E93" t="s">
        <v>3900</v>
      </c>
      <c r="F93" s="41" t="b">
        <v>1</v>
      </c>
      <c r="G93" s="41" t="b">
        <v>1</v>
      </c>
      <c r="H93">
        <v>1</v>
      </c>
      <c r="J93" t="b">
        <v>1</v>
      </c>
      <c r="K93" t="b">
        <v>1</v>
      </c>
      <c r="L93" t="b">
        <v>0</v>
      </c>
    </row>
    <row r="94" spans="1:12" x14ac:dyDescent="0.25">
      <c r="A94" s="43" t="s">
        <v>81</v>
      </c>
      <c r="B94" s="118" t="s">
        <v>440</v>
      </c>
      <c r="C94" t="s">
        <v>350</v>
      </c>
      <c r="D94">
        <v>39</v>
      </c>
      <c r="E94" t="s">
        <v>3900</v>
      </c>
      <c r="F94" s="41" t="b">
        <v>1</v>
      </c>
      <c r="G94" s="41" t="b">
        <v>1</v>
      </c>
      <c r="I94" s="17" t="s">
        <v>3902</v>
      </c>
      <c r="J94" t="b">
        <v>1</v>
      </c>
      <c r="K94" t="b">
        <v>1</v>
      </c>
      <c r="L94" t="b">
        <v>1</v>
      </c>
    </row>
    <row r="95" spans="1:12" x14ac:dyDescent="0.25">
      <c r="A95" s="43" t="s">
        <v>82</v>
      </c>
      <c r="B95" s="118" t="s">
        <v>441</v>
      </c>
      <c r="C95" t="s">
        <v>349</v>
      </c>
      <c r="D95">
        <v>40</v>
      </c>
      <c r="E95" t="s">
        <v>3900</v>
      </c>
      <c r="F95" s="41" t="b">
        <v>1</v>
      </c>
      <c r="G95" s="41" t="b">
        <v>1</v>
      </c>
      <c r="I95" s="17" t="s">
        <v>3902</v>
      </c>
      <c r="J95" t="b">
        <v>1</v>
      </c>
      <c r="K95" t="b">
        <v>1</v>
      </c>
      <c r="L95" t="b">
        <v>1</v>
      </c>
    </row>
    <row r="96" spans="1:12" x14ac:dyDescent="0.25">
      <c r="A96" s="43" t="s">
        <v>83</v>
      </c>
      <c r="B96" s="118" t="s">
        <v>442</v>
      </c>
      <c r="C96" t="s">
        <v>332</v>
      </c>
      <c r="D96">
        <v>41</v>
      </c>
      <c r="E96" t="s">
        <v>3900</v>
      </c>
      <c r="F96" s="41" t="b">
        <v>1</v>
      </c>
      <c r="G96" s="41" t="b">
        <v>1</v>
      </c>
      <c r="H96">
        <v>1</v>
      </c>
      <c r="J96" t="b">
        <v>1</v>
      </c>
      <c r="K96" t="b">
        <v>1</v>
      </c>
      <c r="L96" t="b">
        <v>0</v>
      </c>
    </row>
    <row r="97" spans="1:12" x14ac:dyDescent="0.25">
      <c r="A97" s="43" t="s">
        <v>353</v>
      </c>
      <c r="B97" s="118" t="s">
        <v>443</v>
      </c>
      <c r="C97" t="s">
        <v>332</v>
      </c>
      <c r="D97">
        <v>41</v>
      </c>
      <c r="E97" t="s">
        <v>3900</v>
      </c>
      <c r="F97" s="41" t="b">
        <v>1</v>
      </c>
      <c r="G97" s="41" t="b">
        <v>1</v>
      </c>
      <c r="H97">
        <v>1</v>
      </c>
      <c r="J97" t="b">
        <v>0</v>
      </c>
      <c r="K97" t="b">
        <v>0</v>
      </c>
      <c r="L97" t="b">
        <v>0</v>
      </c>
    </row>
    <row r="98" spans="1:12" x14ac:dyDescent="0.25">
      <c r="A98" s="43" t="s">
        <v>84</v>
      </c>
      <c r="B98" s="118" t="s">
        <v>444</v>
      </c>
      <c r="C98" t="s">
        <v>349</v>
      </c>
      <c r="D98">
        <v>42</v>
      </c>
      <c r="E98" t="s">
        <v>3900</v>
      </c>
      <c r="F98" s="41" t="b">
        <v>1</v>
      </c>
      <c r="G98" s="41" t="b">
        <v>1</v>
      </c>
      <c r="I98" s="17" t="s">
        <v>3902</v>
      </c>
      <c r="J98" t="b">
        <v>0</v>
      </c>
      <c r="K98" t="b">
        <v>0</v>
      </c>
      <c r="L98" t="b">
        <v>1</v>
      </c>
    </row>
    <row r="99" spans="1:12" x14ac:dyDescent="0.25">
      <c r="A99" s="123" t="s">
        <v>3888</v>
      </c>
      <c r="B99" s="125" t="s">
        <v>3889</v>
      </c>
      <c r="C99" t="s">
        <v>350</v>
      </c>
      <c r="D99">
        <v>43</v>
      </c>
      <c r="E99" t="s">
        <v>3910</v>
      </c>
      <c r="F99" s="41" t="b">
        <v>0</v>
      </c>
      <c r="G99" s="41" t="b">
        <v>0</v>
      </c>
      <c r="J99" t="b">
        <v>1</v>
      </c>
      <c r="K99" t="b">
        <v>1</v>
      </c>
      <c r="L99" t="b">
        <v>0</v>
      </c>
    </row>
    <row r="100" spans="1:12" x14ac:dyDescent="0.25">
      <c r="A100" s="124" t="s">
        <v>3890</v>
      </c>
      <c r="B100" s="125" t="s">
        <v>3891</v>
      </c>
      <c r="C100" t="s">
        <v>350</v>
      </c>
      <c r="D100">
        <v>44</v>
      </c>
      <c r="E100" t="s">
        <v>3910</v>
      </c>
      <c r="F100" s="41" t="b">
        <v>0</v>
      </c>
      <c r="G100" s="41" t="b">
        <v>0</v>
      </c>
      <c r="J100" t="b">
        <v>1</v>
      </c>
      <c r="K100" t="b">
        <v>1</v>
      </c>
      <c r="L100" t="b">
        <v>0</v>
      </c>
    </row>
    <row r="101" spans="1:12" x14ac:dyDescent="0.25">
      <c r="A101" s="124" t="s">
        <v>448</v>
      </c>
      <c r="B101" s="125" t="s">
        <v>451</v>
      </c>
      <c r="C101" t="s">
        <v>350</v>
      </c>
      <c r="D101">
        <v>45</v>
      </c>
      <c r="E101" t="s">
        <v>3910</v>
      </c>
      <c r="F101" s="41" t="b">
        <v>0</v>
      </c>
      <c r="G101" s="41" t="b">
        <v>0</v>
      </c>
      <c r="J101" t="b">
        <v>0</v>
      </c>
      <c r="K101" t="b">
        <v>0</v>
      </c>
      <c r="L101" t="b">
        <v>0</v>
      </c>
    </row>
    <row r="102" spans="1:12" x14ac:dyDescent="0.25">
      <c r="A102" s="124" t="s">
        <v>449</v>
      </c>
      <c r="B102" s="125" t="s">
        <v>452</v>
      </c>
      <c r="C102" t="s">
        <v>350</v>
      </c>
      <c r="D102">
        <v>46</v>
      </c>
      <c r="E102" t="s">
        <v>3910</v>
      </c>
      <c r="F102" s="41" t="b">
        <v>0</v>
      </c>
      <c r="G102" s="41" t="b">
        <v>1</v>
      </c>
      <c r="I102" s="17" t="s">
        <v>3902</v>
      </c>
      <c r="J102" t="b">
        <v>0</v>
      </c>
      <c r="K102" t="b">
        <v>0</v>
      </c>
      <c r="L102" t="b">
        <v>0</v>
      </c>
    </row>
    <row r="103" spans="1:12" x14ac:dyDescent="0.25">
      <c r="A103" s="124" t="s">
        <v>450</v>
      </c>
      <c r="B103" s="125" t="s">
        <v>453</v>
      </c>
      <c r="C103" t="s">
        <v>350</v>
      </c>
      <c r="D103">
        <v>47</v>
      </c>
      <c r="E103" t="s">
        <v>3910</v>
      </c>
      <c r="F103" s="41" t="b">
        <v>0</v>
      </c>
      <c r="G103" s="41" t="b">
        <v>0</v>
      </c>
      <c r="J103" t="b">
        <v>0</v>
      </c>
      <c r="K103" t="b">
        <v>0</v>
      </c>
      <c r="L103" t="b">
        <v>0</v>
      </c>
    </row>
  </sheetData>
  <conditionalFormatting sqref="A99:A103">
    <cfRule type="containsBlanks" dxfId="502" priority="2">
      <formula>LEN(TRIM(A99))=0</formula>
    </cfRule>
  </conditionalFormatting>
  <conditionalFormatting sqref="A2:B98">
    <cfRule type="containsBlanks" dxfId="501"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60" t="s">
        <v>36</v>
      </c>
      <c r="B1" s="160" t="s">
        <v>57</v>
      </c>
      <c r="C1" s="160" t="s">
        <v>58</v>
      </c>
      <c r="D1" s="160" t="s">
        <v>59</v>
      </c>
      <c r="E1" s="160" t="s">
        <v>60</v>
      </c>
      <c r="F1" s="160" t="s">
        <v>61</v>
      </c>
      <c r="G1" s="160" t="s">
        <v>62</v>
      </c>
      <c r="H1" s="160" t="s">
        <v>63</v>
      </c>
      <c r="I1" s="160" t="s">
        <v>56</v>
      </c>
      <c r="J1" s="160" t="s">
        <v>54</v>
      </c>
      <c r="K1" s="160" t="s">
        <v>55</v>
      </c>
    </row>
    <row r="2" spans="1:12" x14ac:dyDescent="0.25">
      <c r="A2" t="s">
        <v>580</v>
      </c>
      <c r="B2">
        <v>0</v>
      </c>
      <c r="C2">
        <v>0</v>
      </c>
      <c r="D2">
        <v>1</v>
      </c>
      <c r="E2">
        <v>0</v>
      </c>
      <c r="F2">
        <v>0</v>
      </c>
      <c r="G2">
        <v>0</v>
      </c>
      <c r="H2">
        <v>0</v>
      </c>
      <c r="I2">
        <v>0</v>
      </c>
      <c r="J2">
        <v>0</v>
      </c>
      <c r="K2">
        <v>1</v>
      </c>
      <c r="L2" s="161"/>
    </row>
    <row r="3" spans="1:12" x14ac:dyDescent="0.25">
      <c r="A3" t="s">
        <v>516</v>
      </c>
      <c r="B3">
        <v>0</v>
      </c>
      <c r="C3">
        <v>0</v>
      </c>
      <c r="D3">
        <v>0</v>
      </c>
      <c r="E3">
        <v>0</v>
      </c>
      <c r="F3">
        <v>1</v>
      </c>
      <c r="G3">
        <v>0</v>
      </c>
      <c r="H3">
        <v>0</v>
      </c>
      <c r="I3">
        <v>0</v>
      </c>
      <c r="J3">
        <v>0</v>
      </c>
      <c r="K3">
        <v>1</v>
      </c>
      <c r="L3" s="161"/>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61"/>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61"/>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61"/>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61"/>
    </row>
    <row r="14" spans="1:12" x14ac:dyDescent="0.25">
      <c r="A14" t="s">
        <v>562</v>
      </c>
      <c r="B14">
        <v>0</v>
      </c>
      <c r="C14">
        <v>0</v>
      </c>
      <c r="D14">
        <v>0</v>
      </c>
      <c r="E14">
        <v>0</v>
      </c>
      <c r="F14">
        <v>0</v>
      </c>
      <c r="G14">
        <v>0</v>
      </c>
      <c r="H14">
        <v>1</v>
      </c>
      <c r="I14">
        <v>0</v>
      </c>
      <c r="J14">
        <v>0</v>
      </c>
      <c r="K14">
        <v>1</v>
      </c>
      <c r="L14" s="161"/>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61"/>
    </row>
    <row r="17" spans="1:12" x14ac:dyDescent="0.25">
      <c r="A17" t="s">
        <v>589</v>
      </c>
      <c r="B17">
        <v>0</v>
      </c>
      <c r="C17">
        <v>0</v>
      </c>
      <c r="D17">
        <v>0</v>
      </c>
      <c r="E17">
        <v>0</v>
      </c>
      <c r="F17">
        <v>0</v>
      </c>
      <c r="G17">
        <v>0</v>
      </c>
      <c r="H17">
        <v>1</v>
      </c>
      <c r="I17">
        <v>0</v>
      </c>
      <c r="J17">
        <v>1</v>
      </c>
      <c r="K17">
        <v>0</v>
      </c>
      <c r="L17" s="161"/>
    </row>
    <row r="18" spans="1:12" x14ac:dyDescent="0.25">
      <c r="A18" t="s">
        <v>573</v>
      </c>
      <c r="B18">
        <v>0</v>
      </c>
      <c r="C18">
        <v>1</v>
      </c>
      <c r="D18">
        <v>0</v>
      </c>
      <c r="E18">
        <v>0</v>
      </c>
      <c r="F18">
        <v>0</v>
      </c>
      <c r="G18">
        <v>0</v>
      </c>
      <c r="H18">
        <v>0</v>
      </c>
      <c r="I18">
        <v>0</v>
      </c>
      <c r="J18">
        <v>1</v>
      </c>
      <c r="K18">
        <v>0</v>
      </c>
      <c r="L18" s="161"/>
    </row>
    <row r="19" spans="1:12" x14ac:dyDescent="0.25">
      <c r="A19" t="s">
        <v>525</v>
      </c>
      <c r="B19">
        <v>0</v>
      </c>
      <c r="C19">
        <v>0</v>
      </c>
      <c r="D19">
        <v>0</v>
      </c>
      <c r="E19">
        <v>0</v>
      </c>
      <c r="F19">
        <v>0</v>
      </c>
      <c r="G19">
        <v>0</v>
      </c>
      <c r="H19">
        <v>1</v>
      </c>
      <c r="I19">
        <v>0</v>
      </c>
      <c r="J19">
        <v>0</v>
      </c>
      <c r="K19">
        <v>1</v>
      </c>
      <c r="L19" s="161"/>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61"/>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61"/>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61"/>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61"/>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61"/>
    </row>
    <row r="41" spans="1:12" x14ac:dyDescent="0.25">
      <c r="A41" t="s">
        <v>8</v>
      </c>
      <c r="B41">
        <v>0</v>
      </c>
      <c r="C41">
        <v>0</v>
      </c>
      <c r="D41">
        <v>1</v>
      </c>
      <c r="E41">
        <v>0</v>
      </c>
      <c r="F41">
        <v>0</v>
      </c>
      <c r="G41">
        <v>0</v>
      </c>
      <c r="H41">
        <v>0</v>
      </c>
      <c r="I41">
        <v>0</v>
      </c>
      <c r="J41">
        <v>0</v>
      </c>
      <c r="K41">
        <v>1</v>
      </c>
      <c r="L41" s="161"/>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61"/>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61"/>
    </row>
    <row r="53" spans="1:12" x14ac:dyDescent="0.25">
      <c r="A53" t="s">
        <v>583</v>
      </c>
      <c r="B53">
        <v>0</v>
      </c>
      <c r="C53">
        <v>0</v>
      </c>
      <c r="D53">
        <v>0</v>
      </c>
      <c r="E53">
        <v>0</v>
      </c>
      <c r="F53">
        <v>1</v>
      </c>
      <c r="G53">
        <v>0</v>
      </c>
      <c r="H53">
        <v>0</v>
      </c>
      <c r="I53">
        <v>0</v>
      </c>
      <c r="J53">
        <v>0</v>
      </c>
      <c r="K53">
        <v>1</v>
      </c>
      <c r="L53" s="161"/>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61"/>
    </row>
    <row r="60" spans="1:12" x14ac:dyDescent="0.25">
      <c r="A60" t="s">
        <v>514</v>
      </c>
      <c r="B60">
        <v>0</v>
      </c>
      <c r="C60">
        <v>0</v>
      </c>
      <c r="D60">
        <v>1</v>
      </c>
      <c r="E60">
        <v>0</v>
      </c>
      <c r="F60">
        <v>0</v>
      </c>
      <c r="G60">
        <v>0</v>
      </c>
      <c r="H60">
        <v>0</v>
      </c>
      <c r="I60">
        <v>0</v>
      </c>
      <c r="J60">
        <v>0</v>
      </c>
      <c r="K60">
        <v>1</v>
      </c>
      <c r="L60" s="161"/>
    </row>
    <row r="61" spans="1:12" x14ac:dyDescent="0.25">
      <c r="A61" t="s">
        <v>455</v>
      </c>
      <c r="B61">
        <v>0</v>
      </c>
      <c r="C61">
        <v>0</v>
      </c>
      <c r="D61">
        <v>0</v>
      </c>
      <c r="E61">
        <v>0</v>
      </c>
      <c r="F61">
        <v>0</v>
      </c>
      <c r="G61">
        <v>0</v>
      </c>
      <c r="H61">
        <v>1</v>
      </c>
      <c r="I61">
        <v>0</v>
      </c>
      <c r="J61">
        <v>0</v>
      </c>
      <c r="K61">
        <v>1</v>
      </c>
      <c r="L61" s="161"/>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61"/>
    </row>
    <row r="64" spans="1:12" x14ac:dyDescent="0.25">
      <c r="A64" t="s">
        <v>584</v>
      </c>
      <c r="B64">
        <v>0</v>
      </c>
      <c r="C64">
        <v>0</v>
      </c>
      <c r="D64">
        <v>1</v>
      </c>
      <c r="E64">
        <v>0</v>
      </c>
      <c r="F64">
        <v>0</v>
      </c>
      <c r="G64">
        <v>0</v>
      </c>
      <c r="H64">
        <v>0</v>
      </c>
      <c r="I64">
        <v>0</v>
      </c>
      <c r="J64">
        <v>0</v>
      </c>
      <c r="K64">
        <v>1</v>
      </c>
      <c r="L64" s="161"/>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61"/>
    </row>
    <row r="67" spans="1:12" x14ac:dyDescent="0.25">
      <c r="A67" t="s">
        <v>538</v>
      </c>
      <c r="B67">
        <v>0</v>
      </c>
      <c r="C67">
        <v>0</v>
      </c>
      <c r="D67">
        <v>0</v>
      </c>
      <c r="E67">
        <v>0</v>
      </c>
      <c r="F67">
        <v>0</v>
      </c>
      <c r="G67">
        <v>0</v>
      </c>
      <c r="H67">
        <v>1</v>
      </c>
      <c r="I67">
        <v>0</v>
      </c>
      <c r="J67">
        <v>1</v>
      </c>
      <c r="K67">
        <v>0</v>
      </c>
      <c r="L67" s="161"/>
    </row>
    <row r="68" spans="1:12" x14ac:dyDescent="0.25">
      <c r="A68" t="s">
        <v>535</v>
      </c>
      <c r="B68">
        <v>0</v>
      </c>
      <c r="C68">
        <v>0</v>
      </c>
      <c r="D68">
        <v>0</v>
      </c>
      <c r="E68">
        <v>0</v>
      </c>
      <c r="F68">
        <v>0</v>
      </c>
      <c r="G68">
        <v>0</v>
      </c>
      <c r="H68">
        <v>1</v>
      </c>
      <c r="I68">
        <v>0</v>
      </c>
      <c r="J68">
        <v>1</v>
      </c>
      <c r="K68">
        <v>0</v>
      </c>
      <c r="L68" s="161"/>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61"/>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61"/>
    </row>
    <row r="74" spans="1:12" x14ac:dyDescent="0.25">
      <c r="A74" t="s">
        <v>579</v>
      </c>
      <c r="B74">
        <v>0</v>
      </c>
      <c r="C74">
        <v>1</v>
      </c>
      <c r="D74">
        <v>0</v>
      </c>
      <c r="E74">
        <v>0</v>
      </c>
      <c r="F74">
        <v>0</v>
      </c>
      <c r="G74">
        <v>0</v>
      </c>
      <c r="H74">
        <v>0</v>
      </c>
      <c r="I74">
        <v>0</v>
      </c>
      <c r="J74">
        <v>0</v>
      </c>
      <c r="K74">
        <v>1</v>
      </c>
      <c r="L74" s="161"/>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61"/>
    </row>
    <row r="77" spans="1:12" x14ac:dyDescent="0.25">
      <c r="A77" t="s">
        <v>593</v>
      </c>
      <c r="B77">
        <v>0</v>
      </c>
      <c r="C77">
        <v>0</v>
      </c>
      <c r="D77">
        <v>0</v>
      </c>
      <c r="E77">
        <v>0</v>
      </c>
      <c r="F77">
        <v>0</v>
      </c>
      <c r="G77">
        <v>1</v>
      </c>
      <c r="H77">
        <v>0</v>
      </c>
      <c r="I77">
        <v>0</v>
      </c>
      <c r="J77">
        <v>1</v>
      </c>
      <c r="K77">
        <v>0</v>
      </c>
      <c r="L77" s="161"/>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61"/>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61"/>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61"/>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61"/>
    </row>
    <row r="97" spans="1:12" x14ac:dyDescent="0.25">
      <c r="A97" t="s">
        <v>574</v>
      </c>
      <c r="B97">
        <v>0</v>
      </c>
      <c r="C97">
        <v>0</v>
      </c>
      <c r="D97">
        <v>0</v>
      </c>
      <c r="E97">
        <v>0</v>
      </c>
      <c r="F97">
        <v>0</v>
      </c>
      <c r="G97">
        <v>0</v>
      </c>
      <c r="H97">
        <v>1</v>
      </c>
      <c r="I97">
        <v>0</v>
      </c>
      <c r="J97">
        <v>1</v>
      </c>
      <c r="K97">
        <v>0</v>
      </c>
      <c r="L97" s="161"/>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61"/>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61"/>
    </row>
    <row r="110" spans="1:12" x14ac:dyDescent="0.25">
      <c r="A110" t="s">
        <v>474</v>
      </c>
      <c r="B110">
        <v>0</v>
      </c>
      <c r="C110">
        <v>0</v>
      </c>
      <c r="D110">
        <v>0</v>
      </c>
      <c r="E110">
        <v>0</v>
      </c>
      <c r="F110">
        <v>0</v>
      </c>
      <c r="G110">
        <v>0</v>
      </c>
      <c r="H110">
        <v>1</v>
      </c>
      <c r="I110">
        <v>0</v>
      </c>
      <c r="J110">
        <v>1</v>
      </c>
      <c r="K110">
        <v>0</v>
      </c>
      <c r="L110" s="161"/>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61"/>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61"/>
    </row>
    <row r="116" spans="1:12" x14ac:dyDescent="0.25">
      <c r="A116" t="s">
        <v>556</v>
      </c>
      <c r="B116">
        <v>0</v>
      </c>
      <c r="C116">
        <v>0</v>
      </c>
      <c r="D116">
        <v>1</v>
      </c>
      <c r="E116">
        <v>0</v>
      </c>
      <c r="F116">
        <v>0</v>
      </c>
      <c r="G116">
        <v>0</v>
      </c>
      <c r="H116">
        <v>0</v>
      </c>
      <c r="I116">
        <v>0</v>
      </c>
      <c r="J116">
        <v>0</v>
      </c>
      <c r="K116">
        <v>1</v>
      </c>
      <c r="L116" s="161"/>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61"/>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61"/>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79"/>
  <sheetViews>
    <sheetView workbookViewId="0"/>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22164.6</v>
      </c>
    </row>
    <row r="3" spans="1:4" x14ac:dyDescent="0.25">
      <c r="A3">
        <v>2007</v>
      </c>
      <c r="B3" t="s">
        <v>2</v>
      </c>
      <c r="C3">
        <v>29297.606179999999</v>
      </c>
      <c r="D3">
        <v>23130.9</v>
      </c>
    </row>
    <row r="4" spans="1:4" x14ac:dyDescent="0.25">
      <c r="A4">
        <v>2008</v>
      </c>
      <c r="B4" t="s">
        <v>2</v>
      </c>
      <c r="C4">
        <v>30085.673760000001</v>
      </c>
      <c r="D4">
        <v>22725.8</v>
      </c>
    </row>
    <row r="5" spans="1:4" x14ac:dyDescent="0.25">
      <c r="A5">
        <v>2009</v>
      </c>
      <c r="B5" t="s">
        <v>2</v>
      </c>
      <c r="C5">
        <v>29551.258610000001</v>
      </c>
      <c r="D5">
        <v>23018.2</v>
      </c>
    </row>
    <row r="6" spans="1:4" x14ac:dyDescent="0.25">
      <c r="A6">
        <v>2010</v>
      </c>
      <c r="B6" t="s">
        <v>2</v>
      </c>
      <c r="C6">
        <v>30105.01065</v>
      </c>
      <c r="D6">
        <v>22902.5</v>
      </c>
    </row>
    <row r="7" spans="1:4" x14ac:dyDescent="0.25">
      <c r="A7">
        <v>1985</v>
      </c>
      <c r="B7" t="s">
        <v>477</v>
      </c>
      <c r="C7">
        <v>15765.85304</v>
      </c>
      <c r="D7" s="177">
        <v>3426.31</v>
      </c>
    </row>
    <row r="8" spans="1:4" x14ac:dyDescent="0.25">
      <c r="A8">
        <v>1987</v>
      </c>
      <c r="B8" t="s">
        <v>477</v>
      </c>
      <c r="C8">
        <v>16480.224399999999</v>
      </c>
      <c r="D8" s="177">
        <v>3916.83</v>
      </c>
    </row>
    <row r="9" spans="1:4" x14ac:dyDescent="0.25">
      <c r="A9">
        <v>2000</v>
      </c>
      <c r="B9" t="s">
        <v>3</v>
      </c>
      <c r="C9">
        <v>538.07289730000002</v>
      </c>
      <c r="D9">
        <v>46.84</v>
      </c>
    </row>
    <row r="10" spans="1:4" x14ac:dyDescent="0.25">
      <c r="A10">
        <v>2011</v>
      </c>
      <c r="B10" t="s">
        <v>588</v>
      </c>
      <c r="C10">
        <v>20406.397150000001</v>
      </c>
      <c r="D10">
        <v>24425.5</v>
      </c>
    </row>
    <row r="11" spans="1:4" x14ac:dyDescent="0.25">
      <c r="A11">
        <v>1980</v>
      </c>
      <c r="B11" t="s">
        <v>524</v>
      </c>
      <c r="C11">
        <v>3617.6491550000001</v>
      </c>
      <c r="D11">
        <v>9.8699999999999992</v>
      </c>
    </row>
    <row r="12" spans="1:4" x14ac:dyDescent="0.25">
      <c r="A12">
        <v>1989</v>
      </c>
      <c r="B12" t="s">
        <v>5</v>
      </c>
      <c r="C12">
        <v>489.11</v>
      </c>
      <c r="D12">
        <v>12.87</v>
      </c>
    </row>
    <row r="13" spans="1:4" x14ac:dyDescent="0.25">
      <c r="A13">
        <v>1993</v>
      </c>
      <c r="B13" t="s">
        <v>5</v>
      </c>
      <c r="C13">
        <v>501.23</v>
      </c>
      <c r="D13">
        <v>30.61</v>
      </c>
    </row>
    <row r="14" spans="1:4" x14ac:dyDescent="0.25">
      <c r="A14">
        <v>1995</v>
      </c>
      <c r="B14" t="s">
        <v>5</v>
      </c>
      <c r="C14">
        <v>557.00671499999999</v>
      </c>
      <c r="D14">
        <v>41</v>
      </c>
    </row>
    <row r="15" spans="1:4" x14ac:dyDescent="0.25">
      <c r="A15">
        <v>1996</v>
      </c>
      <c r="B15" t="s">
        <v>5</v>
      </c>
      <c r="C15">
        <v>615.0112001</v>
      </c>
      <c r="D15">
        <v>47.57</v>
      </c>
    </row>
    <row r="16" spans="1:4" x14ac:dyDescent="0.25">
      <c r="A16">
        <v>1997</v>
      </c>
      <c r="B16" t="s">
        <v>5</v>
      </c>
      <c r="C16">
        <v>644.93008899999995</v>
      </c>
      <c r="D16">
        <v>57.52</v>
      </c>
    </row>
    <row r="17" spans="1:4" x14ac:dyDescent="0.25">
      <c r="A17">
        <v>2000</v>
      </c>
      <c r="B17" t="s">
        <v>5</v>
      </c>
      <c r="C17">
        <v>818.44971650000002</v>
      </c>
      <c r="D17">
        <v>95.36</v>
      </c>
    </row>
    <row r="18" spans="1:4" x14ac:dyDescent="0.25">
      <c r="A18">
        <v>2001</v>
      </c>
      <c r="B18" t="s">
        <v>5</v>
      </c>
      <c r="C18">
        <v>869.2805591</v>
      </c>
      <c r="D18">
        <v>116.81</v>
      </c>
    </row>
    <row r="19" spans="1:4" x14ac:dyDescent="0.25">
      <c r="A19">
        <v>2002</v>
      </c>
      <c r="B19" t="s">
        <v>5</v>
      </c>
      <c r="C19">
        <v>942.28688590000002</v>
      </c>
      <c r="D19">
        <v>131.54</v>
      </c>
    </row>
    <row r="20" spans="1:4" x14ac:dyDescent="0.25">
      <c r="A20">
        <v>2005</v>
      </c>
      <c r="B20" t="s">
        <v>5</v>
      </c>
      <c r="C20">
        <v>1178.9405340000001</v>
      </c>
      <c r="D20">
        <v>148.86000000000001</v>
      </c>
    </row>
    <row r="21" spans="1:4" x14ac:dyDescent="0.25">
      <c r="A21">
        <v>2007</v>
      </c>
      <c r="B21" t="s">
        <v>5</v>
      </c>
      <c r="C21">
        <v>1462.5103429999999</v>
      </c>
      <c r="D21">
        <v>176.02</v>
      </c>
    </row>
    <row r="22" spans="1:4" x14ac:dyDescent="0.25">
      <c r="A22">
        <v>2009</v>
      </c>
      <c r="B22" t="s">
        <v>5</v>
      </c>
      <c r="C22">
        <v>1732.3423640000001</v>
      </c>
      <c r="D22">
        <v>201.91</v>
      </c>
    </row>
    <row r="23" spans="1:4" x14ac:dyDescent="0.25">
      <c r="A23">
        <v>1984</v>
      </c>
      <c r="B23" t="s">
        <v>543</v>
      </c>
      <c r="C23">
        <v>4842.1251279999997</v>
      </c>
      <c r="D23">
        <v>4763.1000000000004</v>
      </c>
    </row>
    <row r="24" spans="1:4" x14ac:dyDescent="0.25">
      <c r="A24">
        <v>1993</v>
      </c>
      <c r="B24" t="s">
        <v>543</v>
      </c>
      <c r="C24">
        <v>4843.1251279999997</v>
      </c>
      <c r="D24">
        <v>4764.1000000000004</v>
      </c>
    </row>
    <row r="25" spans="1:4" x14ac:dyDescent="0.25">
      <c r="A25">
        <v>1988</v>
      </c>
      <c r="B25" t="s">
        <v>6</v>
      </c>
      <c r="C25">
        <v>1617.0922410000001</v>
      </c>
      <c r="D25">
        <v>21.13</v>
      </c>
    </row>
    <row r="26" spans="1:4" x14ac:dyDescent="0.25">
      <c r="A26">
        <v>1998</v>
      </c>
      <c r="B26" t="s">
        <v>6</v>
      </c>
      <c r="C26">
        <v>1881.115397</v>
      </c>
      <c r="D26">
        <v>55.32</v>
      </c>
    </row>
    <row r="27" spans="1:4" x14ac:dyDescent="0.25">
      <c r="A27">
        <v>2006</v>
      </c>
      <c r="B27" t="s">
        <v>6</v>
      </c>
      <c r="C27">
        <v>2166.2962349999998</v>
      </c>
      <c r="D27">
        <v>43.32</v>
      </c>
    </row>
    <row r="28" spans="1:4" x14ac:dyDescent="0.25">
      <c r="A28">
        <v>2012</v>
      </c>
      <c r="B28" t="s">
        <v>6</v>
      </c>
      <c r="C28">
        <v>2675.892973</v>
      </c>
      <c r="D28">
        <v>153.38</v>
      </c>
    </row>
    <row r="29" spans="1:4" x14ac:dyDescent="0.25">
      <c r="A29">
        <v>1995</v>
      </c>
      <c r="B29" t="s">
        <v>7</v>
      </c>
      <c r="C29" t="s">
        <v>98</v>
      </c>
      <c r="D29" t="s">
        <v>98</v>
      </c>
    </row>
    <row r="30" spans="1:4" x14ac:dyDescent="0.25">
      <c r="A30">
        <v>2002</v>
      </c>
      <c r="B30" t="s">
        <v>517</v>
      </c>
      <c r="C30">
        <v>18137.26081</v>
      </c>
      <c r="D30">
        <v>19415.5</v>
      </c>
    </row>
    <row r="31" spans="1:4" x14ac:dyDescent="0.25">
      <c r="A31">
        <v>2004</v>
      </c>
      <c r="B31" t="s">
        <v>517</v>
      </c>
      <c r="C31">
        <v>18496.490900000001</v>
      </c>
      <c r="D31">
        <v>20410.400000000001</v>
      </c>
    </row>
    <row r="32" spans="1:4" x14ac:dyDescent="0.25">
      <c r="A32">
        <v>2006</v>
      </c>
      <c r="B32" t="s">
        <v>8</v>
      </c>
      <c r="C32" t="s">
        <v>98</v>
      </c>
      <c r="D32">
        <v>51.6</v>
      </c>
    </row>
    <row r="33" spans="1:4" x14ac:dyDescent="0.25">
      <c r="A33">
        <v>1985</v>
      </c>
      <c r="B33" t="s">
        <v>540</v>
      </c>
      <c r="C33">
        <v>14533.925160000001</v>
      </c>
      <c r="D33" s="177">
        <v>1132.05</v>
      </c>
    </row>
    <row r="34" spans="1:4" x14ac:dyDescent="0.25">
      <c r="A34">
        <v>1986</v>
      </c>
      <c r="B34" t="s">
        <v>540</v>
      </c>
      <c r="C34">
        <v>15082.56027</v>
      </c>
      <c r="D34" s="177">
        <v>1130.79</v>
      </c>
    </row>
    <row r="35" spans="1:4" x14ac:dyDescent="0.25">
      <c r="A35">
        <v>1989</v>
      </c>
      <c r="B35" t="s">
        <v>10</v>
      </c>
      <c r="C35" t="s">
        <v>98</v>
      </c>
      <c r="D35">
        <v>17</v>
      </c>
    </row>
    <row r="36" spans="1:4" x14ac:dyDescent="0.25">
      <c r="A36">
        <v>1992</v>
      </c>
      <c r="B36" t="s">
        <v>10</v>
      </c>
      <c r="C36" t="s">
        <v>98</v>
      </c>
      <c r="D36">
        <v>28</v>
      </c>
    </row>
    <row r="37" spans="1:4" x14ac:dyDescent="0.25">
      <c r="A37">
        <v>1993</v>
      </c>
      <c r="B37" t="s">
        <v>10</v>
      </c>
      <c r="C37" t="s">
        <v>98</v>
      </c>
      <c r="D37">
        <v>19</v>
      </c>
    </row>
    <row r="38" spans="1:4" x14ac:dyDescent="0.25">
      <c r="A38">
        <v>1995</v>
      </c>
      <c r="B38" t="s">
        <v>10</v>
      </c>
      <c r="C38" t="s">
        <v>98</v>
      </c>
      <c r="D38">
        <v>27</v>
      </c>
    </row>
    <row r="39" spans="1:4" x14ac:dyDescent="0.25">
      <c r="A39">
        <v>1999</v>
      </c>
      <c r="B39" t="s">
        <v>10</v>
      </c>
      <c r="C39" t="s">
        <v>98</v>
      </c>
      <c r="D39">
        <v>22</v>
      </c>
    </row>
    <row r="40" spans="1:4" x14ac:dyDescent="0.25">
      <c r="A40">
        <v>1984</v>
      </c>
      <c r="B40" t="s">
        <v>558</v>
      </c>
      <c r="C40" t="s">
        <v>98</v>
      </c>
      <c r="D40" s="177">
        <v>1702.48</v>
      </c>
    </row>
    <row r="41" spans="1:4" x14ac:dyDescent="0.25">
      <c r="A41">
        <v>2017</v>
      </c>
      <c r="B41" t="s">
        <v>11</v>
      </c>
      <c r="C41">
        <v>12659.26535</v>
      </c>
      <c r="D41">
        <v>13107.9</v>
      </c>
    </row>
    <row r="42" spans="1:4" x14ac:dyDescent="0.25">
      <c r="A42">
        <v>1983</v>
      </c>
      <c r="B42" t="s">
        <v>12</v>
      </c>
      <c r="C42">
        <v>329.92068819999997</v>
      </c>
      <c r="D42">
        <v>27.71</v>
      </c>
    </row>
    <row r="43" spans="1:4" x14ac:dyDescent="0.25">
      <c r="A43">
        <v>1990</v>
      </c>
      <c r="B43" t="s">
        <v>12</v>
      </c>
      <c r="C43">
        <v>376.56104579999999</v>
      </c>
      <c r="D43">
        <v>83.44</v>
      </c>
    </row>
    <row r="44" spans="1:4" x14ac:dyDescent="0.25">
      <c r="A44">
        <v>1993</v>
      </c>
      <c r="B44" t="s">
        <v>12</v>
      </c>
      <c r="C44">
        <v>386.91100729999999</v>
      </c>
      <c r="D44">
        <v>221.33</v>
      </c>
    </row>
    <row r="45" spans="1:4" x14ac:dyDescent="0.25">
      <c r="A45">
        <v>1994</v>
      </c>
      <c r="B45" t="s">
        <v>12</v>
      </c>
      <c r="C45">
        <v>397.59870039999998</v>
      </c>
      <c r="D45">
        <v>327.69</v>
      </c>
    </row>
    <row r="46" spans="1:4" x14ac:dyDescent="0.25">
      <c r="A46">
        <v>1999</v>
      </c>
      <c r="B46" t="s">
        <v>12</v>
      </c>
      <c r="C46">
        <v>480.5210361</v>
      </c>
      <c r="D46">
        <v>347.95</v>
      </c>
    </row>
    <row r="47" spans="1:4" x14ac:dyDescent="0.25">
      <c r="A47">
        <v>2005</v>
      </c>
      <c r="B47" t="s">
        <v>12</v>
      </c>
      <c r="C47">
        <v>584.41927369999996</v>
      </c>
      <c r="D47">
        <v>495.53</v>
      </c>
    </row>
    <row r="48" spans="1:4" x14ac:dyDescent="0.25">
      <c r="A48">
        <v>1995</v>
      </c>
      <c r="B48" t="s">
        <v>13</v>
      </c>
      <c r="C48">
        <v>1073.45598</v>
      </c>
      <c r="D48">
        <v>69.62</v>
      </c>
    </row>
    <row r="49" spans="1:4" x14ac:dyDescent="0.25">
      <c r="A49">
        <v>2000</v>
      </c>
      <c r="B49" t="s">
        <v>13</v>
      </c>
      <c r="C49">
        <v>1172.2687129999999</v>
      </c>
      <c r="D49">
        <v>35.11</v>
      </c>
    </row>
    <row r="50" spans="1:4" x14ac:dyDescent="0.25">
      <c r="A50">
        <v>2004</v>
      </c>
      <c r="B50" t="s">
        <v>13</v>
      </c>
      <c r="C50">
        <v>1301.66652</v>
      </c>
      <c r="D50">
        <v>51.23</v>
      </c>
    </row>
    <row r="51" spans="1:4" x14ac:dyDescent="0.25">
      <c r="A51">
        <v>2007</v>
      </c>
      <c r="B51" t="s">
        <v>13</v>
      </c>
      <c r="C51">
        <v>1410.286325</v>
      </c>
      <c r="D51">
        <v>79.83</v>
      </c>
    </row>
    <row r="52" spans="1:4" x14ac:dyDescent="0.25">
      <c r="A52">
        <v>2008</v>
      </c>
      <c r="B52" t="s">
        <v>13</v>
      </c>
      <c r="C52">
        <v>1466.322443</v>
      </c>
      <c r="D52">
        <v>97.85</v>
      </c>
    </row>
    <row r="53" spans="1:4" x14ac:dyDescent="0.25">
      <c r="A53">
        <v>1988</v>
      </c>
      <c r="B53" t="s">
        <v>15</v>
      </c>
      <c r="C53">
        <v>1437.1179500000001</v>
      </c>
      <c r="D53">
        <v>18.12</v>
      </c>
    </row>
    <row r="54" spans="1:4" x14ac:dyDescent="0.25">
      <c r="A54">
        <v>1998</v>
      </c>
      <c r="B54" t="s">
        <v>15</v>
      </c>
      <c r="C54">
        <v>1756.7431979999999</v>
      </c>
      <c r="D54">
        <v>72.180000000000007</v>
      </c>
    </row>
    <row r="55" spans="1:4" x14ac:dyDescent="0.25">
      <c r="A55">
        <v>2006</v>
      </c>
      <c r="B55" t="s">
        <v>15</v>
      </c>
      <c r="C55">
        <v>2597.6549129999999</v>
      </c>
      <c r="D55">
        <v>69.319999999999993</v>
      </c>
    </row>
    <row r="56" spans="1:4" x14ac:dyDescent="0.25">
      <c r="A56">
        <v>1982</v>
      </c>
      <c r="B56" t="s">
        <v>518</v>
      </c>
      <c r="C56">
        <v>8556.6869409999999</v>
      </c>
      <c r="D56">
        <v>272.12</v>
      </c>
    </row>
    <row r="57" spans="1:4" x14ac:dyDescent="0.25">
      <c r="A57">
        <v>1983</v>
      </c>
      <c r="B57" t="s">
        <v>518</v>
      </c>
      <c r="C57">
        <v>9134.9964049999999</v>
      </c>
      <c r="D57">
        <v>277.55</v>
      </c>
    </row>
    <row r="58" spans="1:4" x14ac:dyDescent="0.25">
      <c r="A58">
        <v>1984</v>
      </c>
      <c r="B58" t="s">
        <v>518</v>
      </c>
      <c r="C58">
        <v>8398.2101459999994</v>
      </c>
      <c r="D58">
        <v>283.75</v>
      </c>
    </row>
    <row r="59" spans="1:4" x14ac:dyDescent="0.25">
      <c r="A59">
        <v>1985</v>
      </c>
      <c r="B59" t="s">
        <v>518</v>
      </c>
      <c r="C59">
        <v>8357.3759389999996</v>
      </c>
      <c r="D59">
        <v>295.91000000000003</v>
      </c>
    </row>
    <row r="60" spans="1:4" x14ac:dyDescent="0.25">
      <c r="A60">
        <v>1986</v>
      </c>
      <c r="B60" t="s">
        <v>518</v>
      </c>
      <c r="C60">
        <v>9470.7494029999998</v>
      </c>
      <c r="D60">
        <v>320.16000000000003</v>
      </c>
    </row>
    <row r="61" spans="1:4" x14ac:dyDescent="0.25">
      <c r="A61">
        <v>1987</v>
      </c>
      <c r="B61" t="s">
        <v>518</v>
      </c>
      <c r="C61">
        <v>10148.67959</v>
      </c>
      <c r="D61">
        <v>347.73</v>
      </c>
    </row>
    <row r="62" spans="1:4" x14ac:dyDescent="0.25">
      <c r="A62">
        <v>1988</v>
      </c>
      <c r="B62" t="s">
        <v>518</v>
      </c>
      <c r="C62">
        <v>10449.08691</v>
      </c>
      <c r="D62">
        <v>368.38</v>
      </c>
    </row>
    <row r="63" spans="1:4" x14ac:dyDescent="0.25">
      <c r="A63">
        <v>1989</v>
      </c>
      <c r="B63" t="s">
        <v>518</v>
      </c>
      <c r="C63">
        <v>10329.765649999999</v>
      </c>
      <c r="D63">
        <v>384.22</v>
      </c>
    </row>
    <row r="64" spans="1:4" x14ac:dyDescent="0.25">
      <c r="A64">
        <v>1990</v>
      </c>
      <c r="B64" t="s">
        <v>518</v>
      </c>
      <c r="C64">
        <v>10612.74865</v>
      </c>
      <c r="D64">
        <v>394.88</v>
      </c>
    </row>
    <row r="65" spans="1:4" x14ac:dyDescent="0.25">
      <c r="A65">
        <v>1991</v>
      </c>
      <c r="B65" t="s">
        <v>518</v>
      </c>
      <c r="C65">
        <v>10717.42575</v>
      </c>
      <c r="D65">
        <v>416.6</v>
      </c>
    </row>
    <row r="66" spans="1:4" x14ac:dyDescent="0.25">
      <c r="A66">
        <v>1960</v>
      </c>
      <c r="B66" t="s">
        <v>472</v>
      </c>
      <c r="C66">
        <v>9167.465295</v>
      </c>
      <c r="D66" t="s">
        <v>98</v>
      </c>
    </row>
    <row r="67" spans="1:4" x14ac:dyDescent="0.25">
      <c r="A67">
        <v>2010</v>
      </c>
      <c r="B67" t="s">
        <v>519</v>
      </c>
      <c r="C67">
        <v>3067.9310150000001</v>
      </c>
      <c r="D67">
        <v>155.55000000000001</v>
      </c>
    </row>
    <row r="68" spans="1:4" x14ac:dyDescent="0.25">
      <c r="A68">
        <v>1994</v>
      </c>
      <c r="B68" t="s">
        <v>455</v>
      </c>
      <c r="C68">
        <v>819.17575690000001</v>
      </c>
      <c r="D68">
        <v>42.26</v>
      </c>
    </row>
    <row r="69" spans="1:4" x14ac:dyDescent="0.25">
      <c r="A69">
        <v>2005</v>
      </c>
      <c r="B69" t="s">
        <v>535</v>
      </c>
      <c r="C69" t="s">
        <v>98</v>
      </c>
      <c r="D69">
        <v>28.94</v>
      </c>
    </row>
    <row r="70" spans="1:4" x14ac:dyDescent="0.25">
      <c r="A70">
        <v>2007</v>
      </c>
      <c r="B70" t="s">
        <v>16</v>
      </c>
      <c r="C70">
        <v>3648.2418550000002</v>
      </c>
      <c r="D70">
        <v>236.71</v>
      </c>
    </row>
    <row r="71" spans="1:4" x14ac:dyDescent="0.25">
      <c r="A71">
        <v>1997</v>
      </c>
      <c r="B71" t="s">
        <v>18</v>
      </c>
      <c r="C71">
        <v>17971.82387</v>
      </c>
      <c r="D71" s="177">
        <v>1451.5</v>
      </c>
    </row>
    <row r="72" spans="1:4" x14ac:dyDescent="0.25">
      <c r="A72">
        <v>1983</v>
      </c>
      <c r="B72" t="s">
        <v>19</v>
      </c>
      <c r="C72">
        <v>925.37760249999997</v>
      </c>
      <c r="D72" t="s">
        <v>98</v>
      </c>
    </row>
    <row r="73" spans="1:4" x14ac:dyDescent="0.25">
      <c r="A73">
        <v>1995</v>
      </c>
      <c r="B73" t="s">
        <v>19</v>
      </c>
      <c r="C73">
        <v>994.50668370000005</v>
      </c>
      <c r="D73">
        <v>44.47</v>
      </c>
    </row>
    <row r="74" spans="1:4" x14ac:dyDescent="0.25">
      <c r="A74">
        <v>1998</v>
      </c>
      <c r="B74" t="s">
        <v>19</v>
      </c>
      <c r="C74">
        <v>1066.8555679999999</v>
      </c>
      <c r="D74">
        <v>85.2</v>
      </c>
    </row>
    <row r="75" spans="1:4" x14ac:dyDescent="0.25">
      <c r="A75">
        <v>2011</v>
      </c>
      <c r="B75" t="s">
        <v>19</v>
      </c>
      <c r="C75">
        <v>1894.4555700000001</v>
      </c>
      <c r="D75">
        <v>75.83</v>
      </c>
    </row>
    <row r="76" spans="1:4" x14ac:dyDescent="0.25">
      <c r="A76">
        <v>2013</v>
      </c>
      <c r="B76" t="s">
        <v>19</v>
      </c>
      <c r="C76">
        <v>2172.063807</v>
      </c>
      <c r="D76">
        <v>70.349999999999994</v>
      </c>
    </row>
    <row r="77" spans="1:4" x14ac:dyDescent="0.25">
      <c r="A77">
        <v>1991</v>
      </c>
      <c r="B77" t="s">
        <v>465</v>
      </c>
      <c r="C77">
        <v>18095.971750000001</v>
      </c>
      <c r="D77">
        <v>27.04</v>
      </c>
    </row>
    <row r="78" spans="1:4" x14ac:dyDescent="0.25">
      <c r="A78">
        <v>1995</v>
      </c>
      <c r="B78" t="s">
        <v>465</v>
      </c>
      <c r="C78">
        <v>19841.3593</v>
      </c>
      <c r="D78">
        <v>31.98</v>
      </c>
    </row>
    <row r="79" spans="1:4" x14ac:dyDescent="0.25">
      <c r="A79">
        <v>2002</v>
      </c>
      <c r="B79" t="s">
        <v>20</v>
      </c>
      <c r="C79">
        <v>787.8550444</v>
      </c>
      <c r="D79">
        <v>29.55</v>
      </c>
    </row>
    <row r="80" spans="1:4" x14ac:dyDescent="0.25">
      <c r="A80">
        <v>2017</v>
      </c>
      <c r="B80" t="s">
        <v>508</v>
      </c>
      <c r="C80">
        <v>3012.5448809999998</v>
      </c>
      <c r="D80">
        <v>376.35</v>
      </c>
    </row>
    <row r="81" spans="1:4" x14ac:dyDescent="0.25">
      <c r="A81">
        <v>1986</v>
      </c>
      <c r="B81" t="s">
        <v>21</v>
      </c>
      <c r="C81" t="s">
        <v>98</v>
      </c>
      <c r="D81" t="s">
        <v>98</v>
      </c>
    </row>
    <row r="82" spans="1:4" x14ac:dyDescent="0.25">
      <c r="A82">
        <v>1985</v>
      </c>
      <c r="B82" t="s">
        <v>569</v>
      </c>
      <c r="C82">
        <v>1105.8685190000001</v>
      </c>
      <c r="D82">
        <v>269.24</v>
      </c>
    </row>
    <row r="83" spans="1:4" x14ac:dyDescent="0.25">
      <c r="A83">
        <v>2006</v>
      </c>
      <c r="B83" t="s">
        <v>23</v>
      </c>
      <c r="C83">
        <v>5548.3588209999998</v>
      </c>
      <c r="D83">
        <v>312.74</v>
      </c>
    </row>
    <row r="84" spans="1:4" x14ac:dyDescent="0.25">
      <c r="A84">
        <v>1986</v>
      </c>
      <c r="B84" t="s">
        <v>522</v>
      </c>
      <c r="C84">
        <v>7294.8719659999997</v>
      </c>
      <c r="D84">
        <v>760.1</v>
      </c>
    </row>
    <row r="85" spans="1:4" x14ac:dyDescent="0.25">
      <c r="A85">
        <v>1996</v>
      </c>
      <c r="B85" t="s">
        <v>522</v>
      </c>
      <c r="C85">
        <v>10406.07497</v>
      </c>
      <c r="D85">
        <v>9300.2999999999993</v>
      </c>
    </row>
    <row r="86" spans="1:4" x14ac:dyDescent="0.25">
      <c r="A86">
        <v>2005</v>
      </c>
      <c r="B86" t="s">
        <v>522</v>
      </c>
      <c r="C86">
        <v>12511.71221</v>
      </c>
      <c r="D86">
        <v>9911.9</v>
      </c>
    </row>
    <row r="87" spans="1:4" x14ac:dyDescent="0.25">
      <c r="A87">
        <v>2010</v>
      </c>
      <c r="B87" t="s">
        <v>522</v>
      </c>
      <c r="C87">
        <v>13110.272999999999</v>
      </c>
      <c r="D87">
        <v>11530.4</v>
      </c>
    </row>
    <row r="88" spans="1:4" x14ac:dyDescent="0.25">
      <c r="A88">
        <v>2013</v>
      </c>
      <c r="B88" t="s">
        <v>522</v>
      </c>
      <c r="C88">
        <v>11965.08555</v>
      </c>
      <c r="D88">
        <v>11021.4</v>
      </c>
    </row>
    <row r="89" spans="1:4" x14ac:dyDescent="0.25">
      <c r="A89">
        <v>1985</v>
      </c>
      <c r="B89" t="s">
        <v>547</v>
      </c>
      <c r="C89">
        <v>1680</v>
      </c>
      <c r="D89">
        <v>44.5</v>
      </c>
    </row>
    <row r="90" spans="1:4" x14ac:dyDescent="0.25">
      <c r="A90">
        <v>1990</v>
      </c>
      <c r="B90" t="s">
        <v>547</v>
      </c>
      <c r="C90">
        <v>1710</v>
      </c>
      <c r="D90">
        <v>29.96</v>
      </c>
    </row>
    <row r="91" spans="1:4" x14ac:dyDescent="0.25">
      <c r="A91">
        <v>1991</v>
      </c>
      <c r="B91" t="s">
        <v>547</v>
      </c>
      <c r="C91">
        <v>1740</v>
      </c>
      <c r="D91">
        <v>9.83</v>
      </c>
    </row>
    <row r="92" spans="1:4" x14ac:dyDescent="0.25">
      <c r="A92">
        <v>1993</v>
      </c>
      <c r="B92" t="s">
        <v>547</v>
      </c>
      <c r="C92">
        <v>1770</v>
      </c>
      <c r="D92">
        <v>3.48</v>
      </c>
    </row>
    <row r="93" spans="1:4" x14ac:dyDescent="0.25">
      <c r="A93">
        <v>1994</v>
      </c>
      <c r="B93" t="s">
        <v>547</v>
      </c>
      <c r="C93">
        <v>1800</v>
      </c>
      <c r="D93">
        <v>5.55</v>
      </c>
    </row>
    <row r="94" spans="1:4" x14ac:dyDescent="0.25">
      <c r="A94">
        <v>1996</v>
      </c>
      <c r="B94" t="s">
        <v>547</v>
      </c>
      <c r="C94">
        <v>1836.5551760000001</v>
      </c>
      <c r="D94">
        <v>62.36</v>
      </c>
    </row>
    <row r="95" spans="1:4" x14ac:dyDescent="0.25">
      <c r="A95">
        <v>1998</v>
      </c>
      <c r="B95" t="s">
        <v>547</v>
      </c>
      <c r="C95">
        <v>1867.986572</v>
      </c>
      <c r="D95">
        <v>134.83000000000001</v>
      </c>
    </row>
    <row r="96" spans="1:4" x14ac:dyDescent="0.25">
      <c r="A96">
        <v>2000</v>
      </c>
      <c r="B96" t="s">
        <v>547</v>
      </c>
      <c r="C96">
        <v>1958.1173100000001</v>
      </c>
      <c r="D96">
        <v>377.8</v>
      </c>
    </row>
    <row r="97" spans="1:4" x14ac:dyDescent="0.25">
      <c r="A97">
        <v>2002</v>
      </c>
      <c r="B97" t="s">
        <v>547</v>
      </c>
      <c r="C97">
        <v>2337.5092770000001</v>
      </c>
      <c r="D97">
        <v>814</v>
      </c>
    </row>
    <row r="98" spans="1:4" x14ac:dyDescent="0.25">
      <c r="A98">
        <v>1984</v>
      </c>
      <c r="B98" t="s">
        <v>544</v>
      </c>
      <c r="C98">
        <v>4455.2138210000003</v>
      </c>
      <c r="D98" t="s">
        <v>98</v>
      </c>
    </row>
    <row r="99" spans="1:4" x14ac:dyDescent="0.25">
      <c r="A99">
        <v>1993</v>
      </c>
      <c r="B99" t="s">
        <v>544</v>
      </c>
      <c r="C99">
        <v>4456.2138210000003</v>
      </c>
      <c r="D99">
        <v>4763</v>
      </c>
    </row>
    <row r="100" spans="1:4" x14ac:dyDescent="0.25">
      <c r="A100">
        <v>2004</v>
      </c>
      <c r="B100" t="s">
        <v>24</v>
      </c>
      <c r="C100">
        <v>10169.178459999999</v>
      </c>
      <c r="D100">
        <v>11952.6</v>
      </c>
    </row>
    <row r="101" spans="1:4" x14ac:dyDescent="0.25">
      <c r="A101">
        <v>2006</v>
      </c>
      <c r="B101" t="s">
        <v>24</v>
      </c>
      <c r="C101">
        <v>10461.59352</v>
      </c>
      <c r="D101">
        <v>12348.8</v>
      </c>
    </row>
    <row r="102" spans="1:4" x14ac:dyDescent="0.25">
      <c r="A102">
        <v>2008</v>
      </c>
      <c r="B102" t="s">
        <v>24</v>
      </c>
      <c r="C102">
        <v>11381.34726</v>
      </c>
      <c r="D102">
        <v>12488.1</v>
      </c>
    </row>
    <row r="103" spans="1:4" x14ac:dyDescent="0.25">
      <c r="A103">
        <v>2011</v>
      </c>
      <c r="B103" t="s">
        <v>25</v>
      </c>
      <c r="C103">
        <v>3903.2389509999998</v>
      </c>
      <c r="D103">
        <v>118.95</v>
      </c>
    </row>
    <row r="104" spans="1:4" x14ac:dyDescent="0.25">
      <c r="A104">
        <v>1997</v>
      </c>
      <c r="B104" t="s">
        <v>26</v>
      </c>
      <c r="C104">
        <v>12986.85563</v>
      </c>
      <c r="D104">
        <v>12942.1</v>
      </c>
    </row>
    <row r="105" spans="1:4" x14ac:dyDescent="0.25">
      <c r="A105">
        <v>2001</v>
      </c>
      <c r="B105" t="s">
        <v>26</v>
      </c>
      <c r="C105">
        <v>15116.302030000001</v>
      </c>
      <c r="D105">
        <v>12548.7</v>
      </c>
    </row>
    <row r="106" spans="1:4" x14ac:dyDescent="0.25">
      <c r="A106">
        <v>2003</v>
      </c>
      <c r="B106" t="s">
        <v>27</v>
      </c>
      <c r="C106">
        <v>1523.6571309999999</v>
      </c>
      <c r="D106">
        <v>34.619999999999997</v>
      </c>
    </row>
    <row r="107" spans="1:4" x14ac:dyDescent="0.25">
      <c r="A107">
        <v>1997</v>
      </c>
      <c r="B107" t="s">
        <v>515</v>
      </c>
      <c r="C107">
        <v>16471.097519999999</v>
      </c>
      <c r="D107" s="177">
        <v>1190.67</v>
      </c>
    </row>
    <row r="108" spans="1:4" x14ac:dyDescent="0.25">
      <c r="A108">
        <v>2005</v>
      </c>
      <c r="B108" t="s">
        <v>515</v>
      </c>
      <c r="C108">
        <v>20349.749179999999</v>
      </c>
      <c r="D108" s="177">
        <v>1351.08</v>
      </c>
    </row>
    <row r="109" spans="1:4" x14ac:dyDescent="0.25">
      <c r="A109">
        <v>2006</v>
      </c>
      <c r="B109" t="s">
        <v>515</v>
      </c>
      <c r="C109">
        <v>20841.356749999999</v>
      </c>
      <c r="D109" s="177">
        <v>1400.39</v>
      </c>
    </row>
    <row r="110" spans="1:4" x14ac:dyDescent="0.25">
      <c r="A110">
        <v>2015</v>
      </c>
      <c r="B110" t="s">
        <v>515</v>
      </c>
      <c r="C110">
        <v>23733.290249999998</v>
      </c>
      <c r="D110" s="177">
        <v>1419.7</v>
      </c>
    </row>
    <row r="111" spans="1:4" x14ac:dyDescent="0.25">
      <c r="A111">
        <v>2001</v>
      </c>
      <c r="B111" t="s">
        <v>474</v>
      </c>
      <c r="C111">
        <v>430.31896970000003</v>
      </c>
      <c r="D111">
        <v>26.66</v>
      </c>
    </row>
    <row r="112" spans="1:4" x14ac:dyDescent="0.25">
      <c r="A112">
        <v>2006</v>
      </c>
      <c r="B112" t="s">
        <v>474</v>
      </c>
      <c r="C112">
        <v>510.41510010000002</v>
      </c>
      <c r="D112">
        <v>49.74</v>
      </c>
    </row>
    <row r="113" spans="1:4" x14ac:dyDescent="0.25">
      <c r="A113">
        <v>2014</v>
      </c>
      <c r="B113" t="s">
        <v>474</v>
      </c>
      <c r="C113">
        <v>571.46875</v>
      </c>
      <c r="D113">
        <v>83.92</v>
      </c>
    </row>
    <row r="114" spans="1:4" x14ac:dyDescent="0.25">
      <c r="A114">
        <v>1985</v>
      </c>
      <c r="B114" t="s">
        <v>28</v>
      </c>
      <c r="C114">
        <v>1025.461552</v>
      </c>
      <c r="D114">
        <v>689.19</v>
      </c>
    </row>
    <row r="115" spans="1:4" x14ac:dyDescent="0.25">
      <c r="A115">
        <v>1995</v>
      </c>
      <c r="B115" t="s">
        <v>28</v>
      </c>
      <c r="C115">
        <v>1946.319377</v>
      </c>
      <c r="D115">
        <v>427.05</v>
      </c>
    </row>
    <row r="116" spans="1:4" x14ac:dyDescent="0.25">
      <c r="A116">
        <v>1996</v>
      </c>
      <c r="B116" t="s">
        <v>28</v>
      </c>
      <c r="C116">
        <v>2017.5901429999999</v>
      </c>
      <c r="D116">
        <v>440.1</v>
      </c>
    </row>
    <row r="117" spans="1:4" x14ac:dyDescent="0.25">
      <c r="A117">
        <v>1998</v>
      </c>
      <c r="B117" t="s">
        <v>28</v>
      </c>
      <c r="C117">
        <v>1741.8719140000001</v>
      </c>
      <c r="D117">
        <v>500.87</v>
      </c>
    </row>
    <row r="118" spans="1:4" x14ac:dyDescent="0.25">
      <c r="A118">
        <v>2008</v>
      </c>
      <c r="B118" t="s">
        <v>28</v>
      </c>
      <c r="C118">
        <v>2572.8324269999998</v>
      </c>
      <c r="D118">
        <v>214.49</v>
      </c>
    </row>
    <row r="119" spans="1:4" x14ac:dyDescent="0.25">
      <c r="A119">
        <v>2013</v>
      </c>
      <c r="B119" t="s">
        <v>28</v>
      </c>
      <c r="C119">
        <v>2870.8489719999998</v>
      </c>
      <c r="D119">
        <v>291.14</v>
      </c>
    </row>
    <row r="120" spans="1:4" x14ac:dyDescent="0.25">
      <c r="A120">
        <v>2014</v>
      </c>
      <c r="B120" t="s">
        <v>577</v>
      </c>
      <c r="C120">
        <v>2614.779438</v>
      </c>
      <c r="D120">
        <v>63.27</v>
      </c>
    </row>
    <row r="121" spans="1:4" x14ac:dyDescent="0.25">
      <c r="A121">
        <v>1987</v>
      </c>
      <c r="B121" t="s">
        <v>29</v>
      </c>
      <c r="C121">
        <v>3276.8349680000001</v>
      </c>
      <c r="D121" t="s">
        <v>98</v>
      </c>
    </row>
    <row r="122" spans="1:4" x14ac:dyDescent="0.25">
      <c r="A122">
        <v>1988</v>
      </c>
      <c r="B122" t="s">
        <v>29</v>
      </c>
      <c r="C122">
        <v>3251.546871</v>
      </c>
      <c r="D122" t="s">
        <v>98</v>
      </c>
    </row>
    <row r="123" spans="1:4" x14ac:dyDescent="0.25">
      <c r="A123">
        <v>1998</v>
      </c>
      <c r="B123" t="s">
        <v>29</v>
      </c>
      <c r="C123">
        <v>4148.1993579999998</v>
      </c>
      <c r="D123">
        <v>6236.1</v>
      </c>
    </row>
    <row r="124" spans="1:4" x14ac:dyDescent="0.25">
      <c r="A124">
        <v>2001</v>
      </c>
      <c r="B124" t="s">
        <v>29</v>
      </c>
      <c r="C124">
        <v>3855.3728919999999</v>
      </c>
      <c r="D124">
        <v>5927.3</v>
      </c>
    </row>
    <row r="125" spans="1:4" x14ac:dyDescent="0.25">
      <c r="A125">
        <v>2006</v>
      </c>
      <c r="B125" t="s">
        <v>29</v>
      </c>
      <c r="C125">
        <v>4893.1039229999997</v>
      </c>
      <c r="D125">
        <v>9111.4</v>
      </c>
    </row>
    <row r="126" spans="1:4" x14ac:dyDescent="0.25">
      <c r="A126">
        <v>2007</v>
      </c>
      <c r="B126" t="s">
        <v>29</v>
      </c>
      <c r="C126">
        <v>5087.8446649999996</v>
      </c>
      <c r="D126">
        <v>9052.2999999999993</v>
      </c>
    </row>
    <row r="127" spans="1:4" x14ac:dyDescent="0.25">
      <c r="A127">
        <v>2017</v>
      </c>
      <c r="B127" t="s">
        <v>29</v>
      </c>
      <c r="C127">
        <v>6947.3575170000004</v>
      </c>
      <c r="D127">
        <v>12580.9</v>
      </c>
    </row>
    <row r="128" spans="1:4" x14ac:dyDescent="0.25">
      <c r="A128">
        <v>1986</v>
      </c>
      <c r="B128" t="s">
        <v>556</v>
      </c>
      <c r="C128" t="s">
        <v>98</v>
      </c>
      <c r="D128" t="s">
        <v>98</v>
      </c>
    </row>
    <row r="129" spans="1:4" x14ac:dyDescent="0.25">
      <c r="A129">
        <v>1991</v>
      </c>
      <c r="B129" t="s">
        <v>556</v>
      </c>
      <c r="C129">
        <v>971.63452150000001</v>
      </c>
      <c r="D129">
        <v>5.08</v>
      </c>
    </row>
    <row r="130" spans="1:4" x14ac:dyDescent="0.25">
      <c r="A130">
        <v>1997</v>
      </c>
      <c r="B130" t="s">
        <v>556</v>
      </c>
      <c r="C130">
        <v>543.8438721</v>
      </c>
      <c r="D130">
        <v>34.47</v>
      </c>
    </row>
    <row r="131" spans="1:4" x14ac:dyDescent="0.25">
      <c r="A131">
        <v>1998</v>
      </c>
      <c r="B131" t="s">
        <v>556</v>
      </c>
      <c r="C131">
        <v>557.91784670000004</v>
      </c>
      <c r="D131">
        <v>49.84</v>
      </c>
    </row>
    <row r="132" spans="1:4" x14ac:dyDescent="0.25">
      <c r="A132">
        <v>2000</v>
      </c>
      <c r="B132" t="s">
        <v>556</v>
      </c>
      <c r="C132">
        <v>570.54272460000004</v>
      </c>
      <c r="D132">
        <v>54.54</v>
      </c>
    </row>
    <row r="133" spans="1:4" x14ac:dyDescent="0.25">
      <c r="A133">
        <v>2002</v>
      </c>
      <c r="B133" t="s">
        <v>556</v>
      </c>
      <c r="C133">
        <v>679.80401610000001</v>
      </c>
      <c r="D133">
        <v>66.77</v>
      </c>
    </row>
    <row r="134" spans="1:4" x14ac:dyDescent="0.25">
      <c r="A134">
        <v>1958</v>
      </c>
      <c r="B134" t="s">
        <v>329</v>
      </c>
      <c r="C134" t="s">
        <v>98</v>
      </c>
      <c r="D134">
        <v>27.31</v>
      </c>
    </row>
    <row r="135" spans="1:4" x14ac:dyDescent="0.25">
      <c r="A135">
        <v>1982</v>
      </c>
      <c r="B135" t="s">
        <v>329</v>
      </c>
      <c r="C135">
        <v>13531.85261</v>
      </c>
      <c r="D135">
        <v>245.72</v>
      </c>
    </row>
    <row r="136" spans="1:4" x14ac:dyDescent="0.25">
      <c r="A136">
        <v>1984</v>
      </c>
      <c r="B136" t="s">
        <v>329</v>
      </c>
      <c r="C136">
        <v>14398.397360000001</v>
      </c>
      <c r="D136">
        <v>243.98</v>
      </c>
    </row>
    <row r="137" spans="1:4" x14ac:dyDescent="0.25">
      <c r="A137">
        <v>1999</v>
      </c>
      <c r="B137" t="s">
        <v>329</v>
      </c>
      <c r="C137">
        <v>23477.907670000001</v>
      </c>
      <c r="D137" s="177">
        <v>1423</v>
      </c>
    </row>
    <row r="138" spans="1:4" x14ac:dyDescent="0.25">
      <c r="A138">
        <v>2000</v>
      </c>
      <c r="B138" t="s">
        <v>329</v>
      </c>
      <c r="C138">
        <v>24477.315709999999</v>
      </c>
      <c r="D138" s="177">
        <v>1503.07</v>
      </c>
    </row>
    <row r="139" spans="1:4" x14ac:dyDescent="0.25">
      <c r="A139">
        <v>2001</v>
      </c>
      <c r="B139" t="s">
        <v>329</v>
      </c>
      <c r="C139">
        <v>25208.408510000001</v>
      </c>
      <c r="D139" s="177">
        <v>1486.61</v>
      </c>
    </row>
    <row r="140" spans="1:4" x14ac:dyDescent="0.25">
      <c r="A140">
        <v>1940</v>
      </c>
      <c r="B140" t="s">
        <v>233</v>
      </c>
      <c r="C140">
        <v>15113.744892172899</v>
      </c>
      <c r="D140">
        <v>528.53</v>
      </c>
    </row>
    <row r="141" spans="1:4" x14ac:dyDescent="0.25">
      <c r="A141">
        <v>1950</v>
      </c>
      <c r="B141" t="s">
        <v>233</v>
      </c>
      <c r="C141">
        <v>15635.3632413083</v>
      </c>
      <c r="D141">
        <v>810.53</v>
      </c>
    </row>
    <row r="142" spans="1:4" x14ac:dyDescent="0.25">
      <c r="A142">
        <v>1960</v>
      </c>
      <c r="B142" t="s">
        <v>233</v>
      </c>
      <c r="C142">
        <v>16156.9815904436</v>
      </c>
      <c r="D142">
        <v>19057.2</v>
      </c>
    </row>
    <row r="143" spans="1:4" x14ac:dyDescent="0.25">
      <c r="A143">
        <v>1965</v>
      </c>
      <c r="B143" t="s">
        <v>233</v>
      </c>
      <c r="C143">
        <v>16678.5999395789</v>
      </c>
      <c r="D143">
        <v>22359.8</v>
      </c>
    </row>
    <row r="144" spans="1:4" x14ac:dyDescent="0.25">
      <c r="A144">
        <v>1970</v>
      </c>
      <c r="B144" t="s">
        <v>233</v>
      </c>
      <c r="C144">
        <v>15553.42758</v>
      </c>
      <c r="D144">
        <v>23227</v>
      </c>
    </row>
    <row r="145" spans="1:4" x14ac:dyDescent="0.25">
      <c r="A145">
        <v>1976</v>
      </c>
      <c r="B145" t="s">
        <v>233</v>
      </c>
      <c r="C145">
        <v>18108.120930000001</v>
      </c>
      <c r="D145">
        <v>22779.1</v>
      </c>
    </row>
    <row r="146" spans="1:4" x14ac:dyDescent="0.25">
      <c r="A146">
        <v>1978</v>
      </c>
      <c r="B146" t="s">
        <v>233</v>
      </c>
      <c r="C146">
        <v>19296.74165</v>
      </c>
      <c r="D146">
        <v>22896</v>
      </c>
    </row>
    <row r="147" spans="1:4" x14ac:dyDescent="0.25">
      <c r="A147">
        <v>1979</v>
      </c>
      <c r="B147" t="s">
        <v>233</v>
      </c>
      <c r="C147">
        <v>19538.605950000001</v>
      </c>
      <c r="D147">
        <v>22521.4</v>
      </c>
    </row>
    <row r="148" spans="1:4" x14ac:dyDescent="0.25">
      <c r="A148">
        <v>1980</v>
      </c>
      <c r="B148" t="s">
        <v>233</v>
      </c>
      <c r="C148">
        <v>19291.597280000002</v>
      </c>
      <c r="D148">
        <v>21201.9</v>
      </c>
    </row>
    <row r="149" spans="1:4" x14ac:dyDescent="0.25">
      <c r="A149">
        <v>1981</v>
      </c>
      <c r="B149" t="s">
        <v>233</v>
      </c>
      <c r="C149">
        <v>19368.07476</v>
      </c>
      <c r="D149">
        <v>20765.7</v>
      </c>
    </row>
    <row r="150" spans="1:4" x14ac:dyDescent="0.25">
      <c r="A150">
        <v>1982</v>
      </c>
      <c r="B150" t="s">
        <v>233</v>
      </c>
      <c r="C150">
        <v>19465.135999999999</v>
      </c>
      <c r="D150">
        <v>19566</v>
      </c>
    </row>
    <row r="151" spans="1:4" x14ac:dyDescent="0.25">
      <c r="A151">
        <v>1983</v>
      </c>
      <c r="B151" t="s">
        <v>233</v>
      </c>
      <c r="C151">
        <v>20379.868750000001</v>
      </c>
      <c r="D151">
        <v>18957</v>
      </c>
    </row>
    <row r="152" spans="1:4" x14ac:dyDescent="0.25">
      <c r="A152">
        <v>1984</v>
      </c>
      <c r="B152" t="s">
        <v>233</v>
      </c>
      <c r="C152">
        <v>21267.073649999998</v>
      </c>
      <c r="D152">
        <v>18175.400000000001</v>
      </c>
    </row>
    <row r="153" spans="1:4" x14ac:dyDescent="0.25">
      <c r="A153">
        <v>1985</v>
      </c>
      <c r="B153" t="s">
        <v>233</v>
      </c>
      <c r="C153">
        <v>22170.84131</v>
      </c>
      <c r="D153">
        <v>17553</v>
      </c>
    </row>
    <row r="154" spans="1:4" x14ac:dyDescent="0.25">
      <c r="A154">
        <v>1986</v>
      </c>
      <c r="B154" t="s">
        <v>233</v>
      </c>
      <c r="C154">
        <v>22873.709869999999</v>
      </c>
      <c r="D154">
        <v>17226</v>
      </c>
    </row>
    <row r="155" spans="1:4" x14ac:dyDescent="0.25">
      <c r="A155">
        <v>1987</v>
      </c>
      <c r="B155" t="s">
        <v>233</v>
      </c>
      <c r="C155">
        <v>23439.863730000001</v>
      </c>
      <c r="D155">
        <v>16617.099999999999</v>
      </c>
    </row>
    <row r="156" spans="1:4" x14ac:dyDescent="0.25">
      <c r="A156">
        <v>1988</v>
      </c>
      <c r="B156" t="s">
        <v>233</v>
      </c>
      <c r="C156">
        <v>24198.198520000002</v>
      </c>
      <c r="D156">
        <v>15966</v>
      </c>
    </row>
    <row r="157" spans="1:4" x14ac:dyDescent="0.25">
      <c r="A157">
        <v>1989</v>
      </c>
      <c r="B157" t="s">
        <v>233</v>
      </c>
      <c r="C157">
        <v>24669.641670000001</v>
      </c>
      <c r="D157">
        <v>15230.9</v>
      </c>
    </row>
    <row r="158" spans="1:4" x14ac:dyDescent="0.25">
      <c r="A158">
        <v>1990</v>
      </c>
      <c r="B158" t="s">
        <v>233</v>
      </c>
      <c r="C158">
        <v>24883.811160000001</v>
      </c>
      <c r="D158">
        <v>15906.7</v>
      </c>
    </row>
    <row r="159" spans="1:4" x14ac:dyDescent="0.25">
      <c r="A159">
        <v>1991</v>
      </c>
      <c r="B159" t="s">
        <v>233</v>
      </c>
      <c r="C159">
        <v>24597.83295</v>
      </c>
      <c r="D159">
        <v>17122.7</v>
      </c>
    </row>
    <row r="160" spans="1:4" x14ac:dyDescent="0.25">
      <c r="A160">
        <v>1992</v>
      </c>
      <c r="B160" t="s">
        <v>233</v>
      </c>
      <c r="C160">
        <v>25151.79477</v>
      </c>
      <c r="D160">
        <v>17071.2</v>
      </c>
    </row>
    <row r="161" spans="1:4" x14ac:dyDescent="0.25">
      <c r="A161">
        <v>1993</v>
      </c>
      <c r="B161" t="s">
        <v>233</v>
      </c>
      <c r="C161">
        <v>25687.022970000002</v>
      </c>
      <c r="D161">
        <v>16581.8</v>
      </c>
    </row>
    <row r="162" spans="1:4" x14ac:dyDescent="0.25">
      <c r="A162">
        <v>1994</v>
      </c>
      <c r="B162" t="s">
        <v>233</v>
      </c>
      <c r="C162">
        <v>26357.010590000002</v>
      </c>
      <c r="D162">
        <v>16160.4</v>
      </c>
    </row>
    <row r="163" spans="1:4" x14ac:dyDescent="0.25">
      <c r="A163">
        <v>1995</v>
      </c>
      <c r="B163" t="s">
        <v>233</v>
      </c>
      <c r="C163">
        <v>26813.478019999999</v>
      </c>
      <c r="D163">
        <v>15719.4</v>
      </c>
    </row>
    <row r="164" spans="1:4" x14ac:dyDescent="0.25">
      <c r="A164">
        <v>1996</v>
      </c>
      <c r="B164" t="s">
        <v>233</v>
      </c>
      <c r="C164">
        <v>27422.977930000001</v>
      </c>
      <c r="D164">
        <v>15720.9</v>
      </c>
    </row>
    <row r="165" spans="1:4" x14ac:dyDescent="0.25">
      <c r="A165">
        <v>1997</v>
      </c>
      <c r="B165" t="s">
        <v>233</v>
      </c>
      <c r="C165">
        <v>28115.055489999999</v>
      </c>
      <c r="D165">
        <v>17146.099999999999</v>
      </c>
    </row>
    <row r="166" spans="1:4" x14ac:dyDescent="0.25">
      <c r="A166">
        <v>1998</v>
      </c>
      <c r="B166" t="s">
        <v>233</v>
      </c>
      <c r="C166">
        <v>29265.117839999999</v>
      </c>
      <c r="D166">
        <v>17806.599999999999</v>
      </c>
    </row>
    <row r="167" spans="1:4" x14ac:dyDescent="0.25">
      <c r="A167">
        <v>1999</v>
      </c>
      <c r="B167" t="s">
        <v>233</v>
      </c>
      <c r="C167">
        <v>30487.783589999999</v>
      </c>
      <c r="D167">
        <v>17425.400000000001</v>
      </c>
    </row>
    <row r="168" spans="1:4" x14ac:dyDescent="0.25">
      <c r="A168">
        <v>2000</v>
      </c>
      <c r="B168" t="s">
        <v>233</v>
      </c>
      <c r="C168">
        <v>31669.04076</v>
      </c>
      <c r="D168">
        <v>16856.099999999999</v>
      </c>
    </row>
    <row r="169" spans="1:4" x14ac:dyDescent="0.25">
      <c r="A169">
        <v>2001</v>
      </c>
      <c r="B169" t="s">
        <v>233</v>
      </c>
      <c r="C169">
        <v>32133.66805</v>
      </c>
      <c r="D169">
        <v>16392.900000000001</v>
      </c>
    </row>
    <row r="170" spans="1:4" x14ac:dyDescent="0.25">
      <c r="A170">
        <v>2002</v>
      </c>
      <c r="B170" t="s">
        <v>233</v>
      </c>
      <c r="C170">
        <v>32646.505450000001</v>
      </c>
      <c r="D170">
        <v>16136.9</v>
      </c>
    </row>
    <row r="171" spans="1:4" x14ac:dyDescent="0.25">
      <c r="A171">
        <v>2003</v>
      </c>
      <c r="B171" t="s">
        <v>233</v>
      </c>
      <c r="C171">
        <v>33391.281190000002</v>
      </c>
      <c r="D171">
        <v>15778.7</v>
      </c>
    </row>
    <row r="172" spans="1:4" x14ac:dyDescent="0.25">
      <c r="A172">
        <v>2004</v>
      </c>
      <c r="B172" t="s">
        <v>233</v>
      </c>
      <c r="C172">
        <v>34330.928659999998</v>
      </c>
      <c r="D172">
        <v>15367.3</v>
      </c>
    </row>
    <row r="173" spans="1:4" x14ac:dyDescent="0.25">
      <c r="A173">
        <v>2005</v>
      </c>
      <c r="B173" t="s">
        <v>233</v>
      </c>
      <c r="C173">
        <v>35220.589139999996</v>
      </c>
      <c r="D173">
        <v>14863</v>
      </c>
    </row>
    <row r="174" spans="1:4" x14ac:dyDescent="0.25">
      <c r="A174">
        <v>2006</v>
      </c>
      <c r="B174" t="s">
        <v>233</v>
      </c>
      <c r="C174">
        <v>35893.281669999997</v>
      </c>
      <c r="D174">
        <v>14398.6</v>
      </c>
    </row>
    <row r="175" spans="1:4" x14ac:dyDescent="0.25">
      <c r="A175">
        <v>2007</v>
      </c>
      <c r="B175" t="s">
        <v>233</v>
      </c>
      <c r="C175">
        <v>36417.811650000003</v>
      </c>
      <c r="D175">
        <v>14833</v>
      </c>
    </row>
    <row r="176" spans="1:4" x14ac:dyDescent="0.25">
      <c r="A176">
        <v>2008</v>
      </c>
      <c r="B176" t="s">
        <v>233</v>
      </c>
      <c r="C176">
        <v>36129.091099999998</v>
      </c>
      <c r="D176">
        <v>16117</v>
      </c>
    </row>
    <row r="177" spans="1:4" x14ac:dyDescent="0.25">
      <c r="A177">
        <v>2009</v>
      </c>
      <c r="B177" t="s">
        <v>233</v>
      </c>
      <c r="C177">
        <v>35346.2039</v>
      </c>
      <c r="D177">
        <v>18013.5</v>
      </c>
    </row>
    <row r="178" spans="1:4" x14ac:dyDescent="0.25">
      <c r="A178">
        <v>2010</v>
      </c>
      <c r="B178" t="s">
        <v>233</v>
      </c>
      <c r="C178">
        <v>35722.274279999998</v>
      </c>
      <c r="D178">
        <v>18739.400000000001</v>
      </c>
    </row>
    <row r="179" spans="1:4" x14ac:dyDescent="0.25">
      <c r="A179">
        <v>2010</v>
      </c>
      <c r="B179" t="s">
        <v>30</v>
      </c>
      <c r="C179" t="s">
        <v>98</v>
      </c>
      <c r="D17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03"/>
  <sheetViews>
    <sheetView workbookViewId="0">
      <pane ySplit="1" topLeftCell="A93" activePane="bottomLeft" state="frozen"/>
      <selection activeCell="D1" sqref="D1"/>
      <selection pane="bottomLeft" activeCell="I107" sqref="I107"/>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2" t="s">
        <v>600</v>
      </c>
      <c r="B1" s="163" t="s">
        <v>601</v>
      </c>
      <c r="C1" s="164" t="s">
        <v>602</v>
      </c>
      <c r="D1" s="163" t="s">
        <v>292</v>
      </c>
      <c r="E1" s="163" t="s">
        <v>603</v>
      </c>
      <c r="F1" s="163" t="s">
        <v>604</v>
      </c>
      <c r="G1" s="163" t="s">
        <v>605</v>
      </c>
      <c r="H1" s="163" t="s">
        <v>3852</v>
      </c>
      <c r="I1" s="163" t="s">
        <v>973</v>
      </c>
      <c r="J1" s="163" t="s">
        <v>974</v>
      </c>
      <c r="K1" s="163" t="s">
        <v>972</v>
      </c>
      <c r="L1" s="163" t="s">
        <v>606</v>
      </c>
      <c r="M1" s="163" t="s">
        <v>607</v>
      </c>
      <c r="N1" s="163" t="s">
        <v>608</v>
      </c>
      <c r="O1" s="163" t="s">
        <v>609</v>
      </c>
      <c r="P1" s="165" t="s">
        <v>610</v>
      </c>
      <c r="Q1" s="165" t="s">
        <v>611</v>
      </c>
      <c r="R1" s="165" t="s">
        <v>612</v>
      </c>
      <c r="S1" s="166" t="s">
        <v>613</v>
      </c>
    </row>
    <row r="2" spans="1:19" x14ac:dyDescent="0.25">
      <c r="A2" s="167">
        <v>1</v>
      </c>
      <c r="B2" s="167" t="s">
        <v>119</v>
      </c>
      <c r="C2" s="167" t="s">
        <v>614</v>
      </c>
      <c r="D2" s="167">
        <v>2008</v>
      </c>
      <c r="E2" s="167" t="s">
        <v>615</v>
      </c>
      <c r="F2" s="167" t="s">
        <v>616</v>
      </c>
      <c r="G2" s="167" t="s">
        <v>617</v>
      </c>
      <c r="H2" s="167" t="s">
        <v>3886</v>
      </c>
      <c r="I2" s="167" t="b">
        <v>1</v>
      </c>
      <c r="J2" s="167">
        <f t="shared" ref="J2:J33" si="0">D2-MIN($D:$D)</f>
        <v>17</v>
      </c>
      <c r="K2" s="167" cm="1">
        <f t="array" ref="K2">IFERROR(INDEX(impact_factors!$C$1:$C$3000,MATCH(TRUE,ISNUMBER(SEARCH(H2,impact_factors!$B$1:$B$3000)),0)),IF(H2="XX",0,"X"))</f>
        <v>0.186</v>
      </c>
      <c r="L2" s="167">
        <v>134</v>
      </c>
      <c r="M2" s="167" t="s">
        <v>618</v>
      </c>
      <c r="N2" s="167" t="s">
        <v>619</v>
      </c>
      <c r="O2" s="167" t="s">
        <v>620</v>
      </c>
      <c r="P2" s="167" t="s">
        <v>161</v>
      </c>
      <c r="Q2" s="167" t="s">
        <v>161</v>
      </c>
      <c r="R2" s="167" t="s">
        <v>161</v>
      </c>
      <c r="S2" s="168">
        <v>2</v>
      </c>
    </row>
    <row r="3" spans="1:19" x14ac:dyDescent="0.25">
      <c r="A3">
        <v>2</v>
      </c>
      <c r="B3" t="s">
        <v>122</v>
      </c>
      <c r="C3" t="s">
        <v>621</v>
      </c>
      <c r="D3">
        <v>2013</v>
      </c>
      <c r="E3" t="s">
        <v>622</v>
      </c>
      <c r="F3" t="s">
        <v>623</v>
      </c>
      <c r="G3" t="s">
        <v>624</v>
      </c>
      <c r="H3" t="s">
        <v>3854</v>
      </c>
      <c r="I3" t="b">
        <v>1</v>
      </c>
      <c r="J3">
        <f t="shared" si="0"/>
        <v>22</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15</v>
      </c>
      <c r="K4" cm="1">
        <f t="array" ref="K4">IFERROR(INDEX(impact_factors!$C$1:$C$3000,MATCH(TRUE,ISNUMBER(SEARCH(H4,impact_factors!$B$1:$B$3000)),0)),IF(H4="XX",0,"X"))</f>
        <v>3.5000000000000003E-2</v>
      </c>
      <c r="L4">
        <v>33</v>
      </c>
      <c r="M4" t="s">
        <v>632</v>
      </c>
      <c r="N4" t="s">
        <v>633</v>
      </c>
      <c r="O4" s="169"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19</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29</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13</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13</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22</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15</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7</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28</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24</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23</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23</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21</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17</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30</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28</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22</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8</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29</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16</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21</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16</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25</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19</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15</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18</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16</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14</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17</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30</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24</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15</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15</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13</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22</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11</v>
      </c>
      <c r="K39" cm="1">
        <f t="array" ref="K39">IFERROR(INDEX(impact_factors!$C$1:$C$3000,MATCH(TRUE,ISNUMBER(SEARCH(H39,impact_factors!$B$1:$B$3000)),0)),IF(H39="XX",0,"X"))</f>
        <v>0</v>
      </c>
      <c r="L39">
        <v>43</v>
      </c>
      <c r="M39" t="s">
        <v>863</v>
      </c>
      <c r="N39" s="169" t="s">
        <v>864</v>
      </c>
      <c r="O39" s="169"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15</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20</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27</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17</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12</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31</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22</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25</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29</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24</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17</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26</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22</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19</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5</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10</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29</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28</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16</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24</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32</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29</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21</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27</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18</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23</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22</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7</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24</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21</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26</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21</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28</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14</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31</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2">
        <v>74</v>
      </c>
      <c r="B75" s="82" t="s">
        <v>4059</v>
      </c>
      <c r="C75" s="82" t="s">
        <v>3922</v>
      </c>
      <c r="D75" s="82">
        <v>2016</v>
      </c>
      <c r="E75" s="82" t="s">
        <v>4060</v>
      </c>
      <c r="F75" s="82" t="s">
        <v>4061</v>
      </c>
      <c r="G75" s="82" t="s">
        <v>4062</v>
      </c>
      <c r="H75" s="82" t="s">
        <v>3863</v>
      </c>
      <c r="I75" s="82" t="b">
        <v>1</v>
      </c>
      <c r="J75" s="82">
        <f t="shared" si="2"/>
        <v>25</v>
      </c>
      <c r="K75" s="82" cm="1">
        <f t="array" ref="K75">IFERROR(INDEX(impact_factors!$C$1:$C$3000,MATCH(TRUE,ISNUMBER(SEARCH(H75,impact_factors!$B$1:$B$3000)),0)),IF(H75="XX",0,"X"))</f>
        <v>4.149</v>
      </c>
      <c r="L75" s="82">
        <v>6</v>
      </c>
      <c r="M75" s="82" t="s">
        <v>4063</v>
      </c>
      <c r="N75" s="82" t="s">
        <v>3927</v>
      </c>
      <c r="O75" s="82" t="s">
        <v>641</v>
      </c>
      <c r="P75" s="82" t="s">
        <v>161</v>
      </c>
      <c r="Q75" s="82" t="s">
        <v>161</v>
      </c>
      <c r="R75" s="82" t="s">
        <v>161</v>
      </c>
      <c r="S75" s="83">
        <v>2</v>
      </c>
    </row>
    <row r="76" spans="1:19" x14ac:dyDescent="0.25">
      <c r="A76">
        <v>75</v>
      </c>
      <c r="B76" s="167" t="s">
        <v>4076</v>
      </c>
      <c r="C76" s="167" t="s">
        <v>4077</v>
      </c>
      <c r="D76" s="167">
        <v>2010</v>
      </c>
      <c r="E76" s="167" t="s">
        <v>4078</v>
      </c>
      <c r="F76" s="167" t="s">
        <v>4079</v>
      </c>
      <c r="G76" s="167" t="s">
        <v>85</v>
      </c>
      <c r="H76" s="167" t="s">
        <v>4080</v>
      </c>
      <c r="I76" s="167" t="b">
        <v>1</v>
      </c>
      <c r="J76" s="167">
        <f t="shared" ref="J76:J103" si="3">D76-MIN($D:$D)</f>
        <v>19</v>
      </c>
      <c r="K76" s="167" cm="1">
        <f t="array" ref="K76">IFERROR(INDEX(impact_factors!$C$1:$C$3000,MATCH(TRUE,ISNUMBER(SEARCH(H76,impact_factors!$B$1:$B$3000)),0)),IF(H76="XX",0,"X"))</f>
        <v>0.78100000000000003</v>
      </c>
      <c r="L76" s="167">
        <v>289</v>
      </c>
      <c r="M76" s="167" t="s">
        <v>85</v>
      </c>
      <c r="N76" s="167" t="s">
        <v>85</v>
      </c>
      <c r="O76" s="167" t="s">
        <v>85</v>
      </c>
      <c r="P76" s="167" t="s">
        <v>161</v>
      </c>
      <c r="Q76" s="167" t="s">
        <v>161</v>
      </c>
      <c r="R76" s="167" t="s">
        <v>161</v>
      </c>
      <c r="S76" s="168">
        <v>2</v>
      </c>
    </row>
    <row r="77" spans="1:19" x14ac:dyDescent="0.25">
      <c r="A77">
        <v>76</v>
      </c>
      <c r="B77" t="s">
        <v>4081</v>
      </c>
      <c r="C77" t="s">
        <v>4082</v>
      </c>
      <c r="D77">
        <v>1995</v>
      </c>
      <c r="E77" t="s">
        <v>4083</v>
      </c>
      <c r="F77" t="s">
        <v>4084</v>
      </c>
      <c r="G77" t="s">
        <v>85</v>
      </c>
      <c r="H77" t="s">
        <v>3873</v>
      </c>
      <c r="I77" t="b">
        <v>1</v>
      </c>
      <c r="J77">
        <f t="shared" si="3"/>
        <v>4</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0</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11</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7</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23</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23</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4</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20</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7</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19</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0</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10</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11</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17</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9</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14</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4</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4</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8</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12</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15</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20</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8</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13</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10</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2</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15</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sheetData>
  <conditionalFormatting sqref="F1:F53 F55">
    <cfRule type="containsBlanks" dxfId="500" priority="506">
      <formula>LEN(TRIM(F1))=0</formula>
    </cfRule>
  </conditionalFormatting>
  <conditionalFormatting sqref="P2:R53 P55:R55">
    <cfRule type="containsText" dxfId="499" priority="503" operator="containsText" text="PRIMARY STUDY">
      <formula>NOT(ISERROR(SEARCH("PRIMARY STUDY",P2)))</formula>
    </cfRule>
    <cfRule type="notContainsText" dxfId="498" priority="504" operator="notContains" text="YES">
      <formula>ISERROR(SEARCH("YES",P2))</formula>
    </cfRule>
    <cfRule type="containsText" dxfId="497" priority="505" operator="containsText" text="YES">
      <formula>NOT(ISERROR(SEARCH("YES",P2)))</formula>
    </cfRule>
  </conditionalFormatting>
  <conditionalFormatting sqref="S2:S53 S55">
    <cfRule type="containsBlanks" dxfId="496" priority="507">
      <formula>LEN(TRIM(S2))=0</formula>
    </cfRule>
  </conditionalFormatting>
  <conditionalFormatting sqref="S2:S53 S55">
    <cfRule type="cellIs" dxfId="495" priority="501" operator="between">
      <formula>1</formula>
      <formula>4</formula>
    </cfRule>
    <cfRule type="containsText" dxfId="494" priority="502" operator="containsText" text="X">
      <formula>NOT(ISERROR(SEARCH("X",S2)))</formula>
    </cfRule>
  </conditionalFormatting>
  <conditionalFormatting sqref="F56">
    <cfRule type="containsBlanks" dxfId="493" priority="498">
      <formula>LEN(TRIM(F56))=0</formula>
    </cfRule>
  </conditionalFormatting>
  <conditionalFormatting sqref="P56:R56">
    <cfRule type="containsText" dxfId="492" priority="495" operator="containsText" text="PRIMARY STUDY">
      <formula>NOT(ISERROR(SEARCH("PRIMARY STUDY",P56)))</formula>
    </cfRule>
    <cfRule type="notContainsText" dxfId="491" priority="496" operator="notContains" text="YES">
      <formula>ISERROR(SEARCH("YES",P56))</formula>
    </cfRule>
    <cfRule type="containsText" dxfId="490" priority="497" operator="containsText" text="YES">
      <formula>NOT(ISERROR(SEARCH("YES",P56)))</formula>
    </cfRule>
  </conditionalFormatting>
  <conditionalFormatting sqref="B56">
    <cfRule type="duplicateValues" dxfId="489" priority="492"/>
  </conditionalFormatting>
  <conditionalFormatting sqref="S56">
    <cfRule type="containsBlanks" dxfId="488" priority="499">
      <formula>LEN(TRIM(S56))=0</formula>
    </cfRule>
  </conditionalFormatting>
  <conditionalFormatting sqref="S56">
    <cfRule type="cellIs" dxfId="487" priority="493" operator="between">
      <formula>1</formula>
      <formula>4</formula>
    </cfRule>
    <cfRule type="containsText" dxfId="486" priority="494" operator="containsText" text="X">
      <formula>NOT(ISERROR(SEARCH("X",S56)))</formula>
    </cfRule>
  </conditionalFormatting>
  <conditionalFormatting sqref="F57">
    <cfRule type="containsBlanks" dxfId="485" priority="490">
      <formula>LEN(TRIM(F57))=0</formula>
    </cfRule>
  </conditionalFormatting>
  <conditionalFormatting sqref="P57:R57">
    <cfRule type="containsText" dxfId="484" priority="487" operator="containsText" text="PRIMARY STUDY">
      <formula>NOT(ISERROR(SEARCH("PRIMARY STUDY",P57)))</formula>
    </cfRule>
    <cfRule type="notContainsText" dxfId="483" priority="488" operator="notContains" text="YES">
      <formula>ISERROR(SEARCH("YES",P57))</formula>
    </cfRule>
    <cfRule type="containsText" dxfId="482" priority="489" operator="containsText" text="YES">
      <formula>NOT(ISERROR(SEARCH("YES",P57)))</formula>
    </cfRule>
  </conditionalFormatting>
  <conditionalFormatting sqref="B57">
    <cfRule type="duplicateValues" dxfId="481" priority="484"/>
  </conditionalFormatting>
  <conditionalFormatting sqref="S57">
    <cfRule type="containsBlanks" dxfId="480" priority="491">
      <formula>LEN(TRIM(S57))=0</formula>
    </cfRule>
  </conditionalFormatting>
  <conditionalFormatting sqref="S57">
    <cfRule type="cellIs" dxfId="479" priority="485" operator="between">
      <formula>1</formula>
      <formula>4</formula>
    </cfRule>
    <cfRule type="containsText" dxfId="478" priority="486" operator="containsText" text="X">
      <formula>NOT(ISERROR(SEARCH("X",S57)))</formula>
    </cfRule>
  </conditionalFormatting>
  <conditionalFormatting sqref="F58">
    <cfRule type="containsBlanks" dxfId="477" priority="483">
      <formula>LEN(TRIM(F58))=0</formula>
    </cfRule>
  </conditionalFormatting>
  <conditionalFormatting sqref="B58">
    <cfRule type="duplicateValues" dxfId="476" priority="482"/>
  </conditionalFormatting>
  <conditionalFormatting sqref="P58:R58">
    <cfRule type="containsText" dxfId="475" priority="478" operator="containsText" text="PRIMARY STUDY">
      <formula>NOT(ISERROR(SEARCH("PRIMARY STUDY",P58)))</formula>
    </cfRule>
    <cfRule type="notContainsText" dxfId="474" priority="479" operator="notContains" text="YES">
      <formula>ISERROR(SEARCH("YES",P58))</formula>
    </cfRule>
    <cfRule type="containsText" dxfId="473" priority="480" operator="containsText" text="YES">
      <formula>NOT(ISERROR(SEARCH("YES",P58)))</formula>
    </cfRule>
  </conditionalFormatting>
  <conditionalFormatting sqref="S58">
    <cfRule type="containsBlanks" dxfId="472" priority="481">
      <formula>LEN(TRIM(S58))=0</formula>
    </cfRule>
  </conditionalFormatting>
  <conditionalFormatting sqref="S58">
    <cfRule type="cellIs" dxfId="471" priority="476" operator="between">
      <formula>1</formula>
      <formula>4</formula>
    </cfRule>
    <cfRule type="containsText" dxfId="470" priority="477" operator="containsText" text="X">
      <formula>NOT(ISERROR(SEARCH("X",S58)))</formula>
    </cfRule>
  </conditionalFormatting>
  <conditionalFormatting sqref="F59">
    <cfRule type="containsBlanks" dxfId="469" priority="475">
      <formula>LEN(TRIM(F59))=0</formula>
    </cfRule>
  </conditionalFormatting>
  <conditionalFormatting sqref="B59">
    <cfRule type="duplicateValues" dxfId="468" priority="474"/>
  </conditionalFormatting>
  <conditionalFormatting sqref="P59:R59">
    <cfRule type="containsText" dxfId="467" priority="470" operator="containsText" text="PRIMARY STUDY">
      <formula>NOT(ISERROR(SEARCH("PRIMARY STUDY",P59)))</formula>
    </cfRule>
    <cfRule type="notContainsText" dxfId="466" priority="471" operator="notContains" text="YES">
      <formula>ISERROR(SEARCH("YES",P59))</formula>
    </cfRule>
    <cfRule type="containsText" dxfId="465" priority="472" operator="containsText" text="YES">
      <formula>NOT(ISERROR(SEARCH("YES",P59)))</formula>
    </cfRule>
  </conditionalFormatting>
  <conditionalFormatting sqref="S59">
    <cfRule type="containsBlanks" dxfId="464" priority="473">
      <formula>LEN(TRIM(S59))=0</formula>
    </cfRule>
  </conditionalFormatting>
  <conditionalFormatting sqref="S59">
    <cfRule type="cellIs" dxfId="463" priority="468" operator="between">
      <formula>1</formula>
      <formula>4</formula>
    </cfRule>
    <cfRule type="containsText" dxfId="462" priority="469" operator="containsText" text="X">
      <formula>NOT(ISERROR(SEARCH("X",S59)))</formula>
    </cfRule>
  </conditionalFormatting>
  <conditionalFormatting sqref="F60">
    <cfRule type="containsBlanks" dxfId="461" priority="467">
      <formula>LEN(TRIM(F60))=0</formula>
    </cfRule>
  </conditionalFormatting>
  <conditionalFormatting sqref="B60">
    <cfRule type="duplicateValues" dxfId="460" priority="466"/>
  </conditionalFormatting>
  <conditionalFormatting sqref="P60:R60">
    <cfRule type="containsText" dxfId="459" priority="462" operator="containsText" text="PRIMARY STUDY">
      <formula>NOT(ISERROR(SEARCH("PRIMARY STUDY",P60)))</formula>
    </cfRule>
    <cfRule type="notContainsText" dxfId="458" priority="463" operator="notContains" text="YES">
      <formula>ISERROR(SEARCH("YES",P60))</formula>
    </cfRule>
    <cfRule type="containsText" dxfId="457" priority="464" operator="containsText" text="YES">
      <formula>NOT(ISERROR(SEARCH("YES",P60)))</formula>
    </cfRule>
  </conditionalFormatting>
  <conditionalFormatting sqref="S60">
    <cfRule type="containsBlanks" dxfId="456" priority="465">
      <formula>LEN(TRIM(S60))=0</formula>
    </cfRule>
  </conditionalFormatting>
  <conditionalFormatting sqref="S60">
    <cfRule type="cellIs" dxfId="455" priority="460" operator="between">
      <formula>1</formula>
      <formula>4</formula>
    </cfRule>
    <cfRule type="containsText" dxfId="454" priority="461" operator="containsText" text="X">
      <formula>NOT(ISERROR(SEARCH("X",S60)))</formula>
    </cfRule>
  </conditionalFormatting>
  <conditionalFormatting sqref="F61">
    <cfRule type="containsBlanks" dxfId="453" priority="459">
      <formula>LEN(TRIM(F61))=0</formula>
    </cfRule>
  </conditionalFormatting>
  <conditionalFormatting sqref="B61">
    <cfRule type="duplicateValues" dxfId="452" priority="458"/>
  </conditionalFormatting>
  <conditionalFormatting sqref="P61:R61">
    <cfRule type="containsText" dxfId="451" priority="454" operator="containsText" text="PRIMARY STUDY">
      <formula>NOT(ISERROR(SEARCH("PRIMARY STUDY",P61)))</formula>
    </cfRule>
    <cfRule type="notContainsText" dxfId="450" priority="455" operator="notContains" text="YES">
      <formula>ISERROR(SEARCH("YES",P61))</formula>
    </cfRule>
    <cfRule type="containsText" dxfId="449" priority="456" operator="containsText" text="YES">
      <formula>NOT(ISERROR(SEARCH("YES",P61)))</formula>
    </cfRule>
  </conditionalFormatting>
  <conditionalFormatting sqref="S61">
    <cfRule type="containsBlanks" dxfId="448" priority="457">
      <formula>LEN(TRIM(S61))=0</formula>
    </cfRule>
  </conditionalFormatting>
  <conditionalFormatting sqref="S61">
    <cfRule type="cellIs" dxfId="447" priority="452" operator="between">
      <formula>1</formula>
      <formula>4</formula>
    </cfRule>
    <cfRule type="containsText" dxfId="446" priority="453" operator="containsText" text="X">
      <formula>NOT(ISERROR(SEARCH("X",S61)))</formula>
    </cfRule>
  </conditionalFormatting>
  <conditionalFormatting sqref="B15:B53 B1:B13 B55">
    <cfRule type="duplicateValues" dxfId="445" priority="546"/>
  </conditionalFormatting>
  <conditionalFormatting sqref="F62">
    <cfRule type="containsBlanks" dxfId="444" priority="451">
      <formula>LEN(TRIM(F62))=0</formula>
    </cfRule>
  </conditionalFormatting>
  <conditionalFormatting sqref="B62">
    <cfRule type="duplicateValues" dxfId="443" priority="450"/>
  </conditionalFormatting>
  <conditionalFormatting sqref="P62:R62">
    <cfRule type="containsText" dxfId="442" priority="446" operator="containsText" text="PRIMARY STUDY">
      <formula>NOT(ISERROR(SEARCH("PRIMARY STUDY",P62)))</formula>
    </cfRule>
    <cfRule type="notContainsText" dxfId="441" priority="447" operator="notContains" text="YES">
      <formula>ISERROR(SEARCH("YES",P62))</formula>
    </cfRule>
    <cfRule type="containsText" dxfId="440" priority="448" operator="containsText" text="YES">
      <formula>NOT(ISERROR(SEARCH("YES",P62)))</formula>
    </cfRule>
  </conditionalFormatting>
  <conditionalFormatting sqref="S62">
    <cfRule type="containsBlanks" dxfId="439" priority="449">
      <formula>LEN(TRIM(S62))=0</formula>
    </cfRule>
  </conditionalFormatting>
  <conditionalFormatting sqref="S62">
    <cfRule type="cellIs" dxfId="438" priority="444" operator="between">
      <formula>1</formula>
      <formula>4</formula>
    </cfRule>
    <cfRule type="containsText" dxfId="437" priority="445" operator="containsText" text="X">
      <formula>NOT(ISERROR(SEARCH("X",S62)))</formula>
    </cfRule>
  </conditionalFormatting>
  <conditionalFormatting sqref="F63">
    <cfRule type="containsBlanks" dxfId="436" priority="443">
      <formula>LEN(TRIM(F63))=0</formula>
    </cfRule>
  </conditionalFormatting>
  <conditionalFormatting sqref="B63">
    <cfRule type="duplicateValues" dxfId="435" priority="442"/>
  </conditionalFormatting>
  <conditionalFormatting sqref="P63:R63">
    <cfRule type="containsText" dxfId="434" priority="438" operator="containsText" text="PRIMARY STUDY">
      <formula>NOT(ISERROR(SEARCH("PRIMARY STUDY",P63)))</formula>
    </cfRule>
    <cfRule type="notContainsText" dxfId="433" priority="439" operator="notContains" text="YES">
      <formula>ISERROR(SEARCH("YES",P63))</formula>
    </cfRule>
    <cfRule type="containsText" dxfId="432" priority="440" operator="containsText" text="YES">
      <formula>NOT(ISERROR(SEARCH("YES",P63)))</formula>
    </cfRule>
  </conditionalFormatting>
  <conditionalFormatting sqref="S63">
    <cfRule type="containsBlanks" dxfId="431" priority="441">
      <formula>LEN(TRIM(S63))=0</formula>
    </cfRule>
  </conditionalFormatting>
  <conditionalFormatting sqref="S63">
    <cfRule type="cellIs" dxfId="430" priority="436" operator="between">
      <formula>1</formula>
      <formula>4</formula>
    </cfRule>
    <cfRule type="containsText" dxfId="429" priority="437" operator="containsText" text="X">
      <formula>NOT(ISERROR(SEARCH("X",S63)))</formula>
    </cfRule>
  </conditionalFormatting>
  <conditionalFormatting sqref="F65">
    <cfRule type="containsBlanks" dxfId="428" priority="411">
      <formula>LEN(TRIM(F65))=0</formula>
    </cfRule>
  </conditionalFormatting>
  <conditionalFormatting sqref="F65">
    <cfRule type="containsBlanks" dxfId="427" priority="427">
      <formula>LEN(TRIM(F65))=0</formula>
    </cfRule>
  </conditionalFormatting>
  <conditionalFormatting sqref="B65">
    <cfRule type="duplicateValues" dxfId="426" priority="426"/>
  </conditionalFormatting>
  <conditionalFormatting sqref="P65:R65">
    <cfRule type="containsText" dxfId="425" priority="422" operator="containsText" text="PRIMARY STUDY">
      <formula>NOT(ISERROR(SEARCH("PRIMARY STUDY",P65)))</formula>
    </cfRule>
    <cfRule type="notContainsText" dxfId="424" priority="423" operator="notContains" text="YES">
      <formula>ISERROR(SEARCH("YES",P65))</formula>
    </cfRule>
    <cfRule type="containsText" dxfId="423" priority="424" operator="containsText" text="YES">
      <formula>NOT(ISERROR(SEARCH("YES",P65)))</formula>
    </cfRule>
  </conditionalFormatting>
  <conditionalFormatting sqref="S65">
    <cfRule type="containsBlanks" dxfId="422" priority="425">
      <formula>LEN(TRIM(S65))=0</formula>
    </cfRule>
  </conditionalFormatting>
  <conditionalFormatting sqref="S65">
    <cfRule type="cellIs" dxfId="421" priority="420" operator="between">
      <formula>1</formula>
      <formula>4</formula>
    </cfRule>
    <cfRule type="containsText" dxfId="420" priority="421" operator="containsText" text="X">
      <formula>NOT(ISERROR(SEARCH("X",S65)))</formula>
    </cfRule>
  </conditionalFormatting>
  <conditionalFormatting sqref="F66">
    <cfRule type="containsBlanks" dxfId="419" priority="419">
      <formula>LEN(TRIM(F66))=0</formula>
    </cfRule>
  </conditionalFormatting>
  <conditionalFormatting sqref="B66">
    <cfRule type="duplicateValues" dxfId="418" priority="418"/>
  </conditionalFormatting>
  <conditionalFormatting sqref="P66:R66">
    <cfRule type="containsText" dxfId="417" priority="414" operator="containsText" text="PRIMARY STUDY">
      <formula>NOT(ISERROR(SEARCH("PRIMARY STUDY",P66)))</formula>
    </cfRule>
    <cfRule type="notContainsText" dxfId="416" priority="415" operator="notContains" text="YES">
      <formula>ISERROR(SEARCH("YES",P66))</formula>
    </cfRule>
    <cfRule type="containsText" dxfId="415" priority="416" operator="containsText" text="YES">
      <formula>NOT(ISERROR(SEARCH("YES",P66)))</formula>
    </cfRule>
  </conditionalFormatting>
  <conditionalFormatting sqref="S66">
    <cfRule type="containsBlanks" dxfId="414" priority="417">
      <formula>LEN(TRIM(S66))=0</formula>
    </cfRule>
  </conditionalFormatting>
  <conditionalFormatting sqref="S66">
    <cfRule type="cellIs" dxfId="413" priority="412" operator="between">
      <formula>1</formula>
      <formula>4</formula>
    </cfRule>
    <cfRule type="containsText" dxfId="412" priority="413" operator="containsText" text="X">
      <formula>NOT(ISERROR(SEARCH("X",S66)))</formula>
    </cfRule>
  </conditionalFormatting>
  <conditionalFormatting sqref="B65">
    <cfRule type="duplicateValues" dxfId="411" priority="410"/>
  </conditionalFormatting>
  <conditionalFormatting sqref="F66">
    <cfRule type="containsBlanks" dxfId="410" priority="409">
      <formula>LEN(TRIM(F66))=0</formula>
    </cfRule>
  </conditionalFormatting>
  <conditionalFormatting sqref="B66">
    <cfRule type="duplicateValues" dxfId="409" priority="408"/>
  </conditionalFormatting>
  <conditionalFormatting sqref="F67">
    <cfRule type="containsBlanks" dxfId="408" priority="407">
      <formula>LEN(TRIM(F67))=0</formula>
    </cfRule>
  </conditionalFormatting>
  <conditionalFormatting sqref="B67">
    <cfRule type="duplicateValues" dxfId="407" priority="406"/>
  </conditionalFormatting>
  <conditionalFormatting sqref="P65:R65">
    <cfRule type="containsText" dxfId="406" priority="402" operator="containsText" text="PRIMARY STUDY">
      <formula>NOT(ISERROR(SEARCH("PRIMARY STUDY",P65)))</formula>
    </cfRule>
    <cfRule type="notContainsText" dxfId="405" priority="403" operator="notContains" text="YES">
      <formula>ISERROR(SEARCH("YES",P65))</formula>
    </cfRule>
    <cfRule type="containsText" dxfId="404" priority="404" operator="containsText" text="YES">
      <formula>NOT(ISERROR(SEARCH("YES",P65)))</formula>
    </cfRule>
  </conditionalFormatting>
  <conditionalFormatting sqref="S65">
    <cfRule type="containsBlanks" dxfId="403" priority="405">
      <formula>LEN(TRIM(S65))=0</formula>
    </cfRule>
  </conditionalFormatting>
  <conditionalFormatting sqref="S65">
    <cfRule type="cellIs" dxfId="402" priority="400" operator="between">
      <formula>1</formula>
      <formula>4</formula>
    </cfRule>
    <cfRule type="containsText" dxfId="401" priority="401" operator="containsText" text="X">
      <formula>NOT(ISERROR(SEARCH("X",S65)))</formula>
    </cfRule>
  </conditionalFormatting>
  <conditionalFormatting sqref="P66:R66">
    <cfRule type="containsText" dxfId="400" priority="396" operator="containsText" text="PRIMARY STUDY">
      <formula>NOT(ISERROR(SEARCH("PRIMARY STUDY",P66)))</formula>
    </cfRule>
    <cfRule type="notContainsText" dxfId="399" priority="397" operator="notContains" text="YES">
      <formula>ISERROR(SEARCH("YES",P66))</formula>
    </cfRule>
    <cfRule type="containsText" dxfId="398" priority="398" operator="containsText" text="YES">
      <formula>NOT(ISERROR(SEARCH("YES",P66)))</formula>
    </cfRule>
  </conditionalFormatting>
  <conditionalFormatting sqref="S66">
    <cfRule type="containsBlanks" dxfId="397" priority="399">
      <formula>LEN(TRIM(S66))=0</formula>
    </cfRule>
  </conditionalFormatting>
  <conditionalFormatting sqref="S66">
    <cfRule type="cellIs" dxfId="396" priority="394" operator="between">
      <formula>1</formula>
      <formula>4</formula>
    </cfRule>
    <cfRule type="containsText" dxfId="395" priority="395" operator="containsText" text="X">
      <formula>NOT(ISERROR(SEARCH("X",S66)))</formula>
    </cfRule>
  </conditionalFormatting>
  <conditionalFormatting sqref="P67:R67">
    <cfRule type="containsText" dxfId="394" priority="390" operator="containsText" text="PRIMARY STUDY">
      <formula>NOT(ISERROR(SEARCH("PRIMARY STUDY",P67)))</formula>
    </cfRule>
    <cfRule type="notContainsText" dxfId="393" priority="391" operator="notContains" text="YES">
      <formula>ISERROR(SEARCH("YES",P67))</formula>
    </cfRule>
    <cfRule type="containsText" dxfId="392" priority="392" operator="containsText" text="YES">
      <formula>NOT(ISERROR(SEARCH("YES",P67)))</formula>
    </cfRule>
  </conditionalFormatting>
  <conditionalFormatting sqref="S67">
    <cfRule type="containsBlanks" dxfId="391" priority="393">
      <formula>LEN(TRIM(S67))=0</formula>
    </cfRule>
  </conditionalFormatting>
  <conditionalFormatting sqref="S67">
    <cfRule type="cellIs" dxfId="390" priority="388" operator="between">
      <formula>1</formula>
      <formula>4</formula>
    </cfRule>
    <cfRule type="containsText" dxfId="389" priority="389" operator="containsText" text="X">
      <formula>NOT(ISERROR(SEARCH("X",S67)))</formula>
    </cfRule>
  </conditionalFormatting>
  <conditionalFormatting sqref="F64">
    <cfRule type="containsBlanks" dxfId="388" priority="387">
      <formula>LEN(TRIM(F64))=0</formula>
    </cfRule>
  </conditionalFormatting>
  <conditionalFormatting sqref="B64">
    <cfRule type="duplicateValues" dxfId="387" priority="386"/>
  </conditionalFormatting>
  <conditionalFormatting sqref="P64:R64">
    <cfRule type="containsText" dxfId="386" priority="382" operator="containsText" text="PRIMARY STUDY">
      <formula>NOT(ISERROR(SEARCH("PRIMARY STUDY",P64)))</formula>
    </cfRule>
    <cfRule type="notContainsText" dxfId="385" priority="383" operator="notContains" text="YES">
      <formula>ISERROR(SEARCH("YES",P64))</formula>
    </cfRule>
    <cfRule type="containsText" dxfId="384" priority="384" operator="containsText" text="YES">
      <formula>NOT(ISERROR(SEARCH("YES",P64)))</formula>
    </cfRule>
  </conditionalFormatting>
  <conditionalFormatting sqref="S64">
    <cfRule type="containsBlanks" dxfId="383" priority="385">
      <formula>LEN(TRIM(S64))=0</formula>
    </cfRule>
  </conditionalFormatting>
  <conditionalFormatting sqref="S64">
    <cfRule type="cellIs" dxfId="382" priority="380" operator="between">
      <formula>1</formula>
      <formula>4</formula>
    </cfRule>
    <cfRule type="containsText" dxfId="381" priority="381" operator="containsText" text="X">
      <formula>NOT(ISERROR(SEARCH("X",S64)))</formula>
    </cfRule>
  </conditionalFormatting>
  <conditionalFormatting sqref="F68">
    <cfRule type="containsBlanks" dxfId="380" priority="379">
      <formula>LEN(TRIM(F68))=0</formula>
    </cfRule>
  </conditionalFormatting>
  <conditionalFormatting sqref="B68">
    <cfRule type="duplicateValues" dxfId="379" priority="378"/>
  </conditionalFormatting>
  <conditionalFormatting sqref="P68:R68">
    <cfRule type="containsText" dxfId="378" priority="374" operator="containsText" text="PRIMARY STUDY">
      <formula>NOT(ISERROR(SEARCH("PRIMARY STUDY",P68)))</formula>
    </cfRule>
    <cfRule type="notContainsText" dxfId="377" priority="375" operator="notContains" text="YES">
      <formula>ISERROR(SEARCH("YES",P68))</formula>
    </cfRule>
    <cfRule type="containsText" dxfId="376" priority="376" operator="containsText" text="YES">
      <formula>NOT(ISERROR(SEARCH("YES",P68)))</formula>
    </cfRule>
  </conditionalFormatting>
  <conditionalFormatting sqref="S68">
    <cfRule type="containsBlanks" dxfId="375" priority="377">
      <formula>LEN(TRIM(S68))=0</formula>
    </cfRule>
  </conditionalFormatting>
  <conditionalFormatting sqref="S68">
    <cfRule type="cellIs" dxfId="374" priority="372" operator="between">
      <formula>1</formula>
      <formula>4</formula>
    </cfRule>
    <cfRule type="containsText" dxfId="373" priority="373" operator="containsText" text="X">
      <formula>NOT(ISERROR(SEARCH("X",S68)))</formula>
    </cfRule>
  </conditionalFormatting>
  <conditionalFormatting sqref="F69">
    <cfRule type="containsBlanks" dxfId="372" priority="371">
      <formula>LEN(TRIM(F69))=0</formula>
    </cfRule>
  </conditionalFormatting>
  <conditionalFormatting sqref="B69">
    <cfRule type="duplicateValues" dxfId="371" priority="370"/>
  </conditionalFormatting>
  <conditionalFormatting sqref="P69:R69">
    <cfRule type="containsText" dxfId="370" priority="366" operator="containsText" text="PRIMARY STUDY">
      <formula>NOT(ISERROR(SEARCH("PRIMARY STUDY",P69)))</formula>
    </cfRule>
    <cfRule type="notContainsText" dxfId="369" priority="367" operator="notContains" text="YES">
      <formula>ISERROR(SEARCH("YES",P69))</formula>
    </cfRule>
    <cfRule type="containsText" dxfId="368" priority="368" operator="containsText" text="YES">
      <formula>NOT(ISERROR(SEARCH("YES",P69)))</formula>
    </cfRule>
  </conditionalFormatting>
  <conditionalFormatting sqref="S69">
    <cfRule type="containsBlanks" dxfId="367" priority="369">
      <formula>LEN(TRIM(S69))=0</formula>
    </cfRule>
  </conditionalFormatting>
  <conditionalFormatting sqref="S69">
    <cfRule type="cellIs" dxfId="366" priority="364" operator="between">
      <formula>1</formula>
      <formula>4</formula>
    </cfRule>
    <cfRule type="containsText" dxfId="365" priority="365" operator="containsText" text="X">
      <formula>NOT(ISERROR(SEARCH("X",S69)))</formula>
    </cfRule>
  </conditionalFormatting>
  <conditionalFormatting sqref="P70:R70">
    <cfRule type="containsText" dxfId="364" priority="360" operator="containsText" text="PRIMARY STUDY">
      <formula>NOT(ISERROR(SEARCH("PRIMARY STUDY",P70)))</formula>
    </cfRule>
    <cfRule type="notContainsText" dxfId="363" priority="361" operator="notContains" text="YES">
      <formula>ISERROR(SEARCH("YES",P70))</formula>
    </cfRule>
    <cfRule type="containsText" dxfId="362" priority="362" operator="containsText" text="YES">
      <formula>NOT(ISERROR(SEARCH("YES",P70)))</formula>
    </cfRule>
  </conditionalFormatting>
  <conditionalFormatting sqref="S70">
    <cfRule type="containsBlanks" dxfId="361" priority="363">
      <formula>LEN(TRIM(S70))=0</formula>
    </cfRule>
  </conditionalFormatting>
  <conditionalFormatting sqref="S70">
    <cfRule type="cellIs" dxfId="360" priority="358" operator="between">
      <formula>1</formula>
      <formula>4</formula>
    </cfRule>
    <cfRule type="containsText" dxfId="359" priority="359" operator="containsText" text="X">
      <formula>NOT(ISERROR(SEARCH("X",S70)))</formula>
    </cfRule>
  </conditionalFormatting>
  <conditionalFormatting sqref="F70">
    <cfRule type="containsBlanks" dxfId="358" priority="357">
      <formula>LEN(TRIM(F70))=0</formula>
    </cfRule>
  </conditionalFormatting>
  <conditionalFormatting sqref="B70">
    <cfRule type="duplicateValues" dxfId="357" priority="356"/>
  </conditionalFormatting>
  <conditionalFormatting sqref="P54:R54">
    <cfRule type="containsText" dxfId="356" priority="350" operator="containsText" text="PRIMARY STUDY">
      <formula>NOT(ISERROR(SEARCH("PRIMARY STUDY",P54)))</formula>
    </cfRule>
    <cfRule type="notContainsText" dxfId="355" priority="351" operator="notContains" text="YES">
      <formula>ISERROR(SEARCH("YES",P54))</formula>
    </cfRule>
    <cfRule type="containsText" dxfId="354" priority="352" operator="containsText" text="YES">
      <formula>NOT(ISERROR(SEARCH("YES",P54)))</formula>
    </cfRule>
  </conditionalFormatting>
  <conditionalFormatting sqref="S54">
    <cfRule type="containsBlanks" dxfId="353" priority="353">
      <formula>LEN(TRIM(S54))=0</formula>
    </cfRule>
  </conditionalFormatting>
  <conditionalFormatting sqref="S54">
    <cfRule type="cellIs" dxfId="352" priority="348" operator="between">
      <formula>1</formula>
      <formula>4</formula>
    </cfRule>
    <cfRule type="containsText" dxfId="351" priority="349" operator="containsText" text="X">
      <formula>NOT(ISERROR(SEARCH("X",S54)))</formula>
    </cfRule>
  </conditionalFormatting>
  <conditionalFormatting sqref="F54">
    <cfRule type="containsBlanks" dxfId="350" priority="347">
      <formula>LEN(TRIM(F54))=0</formula>
    </cfRule>
  </conditionalFormatting>
  <conditionalFormatting sqref="B54">
    <cfRule type="duplicateValues" dxfId="349" priority="346"/>
  </conditionalFormatting>
  <conditionalFormatting sqref="F71">
    <cfRule type="containsBlanks" dxfId="348" priority="345">
      <formula>LEN(TRIM(F71))=0</formula>
    </cfRule>
  </conditionalFormatting>
  <conditionalFormatting sqref="B71">
    <cfRule type="duplicateValues" dxfId="347" priority="344"/>
  </conditionalFormatting>
  <conditionalFormatting sqref="P71:R71">
    <cfRule type="containsText" dxfId="346" priority="340" operator="containsText" text="PRIMARY STUDY">
      <formula>NOT(ISERROR(SEARCH("PRIMARY STUDY",P71)))</formula>
    </cfRule>
    <cfRule type="notContainsText" dxfId="345" priority="341" operator="notContains" text="YES">
      <formula>ISERROR(SEARCH("YES",P71))</formula>
    </cfRule>
    <cfRule type="containsText" dxfId="344" priority="342" operator="containsText" text="YES">
      <formula>NOT(ISERROR(SEARCH("YES",P71)))</formula>
    </cfRule>
  </conditionalFormatting>
  <conditionalFormatting sqref="S71">
    <cfRule type="containsBlanks" dxfId="343" priority="343">
      <formula>LEN(TRIM(S71))=0</formula>
    </cfRule>
  </conditionalFormatting>
  <conditionalFormatting sqref="S71">
    <cfRule type="cellIs" dxfId="342" priority="338" operator="between">
      <formula>1</formula>
      <formula>4</formula>
    </cfRule>
    <cfRule type="containsText" dxfId="341" priority="339" operator="containsText" text="X">
      <formula>NOT(ISERROR(SEARCH("X",S71)))</formula>
    </cfRule>
  </conditionalFormatting>
  <conditionalFormatting sqref="F72">
    <cfRule type="containsBlanks" dxfId="340" priority="337">
      <formula>LEN(TRIM(F72))=0</formula>
    </cfRule>
  </conditionalFormatting>
  <conditionalFormatting sqref="B72">
    <cfRule type="duplicateValues" dxfId="339" priority="336"/>
  </conditionalFormatting>
  <conditionalFormatting sqref="P72:R72">
    <cfRule type="containsText" dxfId="338" priority="332" operator="containsText" text="PRIMARY STUDY">
      <formula>NOT(ISERROR(SEARCH("PRIMARY STUDY",P72)))</formula>
    </cfRule>
    <cfRule type="notContainsText" dxfId="337" priority="333" operator="notContains" text="YES">
      <formula>ISERROR(SEARCH("YES",P72))</formula>
    </cfRule>
    <cfRule type="containsText" dxfId="336" priority="334" operator="containsText" text="YES">
      <formula>NOT(ISERROR(SEARCH("YES",P72)))</formula>
    </cfRule>
  </conditionalFormatting>
  <conditionalFormatting sqref="S72">
    <cfRule type="containsBlanks" dxfId="335" priority="335">
      <formula>LEN(TRIM(S72))=0</formula>
    </cfRule>
  </conditionalFormatting>
  <conditionalFormatting sqref="S72">
    <cfRule type="cellIs" dxfId="334" priority="330" operator="between">
      <formula>1</formula>
      <formula>4</formula>
    </cfRule>
    <cfRule type="containsText" dxfId="333" priority="331" operator="containsText" text="X">
      <formula>NOT(ISERROR(SEARCH("X",S72)))</formula>
    </cfRule>
  </conditionalFormatting>
  <conditionalFormatting sqref="F73">
    <cfRule type="containsBlanks" dxfId="332" priority="329">
      <formula>LEN(TRIM(F73))=0</formula>
    </cfRule>
  </conditionalFormatting>
  <conditionalFormatting sqref="B73">
    <cfRule type="duplicateValues" dxfId="331" priority="328"/>
  </conditionalFormatting>
  <conditionalFormatting sqref="P73:R73">
    <cfRule type="containsText" dxfId="330" priority="324" operator="containsText" text="PRIMARY STUDY">
      <formula>NOT(ISERROR(SEARCH("PRIMARY STUDY",P73)))</formula>
    </cfRule>
    <cfRule type="notContainsText" dxfId="329" priority="325" operator="notContains" text="YES">
      <formula>ISERROR(SEARCH("YES",P73))</formula>
    </cfRule>
    <cfRule type="containsText" dxfId="328" priority="326" operator="containsText" text="YES">
      <formula>NOT(ISERROR(SEARCH("YES",P73)))</formula>
    </cfRule>
  </conditionalFormatting>
  <conditionalFormatting sqref="S73">
    <cfRule type="containsBlanks" dxfId="327" priority="327">
      <formula>LEN(TRIM(S73))=0</formula>
    </cfRule>
  </conditionalFormatting>
  <conditionalFormatting sqref="S73">
    <cfRule type="cellIs" dxfId="326" priority="322" operator="between">
      <formula>1</formula>
      <formula>4</formula>
    </cfRule>
    <cfRule type="containsText" dxfId="325" priority="323" operator="containsText" text="X">
      <formula>NOT(ISERROR(SEARCH("X",S73)))</formula>
    </cfRule>
  </conditionalFormatting>
  <conditionalFormatting sqref="F74">
    <cfRule type="containsBlanks" dxfId="324" priority="321">
      <formula>LEN(TRIM(F74))=0</formula>
    </cfRule>
  </conditionalFormatting>
  <conditionalFormatting sqref="B74">
    <cfRule type="duplicateValues" dxfId="323" priority="320"/>
  </conditionalFormatting>
  <conditionalFormatting sqref="P74:R74">
    <cfRule type="containsText" dxfId="322" priority="316" operator="containsText" text="PRIMARY STUDY">
      <formula>NOT(ISERROR(SEARCH("PRIMARY STUDY",P74)))</formula>
    </cfRule>
    <cfRule type="notContainsText" dxfId="321" priority="317" operator="notContains" text="YES">
      <formula>ISERROR(SEARCH("YES",P74))</formula>
    </cfRule>
    <cfRule type="containsText" dxfId="320" priority="318" operator="containsText" text="YES">
      <formula>NOT(ISERROR(SEARCH("YES",P74)))</formula>
    </cfRule>
  </conditionalFormatting>
  <conditionalFormatting sqref="S74">
    <cfRule type="containsBlanks" dxfId="319" priority="319">
      <formula>LEN(TRIM(S74))=0</formula>
    </cfRule>
  </conditionalFormatting>
  <conditionalFormatting sqref="S74">
    <cfRule type="cellIs" dxfId="318" priority="314" operator="between">
      <formula>1</formula>
      <formula>4</formula>
    </cfRule>
    <cfRule type="containsText" dxfId="317" priority="315" operator="containsText" text="X">
      <formula>NOT(ISERROR(SEARCH("X",S74)))</formula>
    </cfRule>
  </conditionalFormatting>
  <conditionalFormatting sqref="F75">
    <cfRule type="containsBlanks" dxfId="316" priority="313">
      <formula>LEN(TRIM(F75))=0</formula>
    </cfRule>
  </conditionalFormatting>
  <conditionalFormatting sqref="B75">
    <cfRule type="duplicateValues" dxfId="315" priority="312"/>
  </conditionalFormatting>
  <conditionalFormatting sqref="P75:R75">
    <cfRule type="containsText" dxfId="314" priority="308" operator="containsText" text="PRIMARY STUDY">
      <formula>NOT(ISERROR(SEARCH("PRIMARY STUDY",P75)))</formula>
    </cfRule>
    <cfRule type="notContainsText" dxfId="313" priority="309" operator="notContains" text="YES">
      <formula>ISERROR(SEARCH("YES",P75))</formula>
    </cfRule>
    <cfRule type="containsText" dxfId="312" priority="310" operator="containsText" text="YES">
      <formula>NOT(ISERROR(SEARCH("YES",P75)))</formula>
    </cfRule>
  </conditionalFormatting>
  <conditionalFormatting sqref="S75">
    <cfRule type="containsBlanks" dxfId="311" priority="311">
      <formula>LEN(TRIM(S75))=0</formula>
    </cfRule>
  </conditionalFormatting>
  <conditionalFormatting sqref="S75">
    <cfRule type="cellIs" dxfId="310" priority="306" operator="between">
      <formula>1</formula>
      <formula>4</formula>
    </cfRule>
    <cfRule type="containsText" dxfId="309" priority="307" operator="containsText" text="X">
      <formula>NOT(ISERROR(SEARCH("X",S75)))</formula>
    </cfRule>
  </conditionalFormatting>
  <conditionalFormatting sqref="B76">
    <cfRule type="duplicateValues" dxfId="308" priority="297"/>
  </conditionalFormatting>
  <conditionalFormatting sqref="F76">
    <cfRule type="containsBlanks" dxfId="307" priority="303">
      <formula>LEN(TRIM(F76))=0</formula>
    </cfRule>
  </conditionalFormatting>
  <conditionalFormatting sqref="P76:R76">
    <cfRule type="containsText" dxfId="306" priority="300" operator="containsText" text="PRIMARY STUDY">
      <formula>NOT(ISERROR(SEARCH("PRIMARY STUDY",P76)))</formula>
    </cfRule>
    <cfRule type="notContainsText" dxfId="305" priority="301" operator="notContains" text="YES">
      <formula>ISERROR(SEARCH("YES",P76))</formula>
    </cfRule>
    <cfRule type="containsText" dxfId="304" priority="302" operator="containsText" text="YES">
      <formula>NOT(ISERROR(SEARCH("YES",P76)))</formula>
    </cfRule>
  </conditionalFormatting>
  <conditionalFormatting sqref="S76">
    <cfRule type="containsBlanks" dxfId="303" priority="304">
      <formula>LEN(TRIM(S76))=0</formula>
    </cfRule>
  </conditionalFormatting>
  <conditionalFormatting sqref="S76">
    <cfRule type="cellIs" dxfId="302" priority="298" operator="between">
      <formula>1</formula>
      <formula>4</formula>
    </cfRule>
    <cfRule type="containsText" dxfId="301" priority="299" operator="containsText" text="X">
      <formula>NOT(ISERROR(SEARCH("X",S76)))</formula>
    </cfRule>
  </conditionalFormatting>
  <conditionalFormatting sqref="B77">
    <cfRule type="duplicateValues" dxfId="300" priority="289"/>
  </conditionalFormatting>
  <conditionalFormatting sqref="F77">
    <cfRule type="containsBlanks" dxfId="299" priority="295">
      <formula>LEN(TRIM(F77))=0</formula>
    </cfRule>
  </conditionalFormatting>
  <conditionalFormatting sqref="P77:R77">
    <cfRule type="containsText" dxfId="298" priority="292" operator="containsText" text="PRIMARY STUDY">
      <formula>NOT(ISERROR(SEARCH("PRIMARY STUDY",P77)))</formula>
    </cfRule>
    <cfRule type="notContainsText" dxfId="297" priority="293" operator="notContains" text="YES">
      <formula>ISERROR(SEARCH("YES",P77))</formula>
    </cfRule>
    <cfRule type="containsText" dxfId="296" priority="294" operator="containsText" text="YES">
      <formula>NOT(ISERROR(SEARCH("YES",P77)))</formula>
    </cfRule>
  </conditionalFormatting>
  <conditionalFormatting sqref="S77">
    <cfRule type="containsBlanks" dxfId="295" priority="296">
      <formula>LEN(TRIM(S77))=0</formula>
    </cfRule>
  </conditionalFormatting>
  <conditionalFormatting sqref="S77">
    <cfRule type="cellIs" dxfId="294" priority="290" operator="between">
      <formula>1</formula>
      <formula>4</formula>
    </cfRule>
    <cfRule type="containsText" dxfId="293" priority="291" operator="containsText" text="X">
      <formula>NOT(ISERROR(SEARCH("X",S77)))</formula>
    </cfRule>
  </conditionalFormatting>
  <conditionalFormatting sqref="B78">
    <cfRule type="duplicateValues" dxfId="292" priority="281"/>
  </conditionalFormatting>
  <conditionalFormatting sqref="F78">
    <cfRule type="containsBlanks" dxfId="291" priority="287">
      <formula>LEN(TRIM(F78))=0</formula>
    </cfRule>
  </conditionalFormatting>
  <conditionalFormatting sqref="P78:R78">
    <cfRule type="containsText" dxfId="290" priority="284" operator="containsText" text="PRIMARY STUDY">
      <formula>NOT(ISERROR(SEARCH("PRIMARY STUDY",P78)))</formula>
    </cfRule>
    <cfRule type="notContainsText" dxfId="289" priority="285" operator="notContains" text="YES">
      <formula>ISERROR(SEARCH("YES",P78))</formula>
    </cfRule>
    <cfRule type="containsText" dxfId="288" priority="286" operator="containsText" text="YES">
      <formula>NOT(ISERROR(SEARCH("YES",P78)))</formula>
    </cfRule>
  </conditionalFormatting>
  <conditionalFormatting sqref="S78">
    <cfRule type="containsBlanks" dxfId="287" priority="288">
      <formula>LEN(TRIM(S78))=0</formula>
    </cfRule>
  </conditionalFormatting>
  <conditionalFormatting sqref="S78">
    <cfRule type="cellIs" dxfId="286" priority="282" operator="between">
      <formula>1</formula>
      <formula>4</formula>
    </cfRule>
    <cfRule type="containsText" dxfId="285" priority="283" operator="containsText" text="X">
      <formula>NOT(ISERROR(SEARCH("X",S78)))</formula>
    </cfRule>
  </conditionalFormatting>
  <conditionalFormatting sqref="B79">
    <cfRule type="duplicateValues" dxfId="284" priority="273"/>
  </conditionalFormatting>
  <conditionalFormatting sqref="F79">
    <cfRule type="containsBlanks" dxfId="283" priority="279">
      <formula>LEN(TRIM(F79))=0</formula>
    </cfRule>
  </conditionalFormatting>
  <conditionalFormatting sqref="P79:R79">
    <cfRule type="containsText" dxfId="282" priority="276" operator="containsText" text="PRIMARY STUDY">
      <formula>NOT(ISERROR(SEARCH("PRIMARY STUDY",P79)))</formula>
    </cfRule>
    <cfRule type="notContainsText" dxfId="281" priority="277" operator="notContains" text="YES">
      <formula>ISERROR(SEARCH("YES",P79))</formula>
    </cfRule>
    <cfRule type="containsText" dxfId="280" priority="278" operator="containsText" text="YES">
      <formula>NOT(ISERROR(SEARCH("YES",P79)))</formula>
    </cfRule>
  </conditionalFormatting>
  <conditionalFormatting sqref="S79">
    <cfRule type="containsBlanks" dxfId="279" priority="280">
      <formula>LEN(TRIM(S79))=0</formula>
    </cfRule>
  </conditionalFormatting>
  <conditionalFormatting sqref="S79">
    <cfRule type="cellIs" dxfId="278" priority="274" operator="between">
      <formula>1</formula>
      <formula>4</formula>
    </cfRule>
    <cfRule type="containsText" dxfId="277" priority="275" operator="containsText" text="X">
      <formula>NOT(ISERROR(SEARCH("X",S79)))</formula>
    </cfRule>
  </conditionalFormatting>
  <conditionalFormatting sqref="B80">
    <cfRule type="duplicateValues" dxfId="276" priority="265"/>
  </conditionalFormatting>
  <conditionalFormatting sqref="F80">
    <cfRule type="containsBlanks" dxfId="275" priority="271">
      <formula>LEN(TRIM(F80))=0</formula>
    </cfRule>
  </conditionalFormatting>
  <conditionalFormatting sqref="P80:R80">
    <cfRule type="containsText" dxfId="274" priority="268" operator="containsText" text="PRIMARY STUDY">
      <formula>NOT(ISERROR(SEARCH("PRIMARY STUDY",P80)))</formula>
    </cfRule>
    <cfRule type="notContainsText" dxfId="273" priority="269" operator="notContains" text="YES">
      <formula>ISERROR(SEARCH("YES",P80))</formula>
    </cfRule>
    <cfRule type="containsText" dxfId="272" priority="270" operator="containsText" text="YES">
      <formula>NOT(ISERROR(SEARCH("YES",P80)))</formula>
    </cfRule>
  </conditionalFormatting>
  <conditionalFormatting sqref="S80">
    <cfRule type="containsBlanks" dxfId="271" priority="272">
      <formula>LEN(TRIM(S80))=0</formula>
    </cfRule>
  </conditionalFormatting>
  <conditionalFormatting sqref="S80">
    <cfRule type="cellIs" dxfId="270" priority="266" operator="between">
      <formula>1</formula>
      <formula>4</formula>
    </cfRule>
    <cfRule type="containsText" dxfId="269" priority="267" operator="containsText" text="X">
      <formula>NOT(ISERROR(SEARCH("X",S80)))</formula>
    </cfRule>
  </conditionalFormatting>
  <conditionalFormatting sqref="B81">
    <cfRule type="duplicateValues" dxfId="268" priority="257"/>
  </conditionalFormatting>
  <conditionalFormatting sqref="F81">
    <cfRule type="containsBlanks" dxfId="267" priority="263">
      <formula>LEN(TRIM(F81))=0</formula>
    </cfRule>
  </conditionalFormatting>
  <conditionalFormatting sqref="P81:R81">
    <cfRule type="containsText" dxfId="266" priority="260" operator="containsText" text="PRIMARY STUDY">
      <formula>NOT(ISERROR(SEARCH("PRIMARY STUDY",P81)))</formula>
    </cfRule>
    <cfRule type="notContainsText" dxfId="265" priority="261" operator="notContains" text="YES">
      <formula>ISERROR(SEARCH("YES",P81))</formula>
    </cfRule>
    <cfRule type="containsText" dxfId="264" priority="262" operator="containsText" text="YES">
      <formula>NOT(ISERROR(SEARCH("YES",P81)))</formula>
    </cfRule>
  </conditionalFormatting>
  <conditionalFormatting sqref="S81">
    <cfRule type="containsBlanks" dxfId="263" priority="264">
      <formula>LEN(TRIM(S81))=0</formula>
    </cfRule>
  </conditionalFormatting>
  <conditionalFormatting sqref="S81">
    <cfRule type="cellIs" dxfId="262" priority="258" operator="between">
      <formula>1</formula>
      <formula>4</formula>
    </cfRule>
    <cfRule type="containsText" dxfId="261" priority="259" operator="containsText" text="X">
      <formula>NOT(ISERROR(SEARCH("X",S81)))</formula>
    </cfRule>
  </conditionalFormatting>
  <conditionalFormatting sqref="B82">
    <cfRule type="duplicateValues" dxfId="260" priority="249"/>
  </conditionalFormatting>
  <conditionalFormatting sqref="F82">
    <cfRule type="containsBlanks" dxfId="259" priority="255">
      <formula>LEN(TRIM(F82))=0</formula>
    </cfRule>
  </conditionalFormatting>
  <conditionalFormatting sqref="P82:R82">
    <cfRule type="containsText" dxfId="258" priority="252" operator="containsText" text="PRIMARY STUDY">
      <formula>NOT(ISERROR(SEARCH("PRIMARY STUDY",P82)))</formula>
    </cfRule>
    <cfRule type="notContainsText" dxfId="257" priority="253" operator="notContains" text="YES">
      <formula>ISERROR(SEARCH("YES",P82))</formula>
    </cfRule>
    <cfRule type="containsText" dxfId="256" priority="254" operator="containsText" text="YES">
      <formula>NOT(ISERROR(SEARCH("YES",P82)))</formula>
    </cfRule>
  </conditionalFormatting>
  <conditionalFormatting sqref="S82">
    <cfRule type="containsBlanks" dxfId="255" priority="256">
      <formula>LEN(TRIM(S82))=0</formula>
    </cfRule>
  </conditionalFormatting>
  <conditionalFormatting sqref="S82">
    <cfRule type="cellIs" dxfId="254" priority="250" operator="between">
      <formula>1</formula>
      <formula>4</formula>
    </cfRule>
    <cfRule type="containsText" dxfId="253" priority="251" operator="containsText" text="X">
      <formula>NOT(ISERROR(SEARCH("X",S82)))</formula>
    </cfRule>
  </conditionalFormatting>
  <conditionalFormatting sqref="B83">
    <cfRule type="duplicateValues" dxfId="252" priority="241"/>
  </conditionalFormatting>
  <conditionalFormatting sqref="F83">
    <cfRule type="containsBlanks" dxfId="251" priority="247">
      <formula>LEN(TRIM(F83))=0</formula>
    </cfRule>
  </conditionalFormatting>
  <conditionalFormatting sqref="P83:R83">
    <cfRule type="containsText" dxfId="250" priority="244" operator="containsText" text="PRIMARY STUDY">
      <formula>NOT(ISERROR(SEARCH("PRIMARY STUDY",P83)))</formula>
    </cfRule>
    <cfRule type="notContainsText" dxfId="249" priority="245" operator="notContains" text="YES">
      <formula>ISERROR(SEARCH("YES",P83))</formula>
    </cfRule>
    <cfRule type="containsText" dxfId="248" priority="246" operator="containsText" text="YES">
      <formula>NOT(ISERROR(SEARCH("YES",P83)))</formula>
    </cfRule>
  </conditionalFormatting>
  <conditionalFormatting sqref="S83">
    <cfRule type="containsBlanks" dxfId="247" priority="248">
      <formula>LEN(TRIM(S83))=0</formula>
    </cfRule>
  </conditionalFormatting>
  <conditionalFormatting sqref="S83">
    <cfRule type="cellIs" dxfId="246" priority="242" operator="between">
      <formula>1</formula>
      <formula>4</formula>
    </cfRule>
    <cfRule type="containsText" dxfId="245" priority="243" operator="containsText" text="X">
      <formula>NOT(ISERROR(SEARCH("X",S83)))</formula>
    </cfRule>
  </conditionalFormatting>
  <conditionalFormatting sqref="B84">
    <cfRule type="duplicateValues" dxfId="244" priority="233"/>
  </conditionalFormatting>
  <conditionalFormatting sqref="F84">
    <cfRule type="containsBlanks" dxfId="243" priority="239">
      <formula>LEN(TRIM(F84))=0</formula>
    </cfRule>
  </conditionalFormatting>
  <conditionalFormatting sqref="P84:R84">
    <cfRule type="containsText" dxfId="242" priority="236" operator="containsText" text="PRIMARY STUDY">
      <formula>NOT(ISERROR(SEARCH("PRIMARY STUDY",P84)))</formula>
    </cfRule>
    <cfRule type="notContainsText" dxfId="241" priority="237" operator="notContains" text="YES">
      <formula>ISERROR(SEARCH("YES",P84))</formula>
    </cfRule>
    <cfRule type="containsText" dxfId="240" priority="238" operator="containsText" text="YES">
      <formula>NOT(ISERROR(SEARCH("YES",P84)))</formula>
    </cfRule>
  </conditionalFormatting>
  <conditionalFormatting sqref="S84">
    <cfRule type="containsBlanks" dxfId="239" priority="240">
      <formula>LEN(TRIM(S84))=0</formula>
    </cfRule>
  </conditionalFormatting>
  <conditionalFormatting sqref="S84">
    <cfRule type="cellIs" dxfId="238" priority="234" operator="between">
      <formula>1</formula>
      <formula>4</formula>
    </cfRule>
    <cfRule type="containsText" dxfId="237" priority="235" operator="containsText" text="X">
      <formula>NOT(ISERROR(SEARCH("X",S84)))</formula>
    </cfRule>
  </conditionalFormatting>
  <conditionalFormatting sqref="B85">
    <cfRule type="duplicateValues" dxfId="236" priority="225"/>
  </conditionalFormatting>
  <conditionalFormatting sqref="F85">
    <cfRule type="containsBlanks" dxfId="235" priority="231">
      <formula>LEN(TRIM(F85))=0</formula>
    </cfRule>
  </conditionalFormatting>
  <conditionalFormatting sqref="P85:R85">
    <cfRule type="containsText" dxfId="234" priority="228" operator="containsText" text="PRIMARY STUDY">
      <formula>NOT(ISERROR(SEARCH("PRIMARY STUDY",P85)))</formula>
    </cfRule>
    <cfRule type="notContainsText" dxfId="233" priority="229" operator="notContains" text="YES">
      <formula>ISERROR(SEARCH("YES",P85))</formula>
    </cfRule>
    <cfRule type="containsText" dxfId="232" priority="230" operator="containsText" text="YES">
      <formula>NOT(ISERROR(SEARCH("YES",P85)))</formula>
    </cfRule>
  </conditionalFormatting>
  <conditionalFormatting sqref="S85">
    <cfRule type="containsBlanks" dxfId="231" priority="232">
      <formula>LEN(TRIM(S85))=0</formula>
    </cfRule>
  </conditionalFormatting>
  <conditionalFormatting sqref="S85">
    <cfRule type="cellIs" dxfId="230" priority="226" operator="between">
      <formula>1</formula>
      <formula>4</formula>
    </cfRule>
    <cfRule type="containsText" dxfId="229" priority="227" operator="containsText" text="X">
      <formula>NOT(ISERROR(SEARCH("X",S85)))</formula>
    </cfRule>
  </conditionalFormatting>
  <conditionalFormatting sqref="B86">
    <cfRule type="duplicateValues" dxfId="228" priority="217"/>
  </conditionalFormatting>
  <conditionalFormatting sqref="F86">
    <cfRule type="containsBlanks" dxfId="227" priority="223">
      <formula>LEN(TRIM(F86))=0</formula>
    </cfRule>
  </conditionalFormatting>
  <conditionalFormatting sqref="P86:R86">
    <cfRule type="containsText" dxfId="226" priority="220" operator="containsText" text="PRIMARY STUDY">
      <formula>NOT(ISERROR(SEARCH("PRIMARY STUDY",P86)))</formula>
    </cfRule>
    <cfRule type="notContainsText" dxfId="225" priority="221" operator="notContains" text="YES">
      <formula>ISERROR(SEARCH("YES",P86))</formula>
    </cfRule>
    <cfRule type="containsText" dxfId="224" priority="222" operator="containsText" text="YES">
      <formula>NOT(ISERROR(SEARCH("YES",P86)))</formula>
    </cfRule>
  </conditionalFormatting>
  <conditionalFormatting sqref="S86">
    <cfRule type="containsBlanks" dxfId="223" priority="224">
      <formula>LEN(TRIM(S86))=0</formula>
    </cfRule>
  </conditionalFormatting>
  <conditionalFormatting sqref="S86">
    <cfRule type="cellIs" dxfId="222" priority="218" operator="between">
      <formula>1</formula>
      <formula>4</formula>
    </cfRule>
    <cfRule type="containsText" dxfId="221" priority="219" operator="containsText" text="X">
      <formula>NOT(ISERROR(SEARCH("X",S86)))</formula>
    </cfRule>
  </conditionalFormatting>
  <conditionalFormatting sqref="B87">
    <cfRule type="duplicateValues" dxfId="220" priority="209"/>
  </conditionalFormatting>
  <conditionalFormatting sqref="F87">
    <cfRule type="containsBlanks" dxfId="219" priority="215">
      <formula>LEN(TRIM(F87))=0</formula>
    </cfRule>
  </conditionalFormatting>
  <conditionalFormatting sqref="P87:R87">
    <cfRule type="containsText" dxfId="218" priority="212" operator="containsText" text="PRIMARY STUDY">
      <formula>NOT(ISERROR(SEARCH("PRIMARY STUDY",P87)))</formula>
    </cfRule>
    <cfRule type="notContainsText" dxfId="217" priority="213" operator="notContains" text="YES">
      <formula>ISERROR(SEARCH("YES",P87))</formula>
    </cfRule>
    <cfRule type="containsText" dxfId="216" priority="214" operator="containsText" text="YES">
      <formula>NOT(ISERROR(SEARCH("YES",P87)))</formula>
    </cfRule>
  </conditionalFormatting>
  <conditionalFormatting sqref="S87">
    <cfRule type="containsBlanks" dxfId="215" priority="216">
      <formula>LEN(TRIM(S87))=0</formula>
    </cfRule>
  </conditionalFormatting>
  <conditionalFormatting sqref="S87">
    <cfRule type="cellIs" dxfId="214" priority="210" operator="between">
      <formula>1</formula>
      <formula>4</formula>
    </cfRule>
    <cfRule type="containsText" dxfId="213" priority="211" operator="containsText" text="X">
      <formula>NOT(ISERROR(SEARCH("X",S87)))</formula>
    </cfRule>
  </conditionalFormatting>
  <conditionalFormatting sqref="B88">
    <cfRule type="duplicateValues" dxfId="212" priority="201"/>
  </conditionalFormatting>
  <conditionalFormatting sqref="F88">
    <cfRule type="containsBlanks" dxfId="211" priority="207">
      <formula>LEN(TRIM(F88))=0</formula>
    </cfRule>
  </conditionalFormatting>
  <conditionalFormatting sqref="P88:R88">
    <cfRule type="containsText" dxfId="210" priority="204" operator="containsText" text="PRIMARY STUDY">
      <formula>NOT(ISERROR(SEARCH("PRIMARY STUDY",P88)))</formula>
    </cfRule>
    <cfRule type="notContainsText" dxfId="209" priority="205" operator="notContains" text="YES">
      <formula>ISERROR(SEARCH("YES",P88))</formula>
    </cfRule>
    <cfRule type="containsText" dxfId="208" priority="206" operator="containsText" text="YES">
      <formula>NOT(ISERROR(SEARCH("YES",P88)))</formula>
    </cfRule>
  </conditionalFormatting>
  <conditionalFormatting sqref="S88">
    <cfRule type="containsBlanks" dxfId="207" priority="208">
      <formula>LEN(TRIM(S88))=0</formula>
    </cfRule>
  </conditionalFormatting>
  <conditionalFormatting sqref="S88">
    <cfRule type="cellIs" dxfId="206" priority="202" operator="between">
      <formula>1</formula>
      <formula>4</formula>
    </cfRule>
    <cfRule type="containsText" dxfId="205" priority="203" operator="containsText" text="X">
      <formula>NOT(ISERROR(SEARCH("X",S88)))</formula>
    </cfRule>
  </conditionalFormatting>
  <conditionalFormatting sqref="B89">
    <cfRule type="duplicateValues" dxfId="204" priority="193"/>
  </conditionalFormatting>
  <conditionalFormatting sqref="F89">
    <cfRule type="containsBlanks" dxfId="203" priority="199">
      <formula>LEN(TRIM(F89))=0</formula>
    </cfRule>
  </conditionalFormatting>
  <conditionalFormatting sqref="P89:R89">
    <cfRule type="containsText" dxfId="202" priority="196" operator="containsText" text="PRIMARY STUDY">
      <formula>NOT(ISERROR(SEARCH("PRIMARY STUDY",P89)))</formula>
    </cfRule>
    <cfRule type="notContainsText" dxfId="201" priority="197" operator="notContains" text="YES">
      <formula>ISERROR(SEARCH("YES",P89))</formula>
    </cfRule>
    <cfRule type="containsText" dxfId="200" priority="198" operator="containsText" text="YES">
      <formula>NOT(ISERROR(SEARCH("YES",P89)))</formula>
    </cfRule>
  </conditionalFormatting>
  <conditionalFormatting sqref="S89">
    <cfRule type="containsBlanks" dxfId="199" priority="200">
      <formula>LEN(TRIM(S89))=0</formula>
    </cfRule>
  </conditionalFormatting>
  <conditionalFormatting sqref="S89">
    <cfRule type="cellIs" dxfId="198" priority="194" operator="between">
      <formula>1</formula>
      <formula>4</formula>
    </cfRule>
    <cfRule type="containsText" dxfId="197" priority="195" operator="containsText" text="X">
      <formula>NOT(ISERROR(SEARCH("X",S89)))</formula>
    </cfRule>
  </conditionalFormatting>
  <conditionalFormatting sqref="B90">
    <cfRule type="duplicateValues" dxfId="196" priority="185"/>
  </conditionalFormatting>
  <conditionalFormatting sqref="F90">
    <cfRule type="containsBlanks" dxfId="195" priority="191">
      <formula>LEN(TRIM(F90))=0</formula>
    </cfRule>
  </conditionalFormatting>
  <conditionalFormatting sqref="P90:R90">
    <cfRule type="containsText" dxfId="194" priority="188" operator="containsText" text="PRIMARY STUDY">
      <formula>NOT(ISERROR(SEARCH("PRIMARY STUDY",P90)))</formula>
    </cfRule>
    <cfRule type="notContainsText" dxfId="193" priority="189" operator="notContains" text="YES">
      <formula>ISERROR(SEARCH("YES",P90))</formula>
    </cfRule>
    <cfRule type="containsText" dxfId="192" priority="190" operator="containsText" text="YES">
      <formula>NOT(ISERROR(SEARCH("YES",P90)))</formula>
    </cfRule>
  </conditionalFormatting>
  <conditionalFormatting sqref="S90">
    <cfRule type="containsBlanks" dxfId="191" priority="192">
      <formula>LEN(TRIM(S90))=0</formula>
    </cfRule>
  </conditionalFormatting>
  <conditionalFormatting sqref="S90">
    <cfRule type="cellIs" dxfId="190" priority="186" operator="between">
      <formula>1</formula>
      <formula>4</formula>
    </cfRule>
    <cfRule type="containsText" dxfId="189" priority="187" operator="containsText" text="X">
      <formula>NOT(ISERROR(SEARCH("X",S90)))</formula>
    </cfRule>
  </conditionalFormatting>
  <conditionalFormatting sqref="B91">
    <cfRule type="duplicateValues" dxfId="188" priority="177"/>
  </conditionalFormatting>
  <conditionalFormatting sqref="F91">
    <cfRule type="containsBlanks" dxfId="187" priority="183">
      <formula>LEN(TRIM(F91))=0</formula>
    </cfRule>
  </conditionalFormatting>
  <conditionalFormatting sqref="P91:R91">
    <cfRule type="containsText" dxfId="186" priority="180" operator="containsText" text="PRIMARY STUDY">
      <formula>NOT(ISERROR(SEARCH("PRIMARY STUDY",P91)))</formula>
    </cfRule>
    <cfRule type="notContainsText" dxfId="185" priority="181" operator="notContains" text="YES">
      <formula>ISERROR(SEARCH("YES",P91))</formula>
    </cfRule>
    <cfRule type="containsText" dxfId="184" priority="182" operator="containsText" text="YES">
      <formula>NOT(ISERROR(SEARCH("YES",P91)))</formula>
    </cfRule>
  </conditionalFormatting>
  <conditionalFormatting sqref="S91">
    <cfRule type="containsBlanks" dxfId="183" priority="184">
      <formula>LEN(TRIM(S91))=0</formula>
    </cfRule>
  </conditionalFormatting>
  <conditionalFormatting sqref="S91">
    <cfRule type="cellIs" dxfId="182" priority="178" operator="between">
      <formula>1</formula>
      <formula>4</formula>
    </cfRule>
    <cfRule type="containsText" dxfId="181" priority="179" operator="containsText" text="X">
      <formula>NOT(ISERROR(SEARCH("X",S91)))</formula>
    </cfRule>
  </conditionalFormatting>
  <conditionalFormatting sqref="B92">
    <cfRule type="duplicateValues" dxfId="180" priority="169"/>
  </conditionalFormatting>
  <conditionalFormatting sqref="F92">
    <cfRule type="containsBlanks" dxfId="179" priority="175">
      <formula>LEN(TRIM(F92))=0</formula>
    </cfRule>
  </conditionalFormatting>
  <conditionalFormatting sqref="P92:R92">
    <cfRule type="containsText" dxfId="178" priority="172" operator="containsText" text="PRIMARY STUDY">
      <formula>NOT(ISERROR(SEARCH("PRIMARY STUDY",P92)))</formula>
    </cfRule>
    <cfRule type="notContainsText" dxfId="177" priority="173" operator="notContains" text="YES">
      <formula>ISERROR(SEARCH("YES",P92))</formula>
    </cfRule>
    <cfRule type="containsText" dxfId="176" priority="174" operator="containsText" text="YES">
      <formula>NOT(ISERROR(SEARCH("YES",P92)))</formula>
    </cfRule>
  </conditionalFormatting>
  <conditionalFormatting sqref="S92">
    <cfRule type="containsBlanks" dxfId="175" priority="176">
      <formula>LEN(TRIM(S92))=0</formula>
    </cfRule>
  </conditionalFormatting>
  <conditionalFormatting sqref="S92">
    <cfRule type="cellIs" dxfId="174" priority="170" operator="between">
      <formula>1</formula>
      <formula>4</formula>
    </cfRule>
    <cfRule type="containsText" dxfId="173" priority="171" operator="containsText" text="X">
      <formula>NOT(ISERROR(SEARCH("X",S92)))</formula>
    </cfRule>
  </conditionalFormatting>
  <conditionalFormatting sqref="B94">
    <cfRule type="duplicateValues" dxfId="172" priority="153"/>
  </conditionalFormatting>
  <conditionalFormatting sqref="F94">
    <cfRule type="containsBlanks" dxfId="171" priority="159">
      <formula>LEN(TRIM(F94))=0</formula>
    </cfRule>
  </conditionalFormatting>
  <conditionalFormatting sqref="P94:R94">
    <cfRule type="containsText" dxfId="170" priority="156" operator="containsText" text="PRIMARY STUDY">
      <formula>NOT(ISERROR(SEARCH("PRIMARY STUDY",P94)))</formula>
    </cfRule>
    <cfRule type="notContainsText" dxfId="169" priority="157" operator="notContains" text="YES">
      <formula>ISERROR(SEARCH("YES",P94))</formula>
    </cfRule>
    <cfRule type="containsText" dxfId="168" priority="158" operator="containsText" text="YES">
      <formula>NOT(ISERROR(SEARCH("YES",P94)))</formula>
    </cfRule>
  </conditionalFormatting>
  <conditionalFormatting sqref="S94">
    <cfRule type="containsBlanks" dxfId="167" priority="160">
      <formula>LEN(TRIM(S94))=0</formula>
    </cfRule>
  </conditionalFormatting>
  <conditionalFormatting sqref="S94">
    <cfRule type="cellIs" dxfId="166" priority="154" operator="between">
      <formula>1</formula>
      <formula>4</formula>
    </cfRule>
    <cfRule type="containsText" dxfId="165" priority="155" operator="containsText" text="X">
      <formula>NOT(ISERROR(SEARCH("X",S94)))</formula>
    </cfRule>
  </conditionalFormatting>
  <conditionalFormatting sqref="B95">
    <cfRule type="duplicateValues" dxfId="164" priority="145"/>
  </conditionalFormatting>
  <conditionalFormatting sqref="F95">
    <cfRule type="containsBlanks" dxfId="163" priority="151">
      <formula>LEN(TRIM(F95))=0</formula>
    </cfRule>
  </conditionalFormatting>
  <conditionalFormatting sqref="P95:R95">
    <cfRule type="containsText" dxfId="162" priority="148" operator="containsText" text="PRIMARY STUDY">
      <formula>NOT(ISERROR(SEARCH("PRIMARY STUDY",P95)))</formula>
    </cfRule>
    <cfRule type="notContainsText" dxfId="161" priority="149" operator="notContains" text="YES">
      <formula>ISERROR(SEARCH("YES",P95))</formula>
    </cfRule>
    <cfRule type="containsText" dxfId="160" priority="150" operator="containsText" text="YES">
      <formula>NOT(ISERROR(SEARCH("YES",P95)))</formula>
    </cfRule>
  </conditionalFormatting>
  <conditionalFormatting sqref="S95">
    <cfRule type="containsBlanks" dxfId="159" priority="152">
      <formula>LEN(TRIM(S95))=0</formula>
    </cfRule>
  </conditionalFormatting>
  <conditionalFormatting sqref="S95">
    <cfRule type="cellIs" dxfId="158" priority="146" operator="between">
      <formula>1</formula>
      <formula>4</formula>
    </cfRule>
    <cfRule type="containsText" dxfId="157" priority="147" operator="containsText" text="X">
      <formula>NOT(ISERROR(SEARCH("X",S95)))</formula>
    </cfRule>
  </conditionalFormatting>
  <conditionalFormatting sqref="B96">
    <cfRule type="duplicateValues" dxfId="156" priority="137"/>
  </conditionalFormatting>
  <conditionalFormatting sqref="F96">
    <cfRule type="containsBlanks" dxfId="155" priority="143">
      <formula>LEN(TRIM(F96))=0</formula>
    </cfRule>
  </conditionalFormatting>
  <conditionalFormatting sqref="P96:R96">
    <cfRule type="containsText" dxfId="154" priority="140" operator="containsText" text="PRIMARY STUDY">
      <formula>NOT(ISERROR(SEARCH("PRIMARY STUDY",P96)))</formula>
    </cfRule>
    <cfRule type="notContainsText" dxfId="153" priority="141" operator="notContains" text="YES">
      <formula>ISERROR(SEARCH("YES",P96))</formula>
    </cfRule>
    <cfRule type="containsText" dxfId="152" priority="142" operator="containsText" text="YES">
      <formula>NOT(ISERROR(SEARCH("YES",P96)))</formula>
    </cfRule>
  </conditionalFormatting>
  <conditionalFormatting sqref="S96">
    <cfRule type="containsBlanks" dxfId="151" priority="144">
      <formula>LEN(TRIM(S96))=0</formula>
    </cfRule>
  </conditionalFormatting>
  <conditionalFormatting sqref="S96">
    <cfRule type="cellIs" dxfId="150" priority="138" operator="between">
      <formula>1</formula>
      <formula>4</formula>
    </cfRule>
    <cfRule type="containsText" dxfId="149" priority="139" operator="containsText" text="X">
      <formula>NOT(ISERROR(SEARCH("X",S96)))</formula>
    </cfRule>
  </conditionalFormatting>
  <conditionalFormatting sqref="B97">
    <cfRule type="duplicateValues" dxfId="148" priority="129"/>
  </conditionalFormatting>
  <conditionalFormatting sqref="F97">
    <cfRule type="containsBlanks" dxfId="147" priority="135">
      <formula>LEN(TRIM(F97))=0</formula>
    </cfRule>
  </conditionalFormatting>
  <conditionalFormatting sqref="P97:R97">
    <cfRule type="containsText" dxfId="146" priority="132" operator="containsText" text="PRIMARY STUDY">
      <formula>NOT(ISERROR(SEARCH("PRIMARY STUDY",P97)))</formula>
    </cfRule>
    <cfRule type="notContainsText" dxfId="145" priority="133" operator="notContains" text="YES">
      <formula>ISERROR(SEARCH("YES",P97))</formula>
    </cfRule>
    <cfRule type="containsText" dxfId="144" priority="134" operator="containsText" text="YES">
      <formula>NOT(ISERROR(SEARCH("YES",P97)))</formula>
    </cfRule>
  </conditionalFormatting>
  <conditionalFormatting sqref="S97">
    <cfRule type="containsBlanks" dxfId="143" priority="136">
      <formula>LEN(TRIM(S97))=0</formula>
    </cfRule>
  </conditionalFormatting>
  <conditionalFormatting sqref="S97">
    <cfRule type="cellIs" dxfId="142" priority="130" operator="between">
      <formula>1</formula>
      <formula>4</formula>
    </cfRule>
    <cfRule type="containsText" dxfId="141" priority="131" operator="containsText" text="X">
      <formula>NOT(ISERROR(SEARCH("X",S97)))</formula>
    </cfRule>
  </conditionalFormatting>
  <conditionalFormatting sqref="B98">
    <cfRule type="duplicateValues" dxfId="140" priority="121"/>
  </conditionalFormatting>
  <conditionalFormatting sqref="F98">
    <cfRule type="containsBlanks" dxfId="139" priority="127">
      <formula>LEN(TRIM(F98))=0</formula>
    </cfRule>
  </conditionalFormatting>
  <conditionalFormatting sqref="P98:R98">
    <cfRule type="containsText" dxfId="138" priority="124" operator="containsText" text="PRIMARY STUDY">
      <formula>NOT(ISERROR(SEARCH("PRIMARY STUDY",P98)))</formula>
    </cfRule>
    <cfRule type="notContainsText" dxfId="137" priority="125" operator="notContains" text="YES">
      <formula>ISERROR(SEARCH("YES",P98))</formula>
    </cfRule>
    <cfRule type="containsText" dxfId="136" priority="126" operator="containsText" text="YES">
      <formula>NOT(ISERROR(SEARCH("YES",P98)))</formula>
    </cfRule>
  </conditionalFormatting>
  <conditionalFormatting sqref="S98">
    <cfRule type="containsBlanks" dxfId="135" priority="128">
      <formula>LEN(TRIM(S98))=0</formula>
    </cfRule>
  </conditionalFormatting>
  <conditionalFormatting sqref="S98">
    <cfRule type="cellIs" dxfId="134" priority="122" operator="between">
      <formula>1</formula>
      <formula>4</formula>
    </cfRule>
    <cfRule type="containsText" dxfId="133" priority="123" operator="containsText" text="X">
      <formula>NOT(ISERROR(SEARCH("X",S98)))</formula>
    </cfRule>
  </conditionalFormatting>
  <conditionalFormatting sqref="B99">
    <cfRule type="duplicateValues" dxfId="132" priority="113"/>
  </conditionalFormatting>
  <conditionalFormatting sqref="F99">
    <cfRule type="containsBlanks" dxfId="131" priority="119">
      <formula>LEN(TRIM(F99))=0</formula>
    </cfRule>
  </conditionalFormatting>
  <conditionalFormatting sqref="P99:R99">
    <cfRule type="containsText" dxfId="130" priority="116" operator="containsText" text="PRIMARY STUDY">
      <formula>NOT(ISERROR(SEARCH("PRIMARY STUDY",P99)))</formula>
    </cfRule>
    <cfRule type="notContainsText" dxfId="129" priority="117" operator="notContains" text="YES">
      <formula>ISERROR(SEARCH("YES",P99))</formula>
    </cfRule>
    <cfRule type="containsText" dxfId="128" priority="118" operator="containsText" text="YES">
      <formula>NOT(ISERROR(SEARCH("YES",P99)))</formula>
    </cfRule>
  </conditionalFormatting>
  <conditionalFormatting sqref="S99">
    <cfRule type="containsBlanks" dxfId="127" priority="120">
      <formula>LEN(TRIM(S99))=0</formula>
    </cfRule>
  </conditionalFormatting>
  <conditionalFormatting sqref="S99">
    <cfRule type="cellIs" dxfId="126" priority="114" operator="between">
      <formula>1</formula>
      <formula>4</formula>
    </cfRule>
    <cfRule type="containsText" dxfId="125" priority="115" operator="containsText" text="X">
      <formula>NOT(ISERROR(SEARCH("X",S99)))</formula>
    </cfRule>
  </conditionalFormatting>
  <conditionalFormatting sqref="B100">
    <cfRule type="duplicateValues" dxfId="124" priority="105"/>
  </conditionalFormatting>
  <conditionalFormatting sqref="F100">
    <cfRule type="containsBlanks" dxfId="123" priority="111">
      <formula>LEN(TRIM(F100))=0</formula>
    </cfRule>
  </conditionalFormatting>
  <conditionalFormatting sqref="P100:R100">
    <cfRule type="containsText" dxfId="122" priority="108" operator="containsText" text="PRIMARY STUDY">
      <formula>NOT(ISERROR(SEARCH("PRIMARY STUDY",P100)))</formula>
    </cfRule>
    <cfRule type="notContainsText" dxfId="121" priority="109" operator="notContains" text="YES">
      <formula>ISERROR(SEARCH("YES",P100))</formula>
    </cfRule>
    <cfRule type="containsText" dxfId="120" priority="110" operator="containsText" text="YES">
      <formula>NOT(ISERROR(SEARCH("YES",P100)))</formula>
    </cfRule>
  </conditionalFormatting>
  <conditionalFormatting sqref="S100">
    <cfRule type="containsBlanks" dxfId="119" priority="112">
      <formula>LEN(TRIM(S100))=0</formula>
    </cfRule>
  </conditionalFormatting>
  <conditionalFormatting sqref="S100">
    <cfRule type="cellIs" dxfId="118" priority="106" operator="between">
      <formula>1</formula>
      <formula>4</formula>
    </cfRule>
    <cfRule type="containsText" dxfId="117" priority="107" operator="containsText" text="X">
      <formula>NOT(ISERROR(SEARCH("X",S100)))</formula>
    </cfRule>
  </conditionalFormatting>
  <conditionalFormatting sqref="B101">
    <cfRule type="duplicateValues" dxfId="116" priority="97"/>
  </conditionalFormatting>
  <conditionalFormatting sqref="F101">
    <cfRule type="containsBlanks" dxfId="115" priority="103">
      <formula>LEN(TRIM(F101))=0</formula>
    </cfRule>
  </conditionalFormatting>
  <conditionalFormatting sqref="P101:R101">
    <cfRule type="containsText" dxfId="114" priority="100" operator="containsText" text="PRIMARY STUDY">
      <formula>NOT(ISERROR(SEARCH("PRIMARY STUDY",P101)))</formula>
    </cfRule>
    <cfRule type="notContainsText" dxfId="113" priority="101" operator="notContains" text="YES">
      <formula>ISERROR(SEARCH("YES",P101))</formula>
    </cfRule>
    <cfRule type="containsText" dxfId="112" priority="102" operator="containsText" text="YES">
      <formula>NOT(ISERROR(SEARCH("YES",P101)))</formula>
    </cfRule>
  </conditionalFormatting>
  <conditionalFormatting sqref="S101">
    <cfRule type="containsBlanks" dxfId="111" priority="104">
      <formula>LEN(TRIM(S101))=0</formula>
    </cfRule>
  </conditionalFormatting>
  <conditionalFormatting sqref="S101">
    <cfRule type="cellIs" dxfId="110" priority="98" operator="between">
      <formula>1</formula>
      <formula>4</formula>
    </cfRule>
    <cfRule type="containsText" dxfId="109" priority="99" operator="containsText" text="X">
      <formula>NOT(ISERROR(SEARCH("X",S101)))</formula>
    </cfRule>
  </conditionalFormatting>
  <conditionalFormatting sqref="B102">
    <cfRule type="duplicateValues" dxfId="108" priority="89"/>
  </conditionalFormatting>
  <conditionalFormatting sqref="F102">
    <cfRule type="containsBlanks" dxfId="107" priority="95">
      <formula>LEN(TRIM(F102))=0</formula>
    </cfRule>
  </conditionalFormatting>
  <conditionalFormatting sqref="P102:R102">
    <cfRule type="containsText" dxfId="106" priority="92" operator="containsText" text="PRIMARY STUDY">
      <formula>NOT(ISERROR(SEARCH("PRIMARY STUDY",P102)))</formula>
    </cfRule>
    <cfRule type="notContainsText" dxfId="105" priority="93" operator="notContains" text="YES">
      <formula>ISERROR(SEARCH("YES",P102))</formula>
    </cfRule>
    <cfRule type="containsText" dxfId="104" priority="94" operator="containsText" text="YES">
      <formula>NOT(ISERROR(SEARCH("YES",P102)))</formula>
    </cfRule>
  </conditionalFormatting>
  <conditionalFormatting sqref="S102">
    <cfRule type="containsBlanks" dxfId="103" priority="96">
      <formula>LEN(TRIM(S102))=0</formula>
    </cfRule>
  </conditionalFormatting>
  <conditionalFormatting sqref="S102">
    <cfRule type="cellIs" dxfId="102" priority="90" operator="between">
      <formula>1</formula>
      <formula>4</formula>
    </cfRule>
    <cfRule type="containsText" dxfId="101" priority="91" operator="containsText" text="X">
      <formula>NOT(ISERROR(SEARCH("X",S102)))</formula>
    </cfRule>
  </conditionalFormatting>
  <conditionalFormatting sqref="B94">
    <cfRule type="duplicateValues" dxfId="100" priority="81"/>
  </conditionalFormatting>
  <conditionalFormatting sqref="F94">
    <cfRule type="containsBlanks" dxfId="99" priority="87">
      <formula>LEN(TRIM(F94))=0</formula>
    </cfRule>
  </conditionalFormatting>
  <conditionalFormatting sqref="P94:R94">
    <cfRule type="containsText" dxfId="98" priority="84" operator="containsText" text="PRIMARY STUDY">
      <formula>NOT(ISERROR(SEARCH("PRIMARY STUDY",P94)))</formula>
    </cfRule>
    <cfRule type="notContainsText" dxfId="97" priority="85" operator="notContains" text="YES">
      <formula>ISERROR(SEARCH("YES",P94))</formula>
    </cfRule>
    <cfRule type="containsText" dxfId="96" priority="86" operator="containsText" text="YES">
      <formula>NOT(ISERROR(SEARCH("YES",P94)))</formula>
    </cfRule>
  </conditionalFormatting>
  <conditionalFormatting sqref="S94">
    <cfRule type="containsBlanks" dxfId="95" priority="88">
      <formula>LEN(TRIM(S94))=0</formula>
    </cfRule>
  </conditionalFormatting>
  <conditionalFormatting sqref="S94">
    <cfRule type="cellIs" dxfId="94" priority="82" operator="between">
      <formula>1</formula>
      <formula>4</formula>
    </cfRule>
    <cfRule type="containsText" dxfId="93" priority="83" operator="containsText" text="X">
      <formula>NOT(ISERROR(SEARCH("X",S94)))</formula>
    </cfRule>
  </conditionalFormatting>
  <conditionalFormatting sqref="B95">
    <cfRule type="duplicateValues" dxfId="92" priority="73"/>
  </conditionalFormatting>
  <conditionalFormatting sqref="F95">
    <cfRule type="containsBlanks" dxfId="91" priority="79">
      <formula>LEN(TRIM(F95))=0</formula>
    </cfRule>
  </conditionalFormatting>
  <conditionalFormatting sqref="P95:R95">
    <cfRule type="containsText" dxfId="90" priority="76" operator="containsText" text="PRIMARY STUDY">
      <formula>NOT(ISERROR(SEARCH("PRIMARY STUDY",P95)))</formula>
    </cfRule>
    <cfRule type="notContainsText" dxfId="89" priority="77" operator="notContains" text="YES">
      <formula>ISERROR(SEARCH("YES",P95))</formula>
    </cfRule>
    <cfRule type="containsText" dxfId="88" priority="78" operator="containsText" text="YES">
      <formula>NOT(ISERROR(SEARCH("YES",P95)))</formula>
    </cfRule>
  </conditionalFormatting>
  <conditionalFormatting sqref="S95">
    <cfRule type="containsBlanks" dxfId="87" priority="80">
      <formula>LEN(TRIM(S95))=0</formula>
    </cfRule>
  </conditionalFormatting>
  <conditionalFormatting sqref="S95">
    <cfRule type="cellIs" dxfId="86" priority="74" operator="between">
      <formula>1</formula>
      <formula>4</formula>
    </cfRule>
    <cfRule type="containsText" dxfId="85" priority="75" operator="containsText" text="X">
      <formula>NOT(ISERROR(SEARCH("X",S95)))</formula>
    </cfRule>
  </conditionalFormatting>
  <conditionalFormatting sqref="B96">
    <cfRule type="duplicateValues" dxfId="84" priority="65"/>
  </conditionalFormatting>
  <conditionalFormatting sqref="F96">
    <cfRule type="containsBlanks" dxfId="83" priority="71">
      <formula>LEN(TRIM(F96))=0</formula>
    </cfRule>
  </conditionalFormatting>
  <conditionalFormatting sqref="P96:R96">
    <cfRule type="containsText" dxfId="82" priority="68" operator="containsText" text="PRIMARY STUDY">
      <formula>NOT(ISERROR(SEARCH("PRIMARY STUDY",P96)))</formula>
    </cfRule>
    <cfRule type="notContainsText" dxfId="81" priority="69" operator="notContains" text="YES">
      <formula>ISERROR(SEARCH("YES",P96))</formula>
    </cfRule>
    <cfRule type="containsText" dxfId="80" priority="70" operator="containsText" text="YES">
      <formula>NOT(ISERROR(SEARCH("YES",P96)))</formula>
    </cfRule>
  </conditionalFormatting>
  <conditionalFormatting sqref="S96">
    <cfRule type="containsBlanks" dxfId="79" priority="72">
      <formula>LEN(TRIM(S96))=0</formula>
    </cfRule>
  </conditionalFormatting>
  <conditionalFormatting sqref="S96">
    <cfRule type="cellIs" dxfId="78" priority="66" operator="between">
      <formula>1</formula>
      <formula>4</formula>
    </cfRule>
    <cfRule type="containsText" dxfId="77" priority="67" operator="containsText" text="X">
      <formula>NOT(ISERROR(SEARCH("X",S96)))</formula>
    </cfRule>
  </conditionalFormatting>
  <conditionalFormatting sqref="B97">
    <cfRule type="duplicateValues" dxfId="76" priority="57"/>
  </conditionalFormatting>
  <conditionalFormatting sqref="F97">
    <cfRule type="containsBlanks" dxfId="75" priority="63">
      <formula>LEN(TRIM(F97))=0</formula>
    </cfRule>
  </conditionalFormatting>
  <conditionalFormatting sqref="P97:R97">
    <cfRule type="containsText" dxfId="74" priority="60" operator="containsText" text="PRIMARY STUDY">
      <formula>NOT(ISERROR(SEARCH("PRIMARY STUDY",P97)))</formula>
    </cfRule>
    <cfRule type="notContainsText" dxfId="73" priority="61" operator="notContains" text="YES">
      <formula>ISERROR(SEARCH("YES",P97))</formula>
    </cfRule>
    <cfRule type="containsText" dxfId="72" priority="62" operator="containsText" text="YES">
      <formula>NOT(ISERROR(SEARCH("YES",P97)))</formula>
    </cfRule>
  </conditionalFormatting>
  <conditionalFormatting sqref="S97">
    <cfRule type="containsBlanks" dxfId="71" priority="64">
      <formula>LEN(TRIM(S97))=0</formula>
    </cfRule>
  </conditionalFormatting>
  <conditionalFormatting sqref="S97">
    <cfRule type="cellIs" dxfId="70" priority="58" operator="between">
      <formula>1</formula>
      <formula>4</formula>
    </cfRule>
    <cfRule type="containsText" dxfId="69" priority="59" operator="containsText" text="X">
      <formula>NOT(ISERROR(SEARCH("X",S97)))</formula>
    </cfRule>
  </conditionalFormatting>
  <conditionalFormatting sqref="B98">
    <cfRule type="duplicateValues" dxfId="68" priority="49"/>
  </conditionalFormatting>
  <conditionalFormatting sqref="F98">
    <cfRule type="containsBlanks" dxfId="67" priority="55">
      <formula>LEN(TRIM(F98))=0</formula>
    </cfRule>
  </conditionalFormatting>
  <conditionalFormatting sqref="P98:R98">
    <cfRule type="containsText" dxfId="66" priority="52" operator="containsText" text="PRIMARY STUDY">
      <formula>NOT(ISERROR(SEARCH("PRIMARY STUDY",P98)))</formula>
    </cfRule>
    <cfRule type="notContainsText" dxfId="65" priority="53" operator="notContains" text="YES">
      <formula>ISERROR(SEARCH("YES",P98))</formula>
    </cfRule>
    <cfRule type="containsText" dxfId="64" priority="54" operator="containsText" text="YES">
      <formula>NOT(ISERROR(SEARCH("YES",P98)))</formula>
    </cfRule>
  </conditionalFormatting>
  <conditionalFormatting sqref="S98">
    <cfRule type="containsBlanks" dxfId="63" priority="56">
      <formula>LEN(TRIM(S98))=0</formula>
    </cfRule>
  </conditionalFormatting>
  <conditionalFormatting sqref="S98">
    <cfRule type="cellIs" dxfId="62" priority="50" operator="between">
      <formula>1</formula>
      <formula>4</formula>
    </cfRule>
    <cfRule type="containsText" dxfId="61" priority="51" operator="containsText" text="X">
      <formula>NOT(ISERROR(SEARCH("X",S98)))</formula>
    </cfRule>
  </conditionalFormatting>
  <conditionalFormatting sqref="B99">
    <cfRule type="duplicateValues" dxfId="60" priority="41"/>
  </conditionalFormatting>
  <conditionalFormatting sqref="F99">
    <cfRule type="containsBlanks" dxfId="59" priority="47">
      <formula>LEN(TRIM(F99))=0</formula>
    </cfRule>
  </conditionalFormatting>
  <conditionalFormatting sqref="P99:R99">
    <cfRule type="containsText" dxfId="58" priority="44" operator="containsText" text="PRIMARY STUDY">
      <formula>NOT(ISERROR(SEARCH("PRIMARY STUDY",P99)))</formula>
    </cfRule>
    <cfRule type="notContainsText" dxfId="57" priority="45" operator="notContains" text="YES">
      <formula>ISERROR(SEARCH("YES",P99))</formula>
    </cfRule>
    <cfRule type="containsText" dxfId="56" priority="46" operator="containsText" text="YES">
      <formula>NOT(ISERROR(SEARCH("YES",P99)))</formula>
    </cfRule>
  </conditionalFormatting>
  <conditionalFormatting sqref="S99">
    <cfRule type="containsBlanks" dxfId="55" priority="48">
      <formula>LEN(TRIM(S99))=0</formula>
    </cfRule>
  </conditionalFormatting>
  <conditionalFormatting sqref="S99">
    <cfRule type="cellIs" dxfId="54" priority="42" operator="between">
      <formula>1</formula>
      <formula>4</formula>
    </cfRule>
    <cfRule type="containsText" dxfId="53" priority="43" operator="containsText" text="X">
      <formula>NOT(ISERROR(SEARCH("X",S99)))</formula>
    </cfRule>
  </conditionalFormatting>
  <conditionalFormatting sqref="B100">
    <cfRule type="duplicateValues" dxfId="52" priority="33"/>
  </conditionalFormatting>
  <conditionalFormatting sqref="F100">
    <cfRule type="containsBlanks" dxfId="51" priority="39">
      <formula>LEN(TRIM(F100))=0</formula>
    </cfRule>
  </conditionalFormatting>
  <conditionalFormatting sqref="P100:R100">
    <cfRule type="containsText" dxfId="50" priority="36" operator="containsText" text="PRIMARY STUDY">
      <formula>NOT(ISERROR(SEARCH("PRIMARY STUDY",P100)))</formula>
    </cfRule>
    <cfRule type="notContainsText" dxfId="49" priority="37" operator="notContains" text="YES">
      <formula>ISERROR(SEARCH("YES",P100))</formula>
    </cfRule>
    <cfRule type="containsText" dxfId="48" priority="38" operator="containsText" text="YES">
      <formula>NOT(ISERROR(SEARCH("YES",P100)))</formula>
    </cfRule>
  </conditionalFormatting>
  <conditionalFormatting sqref="S100">
    <cfRule type="containsBlanks" dxfId="47" priority="40">
      <formula>LEN(TRIM(S100))=0</formula>
    </cfRule>
  </conditionalFormatting>
  <conditionalFormatting sqref="S100">
    <cfRule type="cellIs" dxfId="46" priority="34" operator="between">
      <formula>1</formula>
      <formula>4</formula>
    </cfRule>
    <cfRule type="containsText" dxfId="45" priority="35" operator="containsText" text="X">
      <formula>NOT(ISERROR(SEARCH("X",S100)))</formula>
    </cfRule>
  </conditionalFormatting>
  <conditionalFormatting sqref="B101">
    <cfRule type="duplicateValues" dxfId="44" priority="25"/>
  </conditionalFormatting>
  <conditionalFormatting sqref="F101">
    <cfRule type="containsBlanks" dxfId="43" priority="31">
      <formula>LEN(TRIM(F101))=0</formula>
    </cfRule>
  </conditionalFormatting>
  <conditionalFormatting sqref="P101:R101">
    <cfRule type="containsText" dxfId="42" priority="28" operator="containsText" text="PRIMARY STUDY">
      <formula>NOT(ISERROR(SEARCH("PRIMARY STUDY",P101)))</formula>
    </cfRule>
    <cfRule type="notContainsText" dxfId="41" priority="29" operator="notContains" text="YES">
      <formula>ISERROR(SEARCH("YES",P101))</formula>
    </cfRule>
    <cfRule type="containsText" dxfId="40" priority="30" operator="containsText" text="YES">
      <formula>NOT(ISERROR(SEARCH("YES",P101)))</formula>
    </cfRule>
  </conditionalFormatting>
  <conditionalFormatting sqref="S101">
    <cfRule type="containsBlanks" dxfId="39" priority="32">
      <formula>LEN(TRIM(S101))=0</formula>
    </cfRule>
  </conditionalFormatting>
  <conditionalFormatting sqref="S101">
    <cfRule type="cellIs" dxfId="38" priority="26" operator="between">
      <formula>1</formula>
      <formula>4</formula>
    </cfRule>
    <cfRule type="containsText" dxfId="37" priority="27" operator="containsText" text="X">
      <formula>NOT(ISERROR(SEARCH("X",S101)))</formula>
    </cfRule>
  </conditionalFormatting>
  <conditionalFormatting sqref="B102">
    <cfRule type="duplicateValues" dxfId="36" priority="17"/>
  </conditionalFormatting>
  <conditionalFormatting sqref="F102">
    <cfRule type="containsBlanks" dxfId="35" priority="23">
      <formula>LEN(TRIM(F102))=0</formula>
    </cfRule>
  </conditionalFormatting>
  <conditionalFormatting sqref="P102:R102">
    <cfRule type="containsText" dxfId="34" priority="20" operator="containsText" text="PRIMARY STUDY">
      <formula>NOT(ISERROR(SEARCH("PRIMARY STUDY",P102)))</formula>
    </cfRule>
    <cfRule type="notContainsText" dxfId="33" priority="21" operator="notContains" text="YES">
      <formula>ISERROR(SEARCH("YES",P102))</formula>
    </cfRule>
    <cfRule type="containsText" dxfId="32" priority="22" operator="containsText" text="YES">
      <formula>NOT(ISERROR(SEARCH("YES",P102)))</formula>
    </cfRule>
  </conditionalFormatting>
  <conditionalFormatting sqref="S102">
    <cfRule type="containsBlanks" dxfId="31" priority="24">
      <formula>LEN(TRIM(S102))=0</formula>
    </cfRule>
  </conditionalFormatting>
  <conditionalFormatting sqref="S102">
    <cfRule type="cellIs" dxfId="30" priority="18" operator="between">
      <formula>1</formula>
      <formula>4</formula>
    </cfRule>
    <cfRule type="containsText" dxfId="29" priority="19" operator="containsText" text="X">
      <formula>NOT(ISERROR(SEARCH("X",S102)))</formula>
    </cfRule>
  </conditionalFormatting>
  <conditionalFormatting sqref="B103">
    <cfRule type="duplicateValues" dxfId="28" priority="9"/>
  </conditionalFormatting>
  <conditionalFormatting sqref="F103">
    <cfRule type="containsBlanks" dxfId="27" priority="15">
      <formula>LEN(TRIM(F103))=0</formula>
    </cfRule>
  </conditionalFormatting>
  <conditionalFormatting sqref="P103:R103">
    <cfRule type="containsText" dxfId="26" priority="12" operator="containsText" text="PRIMARY STUDY">
      <formula>NOT(ISERROR(SEARCH("PRIMARY STUDY",P103)))</formula>
    </cfRule>
    <cfRule type="notContainsText" dxfId="25" priority="13" operator="notContains" text="YES">
      <formula>ISERROR(SEARCH("YES",P103))</formula>
    </cfRule>
    <cfRule type="containsText" dxfId="24" priority="14" operator="containsText" text="YES">
      <formula>NOT(ISERROR(SEARCH("YES",P103)))</formula>
    </cfRule>
  </conditionalFormatting>
  <conditionalFormatting sqref="S103">
    <cfRule type="containsBlanks" dxfId="23" priority="16">
      <formula>LEN(TRIM(S103))=0</formula>
    </cfRule>
  </conditionalFormatting>
  <conditionalFormatting sqref="S103">
    <cfRule type="cellIs" dxfId="22" priority="10" operator="between">
      <formula>1</formula>
      <formula>4</formula>
    </cfRule>
    <cfRule type="containsText" dxfId="21" priority="11" operator="containsText" text="X">
      <formula>NOT(ISERROR(SEARCH("X",S103)))</formula>
    </cfRule>
  </conditionalFormatting>
  <conditionalFormatting sqref="B93">
    <cfRule type="duplicateValues" dxfId="20" priority="1"/>
  </conditionalFormatting>
  <conditionalFormatting sqref="F93">
    <cfRule type="containsBlanks" dxfId="19" priority="7">
      <formula>LEN(TRIM(F93))=0</formula>
    </cfRule>
  </conditionalFormatting>
  <conditionalFormatting sqref="P93:R93">
    <cfRule type="containsText" dxfId="18" priority="4" operator="containsText" text="PRIMARY STUDY">
      <formula>NOT(ISERROR(SEARCH("PRIMARY STUDY",P93)))</formula>
    </cfRule>
    <cfRule type="notContainsText" dxfId="17" priority="5" operator="notContains" text="YES">
      <formula>ISERROR(SEARCH("YES",P93))</formula>
    </cfRule>
    <cfRule type="containsText" dxfId="16" priority="6" operator="containsText" text="YES">
      <formula>NOT(ISERROR(SEARCH("YES",P93)))</formula>
    </cfRule>
  </conditionalFormatting>
  <conditionalFormatting sqref="S93">
    <cfRule type="containsBlanks" dxfId="15" priority="8">
      <formula>LEN(TRIM(S93))=0</formula>
    </cfRule>
  </conditionalFormatting>
  <conditionalFormatting sqref="S93">
    <cfRule type="cellIs" dxfId="14" priority="2" operator="between">
      <formula>1</formula>
      <formula>4</formula>
    </cfRule>
    <cfRule type="containsText" dxfId="13" priority="3" operator="containsText" text="X">
      <formula>NOT(ISERROR(SEARCH("X",S93)))</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40"/>
  <sheetViews>
    <sheetView topLeftCell="A1010" zoomScaleNormal="100" workbookViewId="0">
      <selection activeCell="D1041" sqref="D1041"/>
    </sheetView>
  </sheetViews>
  <sheetFormatPr defaultRowHeight="15" x14ac:dyDescent="0.25"/>
  <cols>
    <col min="1" max="1" width="17.28515625" bestFit="1" customWidth="1"/>
    <col min="2" max="2" width="10.85546875" customWidth="1"/>
    <col min="3" max="3" width="12.7109375" customWidth="1"/>
    <col min="4" max="6" width="10.85546875" customWidth="1"/>
    <col min="8" max="8" width="12.7109375" bestFit="1" customWidth="1"/>
    <col min="9" max="11" width="12" bestFit="1" customWidth="1"/>
    <col min="13" max="13" width="11" bestFit="1" customWidth="1"/>
  </cols>
  <sheetData>
    <row r="3" spans="1:18" x14ac:dyDescent="0.25">
      <c r="A3" s="72" t="s">
        <v>122</v>
      </c>
    </row>
    <row r="5" spans="1:18" x14ac:dyDescent="0.25">
      <c r="B5" t="s">
        <v>162</v>
      </c>
      <c r="D5" t="s">
        <v>165</v>
      </c>
      <c r="K5" t="s">
        <v>163</v>
      </c>
      <c r="P5" t="s">
        <v>164</v>
      </c>
    </row>
    <row r="7" spans="1:18" x14ac:dyDescent="0.25">
      <c r="C7" t="s">
        <v>145</v>
      </c>
      <c r="D7" t="s">
        <v>143</v>
      </c>
      <c r="E7" t="s">
        <v>158</v>
      </c>
      <c r="F7" t="s">
        <v>159</v>
      </c>
      <c r="G7" t="s">
        <v>142</v>
      </c>
      <c r="H7" s="70"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8">
        <f>(1+G8)^(1/C8)-1</f>
        <v>0.10082582613601465</v>
      </c>
      <c r="L8">
        <f t="shared" ref="L8:L55" si="0">G8/H8</f>
        <v>5.7586206896551726</v>
      </c>
      <c r="M8">
        <f t="shared" ref="M8:M55" si="1">K8*100</f>
        <v>10.082582613601465</v>
      </c>
      <c r="N8">
        <f t="shared" ref="N8:N55" si="2">M8/L8</f>
        <v>1.7508676394876794</v>
      </c>
      <c r="P8" s="71">
        <f t="shared" ref="P8:P55" si="3">M8</f>
        <v>10.082582613601465</v>
      </c>
      <c r="Q8" s="71">
        <f t="shared" ref="Q8:Q55" si="4">IF(N8&gt;0,N8,-N8)</f>
        <v>1.7508676394876794</v>
      </c>
      <c r="R8" s="71">
        <f t="shared" ref="R8:R55" si="5">P8/Q8</f>
        <v>5.7586206896551726</v>
      </c>
    </row>
    <row r="9" spans="1:18" x14ac:dyDescent="0.25">
      <c r="B9" t="s">
        <v>154</v>
      </c>
      <c r="C9">
        <v>5</v>
      </c>
      <c r="D9" t="s">
        <v>144</v>
      </c>
      <c r="E9">
        <v>2004</v>
      </c>
      <c r="F9" t="s">
        <v>160</v>
      </c>
      <c r="G9">
        <v>0.56899999999999995</v>
      </c>
      <c r="H9">
        <v>2.1000000000000001E-2</v>
      </c>
      <c r="K9" s="68">
        <f>(1+G9)^(1/C9)-1</f>
        <v>9.4270241253097353E-2</v>
      </c>
      <c r="L9">
        <f t="shared" si="0"/>
        <v>27.095238095238091</v>
      </c>
      <c r="M9">
        <f t="shared" si="1"/>
        <v>9.4270241253097353</v>
      </c>
      <c r="N9">
        <f t="shared" si="2"/>
        <v>0.34792180427329433</v>
      </c>
      <c r="P9" s="71">
        <f t="shared" si="3"/>
        <v>9.4270241253097353</v>
      </c>
      <c r="Q9" s="71">
        <f t="shared" si="4"/>
        <v>0.34792180427329433</v>
      </c>
      <c r="R9" s="71">
        <f t="shared" si="5"/>
        <v>27.095238095238091</v>
      </c>
    </row>
    <row r="10" spans="1:18" x14ac:dyDescent="0.25">
      <c r="B10" t="s">
        <v>155</v>
      </c>
      <c r="C10" s="69" t="s">
        <v>157</v>
      </c>
      <c r="D10" t="s">
        <v>144</v>
      </c>
      <c r="E10">
        <v>2004</v>
      </c>
      <c r="F10" t="s">
        <v>160</v>
      </c>
      <c r="G10">
        <v>1.0569999999999999</v>
      </c>
      <c r="H10">
        <v>8.7999999999999995E-2</v>
      </c>
      <c r="K10" s="69">
        <f>(1+G10-G9)^(1/C10)-1</f>
        <v>0.21983605455815258</v>
      </c>
      <c r="L10">
        <f t="shared" si="0"/>
        <v>12.011363636363637</v>
      </c>
      <c r="M10">
        <f t="shared" si="1"/>
        <v>21.983605455815258</v>
      </c>
      <c r="N10">
        <f t="shared" si="2"/>
        <v>1.8302339452334369</v>
      </c>
      <c r="P10" s="71">
        <f t="shared" si="3"/>
        <v>21.983605455815258</v>
      </c>
      <c r="Q10" s="71">
        <f t="shared" si="4"/>
        <v>1.8302339452334369</v>
      </c>
      <c r="R10" s="71">
        <f t="shared" si="5"/>
        <v>12.011363636363637</v>
      </c>
    </row>
    <row r="11" spans="1:18" x14ac:dyDescent="0.25">
      <c r="B11" t="s">
        <v>156</v>
      </c>
      <c r="C11" s="69" t="s">
        <v>157</v>
      </c>
      <c r="D11" t="s">
        <v>144</v>
      </c>
      <c r="E11">
        <v>2004</v>
      </c>
      <c r="F11" t="s">
        <v>160</v>
      </c>
      <c r="G11">
        <v>1.252</v>
      </c>
      <c r="H11">
        <v>0.28199999999999997</v>
      </c>
      <c r="K11" s="68">
        <f>(1+G11-G10)^(1/C11)-1</f>
        <v>9.316055545377222E-2</v>
      </c>
      <c r="L11">
        <f t="shared" si="0"/>
        <v>4.4397163120567384</v>
      </c>
      <c r="M11">
        <f t="shared" si="1"/>
        <v>9.3160555453772211</v>
      </c>
      <c r="N11">
        <f t="shared" si="2"/>
        <v>2.0983447793900765</v>
      </c>
      <c r="P11" s="71">
        <f t="shared" si="3"/>
        <v>9.3160555453772211</v>
      </c>
      <c r="Q11" s="71">
        <f t="shared" si="4"/>
        <v>2.0983447793900765</v>
      </c>
      <c r="R11" s="71">
        <f t="shared" si="5"/>
        <v>4.4397163120567384</v>
      </c>
    </row>
    <row r="12" spans="1:18" x14ac:dyDescent="0.25">
      <c r="B12" t="s">
        <v>153</v>
      </c>
      <c r="C12">
        <v>3</v>
      </c>
      <c r="D12" t="s">
        <v>144</v>
      </c>
      <c r="E12">
        <v>2006</v>
      </c>
      <c r="F12" t="s">
        <v>160</v>
      </c>
      <c r="G12">
        <v>0.33300000000000002</v>
      </c>
      <c r="H12">
        <v>4.2000000000000003E-2</v>
      </c>
      <c r="K12" s="68">
        <f>(1+G12)^(1/C12)-1</f>
        <v>0.10055068845243875</v>
      </c>
      <c r="L12">
        <f t="shared" si="0"/>
        <v>7.9285714285714288</v>
      </c>
      <c r="M12">
        <f t="shared" si="1"/>
        <v>10.055068845243875</v>
      </c>
      <c r="N12">
        <f t="shared" si="2"/>
        <v>1.2682068813821104</v>
      </c>
      <c r="P12" s="71">
        <f t="shared" si="3"/>
        <v>10.055068845243875</v>
      </c>
      <c r="Q12" s="71">
        <f t="shared" si="4"/>
        <v>1.2682068813821104</v>
      </c>
      <c r="R12" s="71">
        <f t="shared" si="5"/>
        <v>7.9285714285714288</v>
      </c>
    </row>
    <row r="13" spans="1:18" x14ac:dyDescent="0.25">
      <c r="B13" t="s">
        <v>154</v>
      </c>
      <c r="C13">
        <v>5</v>
      </c>
      <c r="D13" t="s">
        <v>144</v>
      </c>
      <c r="E13">
        <v>2006</v>
      </c>
      <c r="F13" t="s">
        <v>160</v>
      </c>
      <c r="G13">
        <v>0.56000000000000005</v>
      </c>
      <c r="H13">
        <v>1.4E-2</v>
      </c>
      <c r="K13" s="68">
        <f>(1+G13)^(1/C13)-1</f>
        <v>9.3011973943858628E-2</v>
      </c>
      <c r="L13">
        <f t="shared" si="0"/>
        <v>40</v>
      </c>
      <c r="M13">
        <f t="shared" si="1"/>
        <v>9.3011973943858628</v>
      </c>
      <c r="N13">
        <f t="shared" si="2"/>
        <v>0.23252993485964657</v>
      </c>
      <c r="P13" s="71">
        <f t="shared" si="3"/>
        <v>9.3011973943858628</v>
      </c>
      <c r="Q13" s="71">
        <f t="shared" si="4"/>
        <v>0.23252993485964657</v>
      </c>
      <c r="R13" s="71">
        <f t="shared" si="5"/>
        <v>40</v>
      </c>
    </row>
    <row r="14" spans="1:18" x14ac:dyDescent="0.25">
      <c r="B14" t="s">
        <v>155</v>
      </c>
      <c r="C14" s="69" t="s">
        <v>157</v>
      </c>
      <c r="D14" t="s">
        <v>144</v>
      </c>
      <c r="E14">
        <v>2006</v>
      </c>
      <c r="F14" t="s">
        <v>160</v>
      </c>
      <c r="G14">
        <v>0.90600000000000003</v>
      </c>
      <c r="H14">
        <v>4.5999999999999999E-2</v>
      </c>
      <c r="K14" s="69">
        <f>(1+G14-G13)^(1/C14)-1</f>
        <v>0.16017240098185415</v>
      </c>
      <c r="L14">
        <f t="shared" si="0"/>
        <v>19.695652173913043</v>
      </c>
      <c r="M14">
        <f t="shared" si="1"/>
        <v>16.017240098185415</v>
      </c>
      <c r="N14">
        <f t="shared" si="2"/>
        <v>0.81323735597850888</v>
      </c>
      <c r="P14" s="71">
        <f t="shared" si="3"/>
        <v>16.017240098185415</v>
      </c>
      <c r="Q14" s="71">
        <f t="shared" si="4"/>
        <v>0.81323735597850888</v>
      </c>
      <c r="R14" s="71">
        <f t="shared" si="5"/>
        <v>19.695652173913043</v>
      </c>
    </row>
    <row r="15" spans="1:18" x14ac:dyDescent="0.25">
      <c r="B15" t="s">
        <v>156</v>
      </c>
      <c r="C15" s="69" t="s">
        <v>157</v>
      </c>
      <c r="D15" t="s">
        <v>144</v>
      </c>
      <c r="E15">
        <v>2006</v>
      </c>
      <c r="F15" t="s">
        <v>160</v>
      </c>
      <c r="G15">
        <v>1.002</v>
      </c>
      <c r="H15">
        <v>8.5999999999999993E-2</v>
      </c>
      <c r="K15" s="68">
        <f>(1+G15-G14)^(1/C15)-1</f>
        <v>4.690018626419179E-2</v>
      </c>
      <c r="L15">
        <f t="shared" si="0"/>
        <v>11.651162790697676</v>
      </c>
      <c r="M15">
        <f t="shared" si="1"/>
        <v>4.690018626419179</v>
      </c>
      <c r="N15">
        <f t="shared" si="2"/>
        <v>0.40253652881442054</v>
      </c>
      <c r="P15" s="71">
        <f t="shared" si="3"/>
        <v>4.690018626419179</v>
      </c>
      <c r="Q15" s="71">
        <f t="shared" si="4"/>
        <v>0.40253652881442054</v>
      </c>
      <c r="R15" s="71">
        <f t="shared" si="5"/>
        <v>11.651162790697676</v>
      </c>
    </row>
    <row r="16" spans="1:18" x14ac:dyDescent="0.25">
      <c r="B16" t="s">
        <v>153</v>
      </c>
      <c r="C16">
        <v>3</v>
      </c>
      <c r="D16" t="s">
        <v>144</v>
      </c>
      <c r="E16">
        <v>2008</v>
      </c>
      <c r="F16" t="s">
        <v>160</v>
      </c>
      <c r="G16">
        <v>0.19400000000000001</v>
      </c>
      <c r="H16">
        <v>3.2000000000000001E-2</v>
      </c>
      <c r="K16" s="68">
        <f>(1+G16)^(1/C16)-1</f>
        <v>6.0884511510989503E-2</v>
      </c>
      <c r="L16">
        <f t="shared" si="0"/>
        <v>6.0625</v>
      </c>
      <c r="M16">
        <f t="shared" si="1"/>
        <v>6.0884511510989503</v>
      </c>
      <c r="N16">
        <f t="shared" si="2"/>
        <v>1.0042806022431259</v>
      </c>
      <c r="P16" s="71">
        <f t="shared" si="3"/>
        <v>6.0884511510989503</v>
      </c>
      <c r="Q16" s="71">
        <f t="shared" si="4"/>
        <v>1.0042806022431259</v>
      </c>
      <c r="R16" s="71">
        <f t="shared" si="5"/>
        <v>6.0625</v>
      </c>
    </row>
    <row r="17" spans="2:18" x14ac:dyDescent="0.25">
      <c r="B17" t="s">
        <v>154</v>
      </c>
      <c r="C17">
        <v>5</v>
      </c>
      <c r="D17" t="s">
        <v>144</v>
      </c>
      <c r="E17">
        <v>2008</v>
      </c>
      <c r="F17" t="s">
        <v>160</v>
      </c>
      <c r="G17">
        <v>0.52800000000000002</v>
      </c>
      <c r="H17">
        <v>0.01</v>
      </c>
      <c r="K17" s="68">
        <f>(1+G17)^(1/C17)-1</f>
        <v>8.8490569773641781E-2</v>
      </c>
      <c r="L17">
        <f t="shared" si="0"/>
        <v>52.800000000000004</v>
      </c>
      <c r="M17">
        <f t="shared" si="1"/>
        <v>8.8490569773641781</v>
      </c>
      <c r="N17">
        <f t="shared" si="2"/>
        <v>0.16759577608644274</v>
      </c>
      <c r="P17" s="71">
        <f t="shared" si="3"/>
        <v>8.8490569773641781</v>
      </c>
      <c r="Q17" s="71">
        <f t="shared" si="4"/>
        <v>0.16759577608644274</v>
      </c>
      <c r="R17" s="71">
        <f t="shared" si="5"/>
        <v>52.800000000000004</v>
      </c>
    </row>
    <row r="18" spans="2:18" x14ac:dyDescent="0.25">
      <c r="B18" t="s">
        <v>155</v>
      </c>
      <c r="C18" s="69" t="s">
        <v>157</v>
      </c>
      <c r="D18" t="s">
        <v>144</v>
      </c>
      <c r="E18">
        <v>2008</v>
      </c>
      <c r="F18" t="s">
        <v>160</v>
      </c>
      <c r="G18">
        <v>0.86799999999999999</v>
      </c>
      <c r="H18">
        <v>3.1E-2</v>
      </c>
      <c r="K18" s="69">
        <f>(1+G18-G17)^(1/C18)-1</f>
        <v>0.15758369027902241</v>
      </c>
      <c r="L18">
        <f t="shared" si="0"/>
        <v>28</v>
      </c>
      <c r="M18">
        <f t="shared" si="1"/>
        <v>15.758369027902241</v>
      </c>
      <c r="N18">
        <f t="shared" si="2"/>
        <v>0.56279889385365145</v>
      </c>
      <c r="P18" s="71">
        <f t="shared" si="3"/>
        <v>15.758369027902241</v>
      </c>
      <c r="Q18" s="71">
        <f t="shared" si="4"/>
        <v>0.56279889385365145</v>
      </c>
      <c r="R18" s="71">
        <f t="shared" si="5"/>
        <v>28</v>
      </c>
    </row>
    <row r="19" spans="2:18" x14ac:dyDescent="0.25">
      <c r="B19" t="s">
        <v>156</v>
      </c>
      <c r="C19" s="69" t="s">
        <v>157</v>
      </c>
      <c r="D19" t="s">
        <v>144</v>
      </c>
      <c r="E19">
        <v>2008</v>
      </c>
      <c r="F19" t="s">
        <v>160</v>
      </c>
      <c r="G19">
        <v>0.96099999999999997</v>
      </c>
      <c r="H19">
        <v>4.3999999999999997E-2</v>
      </c>
      <c r="K19" s="68">
        <f>(1+G19-G18)^(1/C19)-1</f>
        <v>4.5466403094810204E-2</v>
      </c>
      <c r="L19">
        <f t="shared" si="0"/>
        <v>21.84090909090909</v>
      </c>
      <c r="M19">
        <f t="shared" si="1"/>
        <v>4.5466403094810204</v>
      </c>
      <c r="N19">
        <f t="shared" si="2"/>
        <v>0.20817083623014038</v>
      </c>
      <c r="P19" s="71">
        <f t="shared" si="3"/>
        <v>4.5466403094810204</v>
      </c>
      <c r="Q19" s="71">
        <f t="shared" si="4"/>
        <v>0.20817083623014038</v>
      </c>
      <c r="R19" s="71">
        <f t="shared" si="5"/>
        <v>21.84090909090909</v>
      </c>
    </row>
    <row r="20" spans="2:18" x14ac:dyDescent="0.25">
      <c r="B20" t="s">
        <v>153</v>
      </c>
      <c r="C20">
        <v>3</v>
      </c>
      <c r="D20" t="s">
        <v>146</v>
      </c>
      <c r="E20">
        <v>2004</v>
      </c>
      <c r="F20" t="s">
        <v>160</v>
      </c>
      <c r="G20">
        <v>0.157</v>
      </c>
      <c r="H20">
        <v>5.6000000000000001E-2</v>
      </c>
      <c r="K20" s="68">
        <f>(1+G20)^(1/C20)-1</f>
        <v>4.9811001507905184E-2</v>
      </c>
      <c r="L20">
        <f t="shared" si="0"/>
        <v>2.8035714285714284</v>
      </c>
      <c r="M20">
        <f t="shared" si="1"/>
        <v>4.9811001507905184</v>
      </c>
      <c r="N20">
        <f t="shared" si="2"/>
        <v>1.7766981429571278</v>
      </c>
      <c r="P20" s="71">
        <f t="shared" si="3"/>
        <v>4.9811001507905184</v>
      </c>
      <c r="Q20" s="71">
        <f t="shared" si="4"/>
        <v>1.7766981429571278</v>
      </c>
      <c r="R20" s="71">
        <f t="shared" si="5"/>
        <v>2.8035714285714284</v>
      </c>
    </row>
    <row r="21" spans="2:18" x14ac:dyDescent="0.25">
      <c r="B21" t="s">
        <v>154</v>
      </c>
      <c r="C21">
        <v>5</v>
      </c>
      <c r="D21" t="s">
        <v>146</v>
      </c>
      <c r="E21">
        <v>2004</v>
      </c>
      <c r="F21" t="s">
        <v>160</v>
      </c>
      <c r="G21">
        <v>0.49199999999999999</v>
      </c>
      <c r="H21">
        <v>0.02</v>
      </c>
      <c r="K21" s="68">
        <f>(1+G21)^(1/C21)-1</f>
        <v>8.3312525606173082E-2</v>
      </c>
      <c r="L21">
        <f t="shared" si="0"/>
        <v>24.599999999999998</v>
      </c>
      <c r="M21">
        <f t="shared" si="1"/>
        <v>8.3312525606173082</v>
      </c>
      <c r="N21">
        <f t="shared" si="2"/>
        <v>0.3386688032771264</v>
      </c>
      <c r="P21" s="71">
        <f t="shared" si="3"/>
        <v>8.3312525606173082</v>
      </c>
      <c r="Q21" s="71">
        <f t="shared" si="4"/>
        <v>0.3386688032771264</v>
      </c>
      <c r="R21" s="71">
        <f t="shared" si="5"/>
        <v>24.599999999999998</v>
      </c>
    </row>
    <row r="22" spans="2:18" x14ac:dyDescent="0.25">
      <c r="B22" t="s">
        <v>155</v>
      </c>
      <c r="C22" s="69" t="s">
        <v>157</v>
      </c>
      <c r="D22" t="s">
        <v>146</v>
      </c>
      <c r="E22">
        <v>2004</v>
      </c>
      <c r="F22" t="s">
        <v>160</v>
      </c>
      <c r="G22">
        <v>1.0049999999999999</v>
      </c>
      <c r="H22">
        <v>9.6000000000000002E-2</v>
      </c>
      <c r="K22" s="69">
        <f>(1+G22-G21)^(1/C22)-1</f>
        <v>0.23004064973479643</v>
      </c>
      <c r="L22">
        <f t="shared" si="0"/>
        <v>10.468749999999998</v>
      </c>
      <c r="M22">
        <f t="shared" si="1"/>
        <v>23.004064973479643</v>
      </c>
      <c r="N22">
        <f t="shared" si="2"/>
        <v>2.1974032213473094</v>
      </c>
      <c r="P22" s="71">
        <f t="shared" si="3"/>
        <v>23.004064973479643</v>
      </c>
      <c r="Q22" s="71">
        <f t="shared" si="4"/>
        <v>2.1974032213473094</v>
      </c>
      <c r="R22" s="71">
        <f t="shared" si="5"/>
        <v>10.46875</v>
      </c>
    </row>
    <row r="23" spans="2:18" x14ac:dyDescent="0.25">
      <c r="B23" t="s">
        <v>156</v>
      </c>
      <c r="C23" s="69" t="s">
        <v>157</v>
      </c>
      <c r="D23" t="s">
        <v>146</v>
      </c>
      <c r="E23">
        <v>2004</v>
      </c>
      <c r="F23" t="s">
        <v>160</v>
      </c>
      <c r="G23">
        <v>0.95</v>
      </c>
      <c r="H23">
        <v>0.69899999999999995</v>
      </c>
      <c r="K23" s="68">
        <f>(1+G23-G22)^(1/C23)-1</f>
        <v>-2.7888895238820988E-2</v>
      </c>
      <c r="L23">
        <f t="shared" si="0"/>
        <v>1.3590844062947067</v>
      </c>
      <c r="M23">
        <f t="shared" si="1"/>
        <v>-2.7888895238820988</v>
      </c>
      <c r="N23">
        <f t="shared" si="2"/>
        <v>-2.052035554940618</v>
      </c>
      <c r="P23" s="71">
        <f t="shared" si="3"/>
        <v>-2.7888895238820988</v>
      </c>
      <c r="Q23" s="71">
        <f t="shared" si="4"/>
        <v>2.052035554940618</v>
      </c>
      <c r="R23" s="71">
        <f t="shared" si="5"/>
        <v>-1.3590844062947067</v>
      </c>
    </row>
    <row r="24" spans="2:18" x14ac:dyDescent="0.25">
      <c r="B24" t="s">
        <v>153</v>
      </c>
      <c r="C24">
        <v>3</v>
      </c>
      <c r="D24" t="s">
        <v>146</v>
      </c>
      <c r="E24">
        <v>2006</v>
      </c>
      <c r="F24" t="s">
        <v>160</v>
      </c>
      <c r="G24">
        <v>0.187</v>
      </c>
      <c r="H24">
        <v>4.2000000000000003E-2</v>
      </c>
      <c r="K24" s="68">
        <f>(1+G24)^(1/C24)-1</f>
        <v>5.8807249810217455E-2</v>
      </c>
      <c r="L24">
        <f t="shared" si="0"/>
        <v>4.4523809523809517</v>
      </c>
      <c r="M24">
        <f t="shared" si="1"/>
        <v>5.8807249810217455</v>
      </c>
      <c r="N24">
        <f t="shared" si="2"/>
        <v>1.3208045411920499</v>
      </c>
      <c r="P24" s="71">
        <f t="shared" si="3"/>
        <v>5.8807249810217455</v>
      </c>
      <c r="Q24" s="71">
        <f t="shared" si="4"/>
        <v>1.3208045411920499</v>
      </c>
      <c r="R24" s="71">
        <f t="shared" si="5"/>
        <v>4.4523809523809517</v>
      </c>
    </row>
    <row r="25" spans="2:18" x14ac:dyDescent="0.25">
      <c r="B25" t="s">
        <v>154</v>
      </c>
      <c r="C25">
        <v>5</v>
      </c>
      <c r="D25" t="s">
        <v>146</v>
      </c>
      <c r="E25">
        <v>2006</v>
      </c>
      <c r="F25" t="s">
        <v>160</v>
      </c>
      <c r="G25">
        <v>0.43099999999999999</v>
      </c>
      <c r="H25">
        <v>1.4999999999999999E-2</v>
      </c>
      <c r="K25" s="68">
        <f>(1+G25)^(1/C25)-1</f>
        <v>7.4305815657685015E-2</v>
      </c>
      <c r="L25">
        <f t="shared" si="0"/>
        <v>28.733333333333334</v>
      </c>
      <c r="M25">
        <f t="shared" si="1"/>
        <v>7.4305815657685015</v>
      </c>
      <c r="N25">
        <f t="shared" si="2"/>
        <v>0.25860492688289449</v>
      </c>
      <c r="P25" s="71">
        <f t="shared" si="3"/>
        <v>7.4305815657685015</v>
      </c>
      <c r="Q25" s="71">
        <f t="shared" si="4"/>
        <v>0.25860492688289449</v>
      </c>
      <c r="R25" s="71">
        <f t="shared" si="5"/>
        <v>28.733333333333331</v>
      </c>
    </row>
    <row r="26" spans="2:18" x14ac:dyDescent="0.25">
      <c r="B26" t="s">
        <v>155</v>
      </c>
      <c r="C26" s="69" t="s">
        <v>157</v>
      </c>
      <c r="D26" t="s">
        <v>146</v>
      </c>
      <c r="E26">
        <v>2006</v>
      </c>
      <c r="F26" t="s">
        <v>160</v>
      </c>
      <c r="G26">
        <v>0.68</v>
      </c>
      <c r="H26">
        <v>5.0999999999999997E-2</v>
      </c>
      <c r="K26" s="69">
        <f>(1+G26-G25)^(1/C26)-1</f>
        <v>0.11758668567588093</v>
      </c>
      <c r="L26">
        <f t="shared" si="0"/>
        <v>13.333333333333336</v>
      </c>
      <c r="M26">
        <f t="shared" si="1"/>
        <v>11.758668567588092</v>
      </c>
      <c r="N26">
        <f t="shared" si="2"/>
        <v>0.88190014256910676</v>
      </c>
      <c r="P26" s="71">
        <f t="shared" si="3"/>
        <v>11.758668567588092</v>
      </c>
      <c r="Q26" s="71">
        <f t="shared" si="4"/>
        <v>0.88190014256910676</v>
      </c>
      <c r="R26" s="71">
        <f t="shared" si="5"/>
        <v>13.333333333333336</v>
      </c>
    </row>
    <row r="27" spans="2:18" x14ac:dyDescent="0.25">
      <c r="B27" t="s">
        <v>156</v>
      </c>
      <c r="C27" s="69" t="s">
        <v>157</v>
      </c>
      <c r="D27" t="s">
        <v>146</v>
      </c>
      <c r="E27">
        <v>2006</v>
      </c>
      <c r="F27" t="s">
        <v>160</v>
      </c>
      <c r="G27">
        <v>0.94299999999999995</v>
      </c>
      <c r="H27">
        <v>0.14099999999999999</v>
      </c>
      <c r="K27" s="68">
        <f>(1+G27-G26)^(1/C27)-1</f>
        <v>0.12383272776690379</v>
      </c>
      <c r="L27">
        <f t="shared" si="0"/>
        <v>6.6879432624113475</v>
      </c>
      <c r="M27">
        <f t="shared" si="1"/>
        <v>12.383272776690379</v>
      </c>
      <c r="N27">
        <f t="shared" si="2"/>
        <v>1.8515816134818064</v>
      </c>
      <c r="P27" s="71">
        <f t="shared" si="3"/>
        <v>12.383272776690379</v>
      </c>
      <c r="Q27" s="71">
        <f t="shared" si="4"/>
        <v>1.8515816134818064</v>
      </c>
      <c r="R27" s="71">
        <f t="shared" si="5"/>
        <v>6.6879432624113475</v>
      </c>
    </row>
    <row r="28" spans="2:18" x14ac:dyDescent="0.25">
      <c r="B28" t="s">
        <v>153</v>
      </c>
      <c r="C28">
        <v>3</v>
      </c>
      <c r="D28" t="s">
        <v>146</v>
      </c>
      <c r="E28">
        <v>2008</v>
      </c>
      <c r="F28" t="s">
        <v>160</v>
      </c>
      <c r="G28">
        <v>0.13500000000000001</v>
      </c>
      <c r="H28">
        <v>3.3000000000000002E-2</v>
      </c>
      <c r="K28" s="68">
        <f>(1+G28)^(1/C28)-1</f>
        <v>4.3114431330610214E-2</v>
      </c>
      <c r="L28">
        <f t="shared" si="0"/>
        <v>4.0909090909090908</v>
      </c>
      <c r="M28">
        <f t="shared" si="1"/>
        <v>4.3114431330610214</v>
      </c>
      <c r="N28">
        <f t="shared" si="2"/>
        <v>1.0539083214149163</v>
      </c>
      <c r="P28" s="71">
        <f t="shared" si="3"/>
        <v>4.3114431330610214</v>
      </c>
      <c r="Q28" s="71">
        <f t="shared" si="4"/>
        <v>1.0539083214149163</v>
      </c>
      <c r="R28" s="71">
        <f t="shared" si="5"/>
        <v>4.0909090909090908</v>
      </c>
    </row>
    <row r="29" spans="2:18" x14ac:dyDescent="0.25">
      <c r="B29" t="s">
        <v>154</v>
      </c>
      <c r="C29">
        <v>5</v>
      </c>
      <c r="D29" t="s">
        <v>146</v>
      </c>
      <c r="E29">
        <v>2008</v>
      </c>
      <c r="F29" t="s">
        <v>160</v>
      </c>
      <c r="G29">
        <v>0.39200000000000002</v>
      </c>
      <c r="H29">
        <v>1.0999999999999999E-2</v>
      </c>
      <c r="K29" s="68">
        <f>(1+G29)^(1/C29)-1</f>
        <v>6.8385160164647019E-2</v>
      </c>
      <c r="L29">
        <f t="shared" si="0"/>
        <v>35.63636363636364</v>
      </c>
      <c r="M29">
        <f t="shared" si="1"/>
        <v>6.8385160164647019</v>
      </c>
      <c r="N29">
        <f t="shared" si="2"/>
        <v>0.19189713311508089</v>
      </c>
      <c r="P29" s="71">
        <f t="shared" si="3"/>
        <v>6.8385160164647019</v>
      </c>
      <c r="Q29" s="71">
        <f t="shared" si="4"/>
        <v>0.19189713311508089</v>
      </c>
      <c r="R29" s="71">
        <f t="shared" si="5"/>
        <v>35.63636363636364</v>
      </c>
    </row>
    <row r="30" spans="2:18" x14ac:dyDescent="0.25">
      <c r="B30" t="s">
        <v>155</v>
      </c>
      <c r="C30" s="69" t="s">
        <v>157</v>
      </c>
      <c r="D30" t="s">
        <v>146</v>
      </c>
      <c r="E30">
        <v>2008</v>
      </c>
      <c r="F30" t="s">
        <v>160</v>
      </c>
      <c r="G30">
        <v>0.63700000000000001</v>
      </c>
      <c r="H30">
        <v>3.2000000000000001E-2</v>
      </c>
      <c r="K30" s="69">
        <f>(1+G30-G29)^(1/C30)-1</f>
        <v>0.11579568022107001</v>
      </c>
      <c r="L30">
        <f t="shared" si="0"/>
        <v>19.90625</v>
      </c>
      <c r="M30">
        <f t="shared" si="1"/>
        <v>11.579568022107001</v>
      </c>
      <c r="N30">
        <f t="shared" si="2"/>
        <v>0.58170514396769868</v>
      </c>
      <c r="P30" s="71">
        <f t="shared" si="3"/>
        <v>11.579568022107001</v>
      </c>
      <c r="Q30" s="71">
        <f t="shared" si="4"/>
        <v>0.58170514396769868</v>
      </c>
      <c r="R30" s="71">
        <f t="shared" si="5"/>
        <v>19.906249999999996</v>
      </c>
    </row>
    <row r="31" spans="2:18" x14ac:dyDescent="0.25">
      <c r="B31" t="s">
        <v>156</v>
      </c>
      <c r="C31" s="69" t="s">
        <v>157</v>
      </c>
      <c r="D31" t="s">
        <v>146</v>
      </c>
      <c r="E31">
        <v>2008</v>
      </c>
      <c r="F31" t="s">
        <v>160</v>
      </c>
      <c r="G31">
        <v>0.71599999999999997</v>
      </c>
      <c r="H31">
        <v>6.8000000000000005E-2</v>
      </c>
      <c r="K31" s="68">
        <f>(1+G31-G30)^(1/C31)-1</f>
        <v>3.8749247893831162E-2</v>
      </c>
      <c r="L31">
        <f t="shared" si="0"/>
        <v>10.52941176470588</v>
      </c>
      <c r="M31">
        <f t="shared" si="1"/>
        <v>3.8749247893831162</v>
      </c>
      <c r="N31">
        <f t="shared" si="2"/>
        <v>0.36800961686878764</v>
      </c>
      <c r="P31" s="71">
        <f t="shared" si="3"/>
        <v>3.8749247893831162</v>
      </c>
      <c r="Q31" s="71">
        <f t="shared" si="4"/>
        <v>0.36800961686878764</v>
      </c>
      <c r="R31" s="71">
        <f t="shared" si="5"/>
        <v>10.52941176470588</v>
      </c>
    </row>
    <row r="32" spans="2:18" x14ac:dyDescent="0.25">
      <c r="B32" t="s">
        <v>153</v>
      </c>
      <c r="C32">
        <v>3</v>
      </c>
      <c r="D32" t="s">
        <v>144</v>
      </c>
      <c r="E32">
        <v>2004</v>
      </c>
      <c r="F32" t="s">
        <v>161</v>
      </c>
      <c r="G32">
        <v>0.35</v>
      </c>
      <c r="H32">
        <v>6.6000000000000003E-2</v>
      </c>
      <c r="K32" s="68">
        <f>(1+G32)^(1/C32)-1</f>
        <v>0.10520944959211609</v>
      </c>
      <c r="L32">
        <f t="shared" si="0"/>
        <v>5.3030303030303028</v>
      </c>
      <c r="M32">
        <f t="shared" si="1"/>
        <v>10.520944959211608</v>
      </c>
      <c r="N32">
        <f t="shared" si="2"/>
        <v>1.9839496208799032</v>
      </c>
      <c r="P32" s="71">
        <f t="shared" si="3"/>
        <v>10.520944959211608</v>
      </c>
      <c r="Q32" s="71">
        <f t="shared" si="4"/>
        <v>1.9839496208799032</v>
      </c>
      <c r="R32" s="71">
        <f t="shared" si="5"/>
        <v>5.3030303030303028</v>
      </c>
    </row>
    <row r="33" spans="2:18" x14ac:dyDescent="0.25">
      <c r="B33" t="s">
        <v>154</v>
      </c>
      <c r="C33">
        <v>5</v>
      </c>
      <c r="D33" t="s">
        <v>144</v>
      </c>
      <c r="E33">
        <v>2004</v>
      </c>
      <c r="F33" t="s">
        <v>161</v>
      </c>
      <c r="G33">
        <v>0.53</v>
      </c>
      <c r="H33">
        <v>2.4E-2</v>
      </c>
      <c r="K33" s="68">
        <f>(1+G33)^(1/C33)-1</f>
        <v>8.8775365880074064E-2</v>
      </c>
      <c r="L33">
        <f t="shared" si="0"/>
        <v>22.083333333333336</v>
      </c>
      <c r="M33">
        <f t="shared" si="1"/>
        <v>8.8775365880074055</v>
      </c>
      <c r="N33">
        <f t="shared" si="2"/>
        <v>0.40200165681542965</v>
      </c>
      <c r="P33" s="71">
        <f t="shared" si="3"/>
        <v>8.8775365880074055</v>
      </c>
      <c r="Q33" s="71">
        <f t="shared" si="4"/>
        <v>0.40200165681542965</v>
      </c>
      <c r="R33" s="71">
        <f t="shared" si="5"/>
        <v>22.083333333333336</v>
      </c>
    </row>
    <row r="34" spans="2:18" x14ac:dyDescent="0.25">
      <c r="B34" t="s">
        <v>155</v>
      </c>
      <c r="C34" s="69" t="s">
        <v>157</v>
      </c>
      <c r="D34" t="s">
        <v>144</v>
      </c>
      <c r="E34">
        <v>2004</v>
      </c>
      <c r="F34" t="s">
        <v>161</v>
      </c>
      <c r="G34">
        <v>0.97</v>
      </c>
      <c r="H34">
        <v>9.1999999999999998E-2</v>
      </c>
      <c r="K34" s="69">
        <f>(1+G34-G33)^(1/C34)-1</f>
        <v>0.19999999999999996</v>
      </c>
      <c r="L34">
        <f t="shared" si="0"/>
        <v>10.543478260869565</v>
      </c>
      <c r="M34">
        <f t="shared" si="1"/>
        <v>19.999999999999996</v>
      </c>
      <c r="N34">
        <f t="shared" si="2"/>
        <v>1.8969072164948451</v>
      </c>
      <c r="P34" s="71">
        <f t="shared" si="3"/>
        <v>19.999999999999996</v>
      </c>
      <c r="Q34" s="71">
        <f t="shared" si="4"/>
        <v>1.8969072164948451</v>
      </c>
      <c r="R34" s="71">
        <f t="shared" si="5"/>
        <v>10.543478260869565</v>
      </c>
    </row>
    <row r="35" spans="2:18" x14ac:dyDescent="0.25">
      <c r="B35" t="s">
        <v>156</v>
      </c>
      <c r="C35" s="69" t="s">
        <v>157</v>
      </c>
      <c r="D35" t="s">
        <v>144</v>
      </c>
      <c r="E35">
        <v>2004</v>
      </c>
      <c r="F35" t="s">
        <v>161</v>
      </c>
      <c r="G35">
        <v>1.1479999999999999</v>
      </c>
      <c r="H35">
        <v>0.28599999999999998</v>
      </c>
      <c r="K35" s="68">
        <f>(1+G35-G34)^(1/C35)-1</f>
        <v>8.5357084097210656E-2</v>
      </c>
      <c r="L35">
        <f t="shared" si="0"/>
        <v>4.0139860139860142</v>
      </c>
      <c r="M35">
        <f t="shared" si="1"/>
        <v>8.5357084097210656</v>
      </c>
      <c r="N35">
        <f t="shared" si="2"/>
        <v>2.1264918163590809</v>
      </c>
      <c r="P35" s="71">
        <f t="shared" si="3"/>
        <v>8.5357084097210656</v>
      </c>
      <c r="Q35" s="71">
        <f t="shared" si="4"/>
        <v>2.1264918163590809</v>
      </c>
      <c r="R35" s="71">
        <f t="shared" si="5"/>
        <v>4.0139860139860142</v>
      </c>
    </row>
    <row r="36" spans="2:18" x14ac:dyDescent="0.25">
      <c r="B36" t="s">
        <v>153</v>
      </c>
      <c r="C36">
        <v>3</v>
      </c>
      <c r="D36" t="s">
        <v>144</v>
      </c>
      <c r="E36">
        <v>2006</v>
      </c>
      <c r="F36" t="s">
        <v>161</v>
      </c>
      <c r="G36">
        <v>0.34200000000000003</v>
      </c>
      <c r="H36">
        <v>4.5999999999999999E-2</v>
      </c>
      <c r="K36" s="68">
        <f>(1+G36)^(1/C36)-1</f>
        <v>0.10302199320664296</v>
      </c>
      <c r="L36">
        <f t="shared" si="0"/>
        <v>7.4347826086956532</v>
      </c>
      <c r="M36">
        <f t="shared" si="1"/>
        <v>10.302199320664297</v>
      </c>
      <c r="N36">
        <f t="shared" si="2"/>
        <v>1.3856759320191743</v>
      </c>
      <c r="P36" s="71">
        <f t="shared" si="3"/>
        <v>10.302199320664297</v>
      </c>
      <c r="Q36" s="71">
        <f t="shared" si="4"/>
        <v>1.3856759320191743</v>
      </c>
      <c r="R36" s="71">
        <f t="shared" si="5"/>
        <v>7.4347826086956532</v>
      </c>
    </row>
    <row r="37" spans="2:18" x14ac:dyDescent="0.25">
      <c r="B37" t="s">
        <v>154</v>
      </c>
      <c r="C37">
        <v>5</v>
      </c>
      <c r="D37" t="s">
        <v>144</v>
      </c>
      <c r="E37">
        <v>2006</v>
      </c>
      <c r="F37" t="s">
        <v>161</v>
      </c>
      <c r="G37">
        <v>0.52400000000000002</v>
      </c>
      <c r="H37">
        <v>1.4999999999999999E-2</v>
      </c>
      <c r="K37" s="68">
        <f>(1+G37)^(1/C37)-1</f>
        <v>8.7920081740137324E-2</v>
      </c>
      <c r="L37">
        <f t="shared" si="0"/>
        <v>34.933333333333337</v>
      </c>
      <c r="M37">
        <f t="shared" si="1"/>
        <v>8.7920081740137324</v>
      </c>
      <c r="N37">
        <f t="shared" si="2"/>
        <v>0.25167962330191979</v>
      </c>
      <c r="P37" s="71">
        <f t="shared" si="3"/>
        <v>8.7920081740137324</v>
      </c>
      <c r="Q37" s="71">
        <f t="shared" si="4"/>
        <v>0.25167962330191979</v>
      </c>
      <c r="R37" s="71">
        <f t="shared" si="5"/>
        <v>34.933333333333337</v>
      </c>
    </row>
    <row r="38" spans="2:18" x14ac:dyDescent="0.25">
      <c r="B38" t="s">
        <v>155</v>
      </c>
      <c r="C38" s="69" t="s">
        <v>157</v>
      </c>
      <c r="D38" t="s">
        <v>144</v>
      </c>
      <c r="E38">
        <v>2006</v>
      </c>
      <c r="F38" t="s">
        <v>161</v>
      </c>
      <c r="G38">
        <v>0.84899999999999998</v>
      </c>
      <c r="H38">
        <v>4.7E-2</v>
      </c>
      <c r="K38" s="69">
        <f>(1+G38-G37)^(1/C38)-1</f>
        <v>0.15108644332213372</v>
      </c>
      <c r="L38">
        <f t="shared" si="0"/>
        <v>18.063829787234042</v>
      </c>
      <c r="M38">
        <f t="shared" si="1"/>
        <v>15.108644332213373</v>
      </c>
      <c r="N38">
        <f t="shared" si="2"/>
        <v>0.83640316091169442</v>
      </c>
      <c r="P38" s="71">
        <f t="shared" si="3"/>
        <v>15.108644332213373</v>
      </c>
      <c r="Q38" s="71">
        <f t="shared" si="4"/>
        <v>0.83640316091169442</v>
      </c>
      <c r="R38" s="71">
        <f t="shared" si="5"/>
        <v>18.063829787234042</v>
      </c>
    </row>
    <row r="39" spans="2:18" x14ac:dyDescent="0.25">
      <c r="B39" t="s">
        <v>156</v>
      </c>
      <c r="C39" s="69" t="s">
        <v>157</v>
      </c>
      <c r="D39" t="s">
        <v>144</v>
      </c>
      <c r="E39">
        <v>2006</v>
      </c>
      <c r="F39" t="s">
        <v>161</v>
      </c>
      <c r="G39">
        <v>0.92300000000000004</v>
      </c>
      <c r="H39">
        <v>8.5999999999999993E-2</v>
      </c>
      <c r="K39" s="68">
        <f>(1+G39-G38)^(1/C39)-1</f>
        <v>3.6339712642529332E-2</v>
      </c>
      <c r="L39">
        <f t="shared" si="0"/>
        <v>10.732558139534886</v>
      </c>
      <c r="M39">
        <f t="shared" si="1"/>
        <v>3.6339712642529332</v>
      </c>
      <c r="N39">
        <f t="shared" si="2"/>
        <v>0.33859320555336098</v>
      </c>
      <c r="P39" s="71">
        <f t="shared" si="3"/>
        <v>3.6339712642529332</v>
      </c>
      <c r="Q39" s="71">
        <f t="shared" si="4"/>
        <v>0.33859320555336098</v>
      </c>
      <c r="R39" s="71">
        <f t="shared" si="5"/>
        <v>10.732558139534886</v>
      </c>
    </row>
    <row r="40" spans="2:18" x14ac:dyDescent="0.25">
      <c r="B40" t="s">
        <v>153</v>
      </c>
      <c r="C40">
        <v>3</v>
      </c>
      <c r="D40" t="s">
        <v>144</v>
      </c>
      <c r="E40">
        <v>2008</v>
      </c>
      <c r="F40" t="s">
        <v>161</v>
      </c>
      <c r="G40">
        <v>0.189</v>
      </c>
      <c r="H40">
        <v>3.4000000000000002E-2</v>
      </c>
      <c r="K40" s="68">
        <f>(1+G40)^(1/C40)-1</f>
        <v>5.9401584624788173E-2</v>
      </c>
      <c r="L40">
        <f t="shared" si="0"/>
        <v>5.5588235294117645</v>
      </c>
      <c r="M40">
        <f t="shared" si="1"/>
        <v>5.9401584624788173</v>
      </c>
      <c r="N40">
        <f t="shared" si="2"/>
        <v>1.0685999350490993</v>
      </c>
      <c r="P40" s="71">
        <f t="shared" si="3"/>
        <v>5.9401584624788173</v>
      </c>
      <c r="Q40" s="71">
        <f t="shared" si="4"/>
        <v>1.0685999350490993</v>
      </c>
      <c r="R40" s="71">
        <f t="shared" si="5"/>
        <v>5.5588235294117654</v>
      </c>
    </row>
    <row r="41" spans="2:18" x14ac:dyDescent="0.25">
      <c r="B41" t="s">
        <v>154</v>
      </c>
      <c r="C41">
        <v>5</v>
      </c>
      <c r="D41" t="s">
        <v>144</v>
      </c>
      <c r="E41">
        <v>2008</v>
      </c>
      <c r="F41" t="s">
        <v>161</v>
      </c>
      <c r="G41">
        <v>0.502</v>
      </c>
      <c r="H41">
        <v>1.0999999999999999E-2</v>
      </c>
      <c r="K41" s="68">
        <f>(1+G41)^(1/C41)-1</f>
        <v>8.4760809557306471E-2</v>
      </c>
      <c r="L41">
        <f t="shared" si="0"/>
        <v>45.63636363636364</v>
      </c>
      <c r="M41">
        <f t="shared" si="1"/>
        <v>8.476080955730648</v>
      </c>
      <c r="N41">
        <f t="shared" si="2"/>
        <v>0.18573085759569147</v>
      </c>
      <c r="P41" s="71">
        <f t="shared" si="3"/>
        <v>8.476080955730648</v>
      </c>
      <c r="Q41" s="71">
        <f t="shared" si="4"/>
        <v>0.18573085759569147</v>
      </c>
      <c r="R41" s="71">
        <f t="shared" si="5"/>
        <v>45.63636363636364</v>
      </c>
    </row>
    <row r="42" spans="2:18" x14ac:dyDescent="0.25">
      <c r="B42" t="s">
        <v>155</v>
      </c>
      <c r="C42" s="69" t="s">
        <v>157</v>
      </c>
      <c r="D42" t="s">
        <v>144</v>
      </c>
      <c r="E42">
        <v>2008</v>
      </c>
      <c r="F42" t="s">
        <v>161</v>
      </c>
      <c r="G42">
        <v>0.82699999999999996</v>
      </c>
      <c r="H42">
        <v>3.1E-2</v>
      </c>
      <c r="K42" s="69">
        <f>(1+G42-G41)^(1/C42)-1</f>
        <v>0.15108644332213372</v>
      </c>
      <c r="L42">
        <f t="shared" si="0"/>
        <v>26.677419354838708</v>
      </c>
      <c r="M42">
        <f t="shared" si="1"/>
        <v>15.108644332213373</v>
      </c>
      <c r="N42">
        <f t="shared" si="2"/>
        <v>0.56634579721718814</v>
      </c>
      <c r="P42" s="71">
        <f t="shared" si="3"/>
        <v>15.108644332213373</v>
      </c>
      <c r="Q42" s="71">
        <f t="shared" si="4"/>
        <v>0.56634579721718814</v>
      </c>
      <c r="R42" s="71">
        <f t="shared" si="5"/>
        <v>26.677419354838708</v>
      </c>
    </row>
    <row r="43" spans="2:18" x14ac:dyDescent="0.25">
      <c r="B43" t="s">
        <v>156</v>
      </c>
      <c r="C43" s="69" t="s">
        <v>157</v>
      </c>
      <c r="D43" t="s">
        <v>144</v>
      </c>
      <c r="E43">
        <v>2008</v>
      </c>
      <c r="F43" t="s">
        <v>161</v>
      </c>
      <c r="G43">
        <v>0.89300000000000002</v>
      </c>
      <c r="H43">
        <v>4.3999999999999997E-2</v>
      </c>
      <c r="K43" s="68">
        <f>(1+G43-G42)^(1/C43)-1</f>
        <v>3.2472759931224449E-2</v>
      </c>
      <c r="L43">
        <f t="shared" si="0"/>
        <v>20.295454545454547</v>
      </c>
      <c r="M43">
        <f t="shared" si="1"/>
        <v>3.2472759931224449</v>
      </c>
      <c r="N43">
        <f t="shared" si="2"/>
        <v>0.16000016091532762</v>
      </c>
      <c r="P43" s="71">
        <f t="shared" si="3"/>
        <v>3.2472759931224449</v>
      </c>
      <c r="Q43" s="71">
        <f t="shared" si="4"/>
        <v>0.16000016091532762</v>
      </c>
      <c r="R43" s="71">
        <f t="shared" si="5"/>
        <v>20.295454545454547</v>
      </c>
    </row>
    <row r="44" spans="2:18" x14ac:dyDescent="0.25">
      <c r="B44" t="s">
        <v>153</v>
      </c>
      <c r="C44">
        <v>3</v>
      </c>
      <c r="D44" t="s">
        <v>146</v>
      </c>
      <c r="E44">
        <v>2004</v>
      </c>
      <c r="F44" t="s">
        <v>161</v>
      </c>
      <c r="G44">
        <v>0.14199999999999999</v>
      </c>
      <c r="H44">
        <v>6.0999999999999999E-2</v>
      </c>
      <c r="K44" s="68">
        <f>(1+G44)^(1/C44)-1</f>
        <v>4.5254472798147649E-2</v>
      </c>
      <c r="L44">
        <f t="shared" si="0"/>
        <v>2.3278688524590163</v>
      </c>
      <c r="M44">
        <f t="shared" si="1"/>
        <v>4.5254472798147649</v>
      </c>
      <c r="N44">
        <f t="shared" si="2"/>
        <v>1.9440301694978921</v>
      </c>
      <c r="P44" s="71">
        <f t="shared" si="3"/>
        <v>4.5254472798147649</v>
      </c>
      <c r="Q44" s="71">
        <f t="shared" si="4"/>
        <v>1.9440301694978921</v>
      </c>
      <c r="R44" s="71">
        <f t="shared" si="5"/>
        <v>2.3278688524590163</v>
      </c>
    </row>
    <row r="45" spans="2:18" x14ac:dyDescent="0.25">
      <c r="B45" t="s">
        <v>154</v>
      </c>
      <c r="C45">
        <v>5</v>
      </c>
      <c r="D45" t="s">
        <v>146</v>
      </c>
      <c r="E45">
        <v>2004</v>
      </c>
      <c r="F45" t="s">
        <v>161</v>
      </c>
      <c r="G45">
        <v>0.42899999999999999</v>
      </c>
      <c r="H45">
        <v>2.1999999999999999E-2</v>
      </c>
      <c r="K45" s="68">
        <f>(1+G45)^(1/C45)-1</f>
        <v>7.4005352510223332E-2</v>
      </c>
      <c r="L45">
        <f t="shared" si="0"/>
        <v>19.5</v>
      </c>
      <c r="M45">
        <f t="shared" si="1"/>
        <v>7.4005352510223332</v>
      </c>
      <c r="N45">
        <f t="shared" si="2"/>
        <v>0.37951462825755555</v>
      </c>
      <c r="P45" s="71">
        <f t="shared" si="3"/>
        <v>7.4005352510223332</v>
      </c>
      <c r="Q45" s="71">
        <f t="shared" si="4"/>
        <v>0.37951462825755555</v>
      </c>
      <c r="R45" s="71">
        <f t="shared" si="5"/>
        <v>19.5</v>
      </c>
    </row>
    <row r="46" spans="2:18" x14ac:dyDescent="0.25">
      <c r="B46" t="s">
        <v>155</v>
      </c>
      <c r="C46" s="69" t="s">
        <v>157</v>
      </c>
      <c r="D46" t="s">
        <v>146</v>
      </c>
      <c r="E46">
        <v>2004</v>
      </c>
      <c r="F46" t="s">
        <v>161</v>
      </c>
      <c r="G46">
        <v>0.91300000000000003</v>
      </c>
      <c r="H46">
        <v>9.5000000000000001E-2</v>
      </c>
      <c r="K46" s="69">
        <f>(1+G46-G45)^(1/C46)-1</f>
        <v>0.21819538662728477</v>
      </c>
      <c r="L46">
        <f t="shared" si="0"/>
        <v>9.6105263157894747</v>
      </c>
      <c r="M46">
        <f t="shared" si="1"/>
        <v>21.819538662728476</v>
      </c>
      <c r="N46">
        <f t="shared" si="2"/>
        <v>2.2703791598676943</v>
      </c>
      <c r="P46" s="71">
        <f t="shared" si="3"/>
        <v>21.819538662728476</v>
      </c>
      <c r="Q46" s="71">
        <f t="shared" si="4"/>
        <v>2.2703791598676943</v>
      </c>
      <c r="R46" s="71">
        <f t="shared" si="5"/>
        <v>9.6105263157894747</v>
      </c>
    </row>
    <row r="47" spans="2:18" x14ac:dyDescent="0.25">
      <c r="B47" t="s">
        <v>156</v>
      </c>
      <c r="C47" s="69" t="s">
        <v>157</v>
      </c>
      <c r="D47" t="s">
        <v>146</v>
      </c>
      <c r="E47">
        <v>2004</v>
      </c>
      <c r="F47" t="s">
        <v>161</v>
      </c>
      <c r="G47">
        <v>0.88400000000000001</v>
      </c>
      <c r="H47">
        <v>0.68200000000000005</v>
      </c>
      <c r="K47" s="68">
        <f>(1+G47-G46)^(1/C47)-1</f>
        <v>-1.4606677513999022E-2</v>
      </c>
      <c r="L47">
        <f t="shared" si="0"/>
        <v>1.2961876832844574</v>
      </c>
      <c r="M47">
        <f t="shared" si="1"/>
        <v>-1.4606677513999022</v>
      </c>
      <c r="N47">
        <f t="shared" si="2"/>
        <v>-1.1268952561705128</v>
      </c>
      <c r="P47" s="71">
        <f t="shared" si="3"/>
        <v>-1.4606677513999022</v>
      </c>
      <c r="Q47" s="71">
        <f t="shared" si="4"/>
        <v>1.1268952561705128</v>
      </c>
      <c r="R47" s="71">
        <f t="shared" si="5"/>
        <v>-1.2961876832844574</v>
      </c>
    </row>
    <row r="48" spans="2:18" x14ac:dyDescent="0.25">
      <c r="B48" t="s">
        <v>153</v>
      </c>
      <c r="C48">
        <v>3</v>
      </c>
      <c r="D48" t="s">
        <v>146</v>
      </c>
      <c r="E48">
        <v>2006</v>
      </c>
      <c r="F48" t="s">
        <v>161</v>
      </c>
      <c r="G48">
        <v>0.182</v>
      </c>
      <c r="H48">
        <v>4.4999999999999998E-2</v>
      </c>
      <c r="K48" s="68">
        <f>(1+G48)^(1/C48)-1</f>
        <v>5.7318486246754397E-2</v>
      </c>
      <c r="L48">
        <f t="shared" si="0"/>
        <v>4.0444444444444443</v>
      </c>
      <c r="M48">
        <f t="shared" si="1"/>
        <v>5.7318486246754397</v>
      </c>
      <c r="N48">
        <f t="shared" si="2"/>
        <v>1.4172153192878836</v>
      </c>
      <c r="P48" s="71">
        <f t="shared" si="3"/>
        <v>5.7318486246754397</v>
      </c>
      <c r="Q48" s="71">
        <f t="shared" si="4"/>
        <v>1.4172153192878836</v>
      </c>
      <c r="R48" s="71">
        <f t="shared" si="5"/>
        <v>4.0444444444444443</v>
      </c>
    </row>
    <row r="49" spans="1:18" x14ac:dyDescent="0.25">
      <c r="B49" t="s">
        <v>154</v>
      </c>
      <c r="C49">
        <v>5</v>
      </c>
      <c r="D49" t="s">
        <v>146</v>
      </c>
      <c r="E49">
        <v>2006</v>
      </c>
      <c r="F49" t="s">
        <v>161</v>
      </c>
      <c r="G49">
        <v>0.37</v>
      </c>
      <c r="H49">
        <v>1.6E-2</v>
      </c>
      <c r="K49" s="68">
        <f>(1+G49)^(1/C49)-1</f>
        <v>6.498652656427617E-2</v>
      </c>
      <c r="L49">
        <f t="shared" si="0"/>
        <v>23.125</v>
      </c>
      <c r="M49">
        <f t="shared" si="1"/>
        <v>6.498652656427617</v>
      </c>
      <c r="N49">
        <f t="shared" si="2"/>
        <v>0.28102281757524833</v>
      </c>
      <c r="P49" s="71">
        <f t="shared" si="3"/>
        <v>6.498652656427617</v>
      </c>
      <c r="Q49" s="71">
        <f t="shared" si="4"/>
        <v>0.28102281757524833</v>
      </c>
      <c r="R49" s="71">
        <f t="shared" si="5"/>
        <v>23.124999999999996</v>
      </c>
    </row>
    <row r="50" spans="1:18" x14ac:dyDescent="0.25">
      <c r="B50" t="s">
        <v>155</v>
      </c>
      <c r="C50" s="69" t="s">
        <v>157</v>
      </c>
      <c r="D50" t="s">
        <v>146</v>
      </c>
      <c r="E50">
        <v>2006</v>
      </c>
      <c r="F50" t="s">
        <v>161</v>
      </c>
      <c r="G50">
        <v>0.57999999999999996</v>
      </c>
      <c r="H50">
        <v>5.0999999999999997E-2</v>
      </c>
      <c r="K50" s="69">
        <f>(1+G50-G49)^(1/C50)-1</f>
        <v>0.10000000000000009</v>
      </c>
      <c r="L50">
        <f t="shared" si="0"/>
        <v>11.372549019607844</v>
      </c>
      <c r="M50">
        <f t="shared" si="1"/>
        <v>10.000000000000009</v>
      </c>
      <c r="N50">
        <f t="shared" si="2"/>
        <v>0.87931034482758696</v>
      </c>
      <c r="P50" s="71">
        <f t="shared" si="3"/>
        <v>10.000000000000009</v>
      </c>
      <c r="Q50" s="71">
        <f t="shared" si="4"/>
        <v>0.87931034482758696</v>
      </c>
      <c r="R50" s="71">
        <f t="shared" si="5"/>
        <v>11.372549019607844</v>
      </c>
    </row>
    <row r="51" spans="1:18" x14ac:dyDescent="0.25">
      <c r="B51" t="s">
        <v>156</v>
      </c>
      <c r="C51" s="69" t="s">
        <v>157</v>
      </c>
      <c r="D51" t="s">
        <v>146</v>
      </c>
      <c r="E51">
        <v>2006</v>
      </c>
      <c r="F51" t="s">
        <v>161</v>
      </c>
      <c r="G51">
        <v>0.83299999999999996</v>
      </c>
      <c r="H51">
        <v>1.37E-2</v>
      </c>
      <c r="K51" s="68">
        <f>(1+G51-G50)^(1/C51)-1</f>
        <v>0.11937482551645773</v>
      </c>
      <c r="L51">
        <f t="shared" si="0"/>
        <v>60.802919708029194</v>
      </c>
      <c r="M51">
        <f t="shared" si="1"/>
        <v>11.937482551645772</v>
      </c>
      <c r="N51">
        <f t="shared" si="2"/>
        <v>0.19633074544723539</v>
      </c>
      <c r="P51" s="71">
        <f t="shared" si="3"/>
        <v>11.937482551645772</v>
      </c>
      <c r="Q51" s="71">
        <f t="shared" si="4"/>
        <v>0.19633074544723539</v>
      </c>
      <c r="R51" s="71">
        <f t="shared" si="5"/>
        <v>60.802919708029194</v>
      </c>
    </row>
    <row r="52" spans="1:18" x14ac:dyDescent="0.25">
      <c r="B52" t="s">
        <v>153</v>
      </c>
      <c r="C52">
        <v>3</v>
      </c>
      <c r="D52" t="s">
        <v>146</v>
      </c>
      <c r="E52">
        <v>2008</v>
      </c>
      <c r="F52" t="s">
        <v>161</v>
      </c>
      <c r="G52">
        <v>0.14199999999999999</v>
      </c>
      <c r="H52">
        <v>3.5999999999999997E-2</v>
      </c>
      <c r="K52" s="68">
        <f>(1+G52)^(1/C52)-1</f>
        <v>4.5254472798147649E-2</v>
      </c>
      <c r="L52">
        <f t="shared" si="0"/>
        <v>3.9444444444444442</v>
      </c>
      <c r="M52">
        <f t="shared" si="1"/>
        <v>4.5254472798147649</v>
      </c>
      <c r="N52">
        <f t="shared" si="2"/>
        <v>1.1472964934741658</v>
      </c>
      <c r="P52" s="71">
        <f t="shared" si="3"/>
        <v>4.5254472798147649</v>
      </c>
      <c r="Q52" s="71">
        <f t="shared" si="4"/>
        <v>1.1472964934741658</v>
      </c>
      <c r="R52" s="71">
        <f t="shared" si="5"/>
        <v>3.9444444444444442</v>
      </c>
    </row>
    <row r="53" spans="1:18" x14ac:dyDescent="0.25">
      <c r="B53" t="s">
        <v>154</v>
      </c>
      <c r="C53">
        <v>5</v>
      </c>
      <c r="D53" t="s">
        <v>146</v>
      </c>
      <c r="E53">
        <v>2008</v>
      </c>
      <c r="F53" t="s">
        <v>161</v>
      </c>
      <c r="G53">
        <v>0.36299999999999999</v>
      </c>
      <c r="H53">
        <v>1.2999999999999999E-2</v>
      </c>
      <c r="K53" s="68">
        <f>(1+G53)^(1/C53)-1</f>
        <v>6.3895988043532581E-2</v>
      </c>
      <c r="L53">
        <f t="shared" si="0"/>
        <v>27.923076923076923</v>
      </c>
      <c r="M53">
        <f t="shared" si="1"/>
        <v>6.3895988043532581</v>
      </c>
      <c r="N53">
        <f t="shared" si="2"/>
        <v>0.22882860731843624</v>
      </c>
      <c r="P53" s="71">
        <f t="shared" si="3"/>
        <v>6.3895988043532581</v>
      </c>
      <c r="Q53" s="71">
        <f t="shared" si="4"/>
        <v>0.22882860731843624</v>
      </c>
      <c r="R53" s="71">
        <f t="shared" si="5"/>
        <v>27.923076923076923</v>
      </c>
    </row>
    <row r="54" spans="1:18" x14ac:dyDescent="0.25">
      <c r="B54" t="s">
        <v>155</v>
      </c>
      <c r="C54" s="69" t="s">
        <v>157</v>
      </c>
      <c r="D54" t="s">
        <v>146</v>
      </c>
      <c r="E54">
        <v>2008</v>
      </c>
      <c r="F54" t="s">
        <v>161</v>
      </c>
      <c r="G54">
        <v>0.58199999999999996</v>
      </c>
      <c r="H54">
        <v>3.3000000000000002E-2</v>
      </c>
      <c r="K54" s="69">
        <f>(1+G54-G53)^(1/C54)-1</f>
        <v>0.10408333018844185</v>
      </c>
      <c r="L54">
        <f t="shared" si="0"/>
        <v>17.636363636363633</v>
      </c>
      <c r="M54">
        <f t="shared" si="1"/>
        <v>10.408333018844186</v>
      </c>
      <c r="N54">
        <f t="shared" si="2"/>
        <v>0.59016321240869107</v>
      </c>
      <c r="P54" s="71">
        <f t="shared" si="3"/>
        <v>10.408333018844186</v>
      </c>
      <c r="Q54" s="71">
        <f t="shared" si="4"/>
        <v>0.59016321240869107</v>
      </c>
      <c r="R54" s="71">
        <f t="shared" si="5"/>
        <v>17.636363636363633</v>
      </c>
    </row>
    <row r="55" spans="1:18" x14ac:dyDescent="0.25">
      <c r="B55" t="s">
        <v>156</v>
      </c>
      <c r="C55" s="69" t="s">
        <v>157</v>
      </c>
      <c r="D55" t="s">
        <v>146</v>
      </c>
      <c r="E55">
        <v>2008</v>
      </c>
      <c r="F55" t="s">
        <v>161</v>
      </c>
      <c r="G55">
        <v>0.64400000000000002</v>
      </c>
      <c r="H55">
        <v>6.8000000000000005E-2</v>
      </c>
      <c r="K55" s="68">
        <f>(1+G55-G54)^(1/C55)-1</f>
        <v>3.0533842239060194E-2</v>
      </c>
      <c r="L55">
        <f t="shared" si="0"/>
        <v>9.4705882352941178</v>
      </c>
      <c r="M55">
        <f t="shared" si="1"/>
        <v>3.0533842239060194</v>
      </c>
      <c r="N55">
        <f t="shared" si="2"/>
        <v>0.32240702985343062</v>
      </c>
      <c r="P55" s="71">
        <f t="shared" si="3"/>
        <v>3.0533842239060194</v>
      </c>
      <c r="Q55" s="71">
        <f t="shared" si="4"/>
        <v>0.32240702985343062</v>
      </c>
      <c r="R55" s="71">
        <f t="shared" si="5"/>
        <v>9.4705882352941178</v>
      </c>
    </row>
    <row r="59" spans="1:18" x14ac:dyDescent="0.25">
      <c r="A59" s="73"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8" x14ac:dyDescent="0.25">
      <c r="C62">
        <v>0.59199999999999997</v>
      </c>
      <c r="D62">
        <v>-0.20300000000000001</v>
      </c>
      <c r="E62">
        <v>13</v>
      </c>
      <c r="H62">
        <f>(1+C62-D62)^(1/E62)-1</f>
        <v>4.6028263992595297E-2</v>
      </c>
      <c r="I62">
        <f>100*H62</f>
        <v>4.6028263992595297</v>
      </c>
      <c r="J62">
        <f>C62/K62</f>
        <v>59.199999999999996</v>
      </c>
      <c r="K62">
        <v>0.01</v>
      </c>
      <c r="M62" s="71">
        <f t="shared" ref="M62:M63" si="6">I62</f>
        <v>4.6028263992595297</v>
      </c>
      <c r="N62" s="71">
        <f t="shared" ref="N62:N63" si="7">M62/O62</f>
        <v>7.7750445933438009E-2</v>
      </c>
      <c r="O62" s="71">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1">
        <f t="shared" si="6"/>
        <v>4.6028263992595297</v>
      </c>
      <c r="N63" s="71">
        <f t="shared" si="7"/>
        <v>9.2210211671309453E-2</v>
      </c>
      <c r="O63" s="71">
        <f t="shared" si="8"/>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9">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9"/>
        <v>38.777777777777779</v>
      </c>
      <c r="J76">
        <f>H76*100</f>
        <v>5.8212247015734242</v>
      </c>
      <c r="K76">
        <f t="shared" ref="K76:K79" si="10">J76/I76</f>
        <v>0.15011754244745221</v>
      </c>
      <c r="N76" s="71">
        <f>J76</f>
        <v>5.8212247015734242</v>
      </c>
      <c r="O76" s="71">
        <f t="shared" ref="O76:O80" si="11">K76</f>
        <v>0.15011754244745221</v>
      </c>
      <c r="P76" s="71">
        <f t="shared" ref="P76:P80" si="12">N76/O76</f>
        <v>38.777777777777779</v>
      </c>
    </row>
    <row r="77" spans="1:16" x14ac:dyDescent="0.25">
      <c r="B77" t="s">
        <v>168</v>
      </c>
      <c r="C77" s="69" t="s">
        <v>157</v>
      </c>
      <c r="D77" t="s">
        <v>173</v>
      </c>
      <c r="E77">
        <v>0.57599999999999996</v>
      </c>
      <c r="F77">
        <v>0.01</v>
      </c>
      <c r="H77" s="68">
        <f t="shared" ref="H77:H79" si="13">(1+E77-E76)^(1/C77)-1</f>
        <v>0.10770032048383915</v>
      </c>
      <c r="I77">
        <f t="shared" si="9"/>
        <v>57.599999999999994</v>
      </c>
      <c r="J77">
        <f>H77*100</f>
        <v>10.770032048383914</v>
      </c>
      <c r="K77">
        <f t="shared" si="10"/>
        <v>0.18697972306222074</v>
      </c>
      <c r="N77" s="71">
        <f>J77</f>
        <v>10.770032048383914</v>
      </c>
      <c r="O77" s="71">
        <f t="shared" si="11"/>
        <v>0.18697972306222074</v>
      </c>
      <c r="P77" s="71">
        <f t="shared" si="12"/>
        <v>57.599999999999994</v>
      </c>
    </row>
    <row r="78" spans="1:16" x14ac:dyDescent="0.25">
      <c r="B78" t="s">
        <v>169</v>
      </c>
      <c r="C78" s="69" t="s">
        <v>157</v>
      </c>
      <c r="D78" t="s">
        <v>173</v>
      </c>
      <c r="E78">
        <v>0.82</v>
      </c>
      <c r="F78">
        <v>1.2999999999999999E-2</v>
      </c>
      <c r="H78" s="68">
        <f t="shared" si="13"/>
        <v>0.11534747948789481</v>
      </c>
      <c r="I78">
        <f t="shared" si="9"/>
        <v>63.076923076923073</v>
      </c>
      <c r="J78">
        <f>H78*100</f>
        <v>11.53474794878948</v>
      </c>
      <c r="K78">
        <f t="shared" si="10"/>
        <v>0.18286795528568689</v>
      </c>
      <c r="N78" s="71">
        <f>J78</f>
        <v>11.53474794878948</v>
      </c>
      <c r="O78" s="71">
        <f t="shared" si="11"/>
        <v>0.18286795528568689</v>
      </c>
      <c r="P78" s="71">
        <f t="shared" si="12"/>
        <v>63.076923076923073</v>
      </c>
    </row>
    <row r="79" spans="1:16" x14ac:dyDescent="0.25">
      <c r="B79" t="s">
        <v>170</v>
      </c>
      <c r="C79">
        <v>3</v>
      </c>
      <c r="D79" t="s">
        <v>173</v>
      </c>
      <c r="E79">
        <v>1.296</v>
      </c>
      <c r="F79">
        <v>1.2999999999999999E-2</v>
      </c>
      <c r="H79" s="68">
        <f t="shared" si="13"/>
        <v>0.1385762466127971</v>
      </c>
      <c r="I79">
        <f t="shared" si="9"/>
        <v>99.692307692307693</v>
      </c>
      <c r="J79">
        <f>H79*100</f>
        <v>13.857624661279711</v>
      </c>
      <c r="K79">
        <f t="shared" si="10"/>
        <v>0.13900395107765143</v>
      </c>
      <c r="N79" s="71">
        <f>J79</f>
        <v>13.857624661279711</v>
      </c>
      <c r="O79" s="71">
        <f t="shared" si="11"/>
        <v>0.13900395107765143</v>
      </c>
      <c r="P79" s="71">
        <f t="shared" si="12"/>
        <v>99.692307692307693</v>
      </c>
    </row>
    <row r="80" spans="1:16" x14ac:dyDescent="0.25">
      <c r="B80" t="s">
        <v>171</v>
      </c>
      <c r="C80">
        <v>3</v>
      </c>
      <c r="D80" t="s">
        <v>177</v>
      </c>
      <c r="E80">
        <v>0.13900000000000001</v>
      </c>
      <c r="F80">
        <v>0.01</v>
      </c>
      <c r="H80" s="68">
        <f>(1+E80)^(1/C80)-1</f>
        <v>4.4338386024890264E-2</v>
      </c>
      <c r="I80">
        <f t="shared" si="9"/>
        <v>13.9</v>
      </c>
      <c r="J80">
        <f t="shared" ref="J80:J89" si="14">H80*100</f>
        <v>4.4338386024890264</v>
      </c>
      <c r="K80">
        <f t="shared" ref="K80:K89" si="15">J80/I80</f>
        <v>0.31898119442367096</v>
      </c>
      <c r="N80" s="71">
        <f t="shared" ref="N80:N89" si="16">J80</f>
        <v>4.4338386024890264</v>
      </c>
      <c r="O80" s="71">
        <f t="shared" si="11"/>
        <v>0.31898119442367096</v>
      </c>
      <c r="P80" s="71">
        <f t="shared" si="12"/>
        <v>13.9</v>
      </c>
    </row>
    <row r="81" spans="2:16" x14ac:dyDescent="0.25">
      <c r="B81" t="s">
        <v>167</v>
      </c>
      <c r="C81">
        <v>3</v>
      </c>
      <c r="D81" t="s">
        <v>177</v>
      </c>
      <c r="E81">
        <v>0.313</v>
      </c>
      <c r="F81">
        <v>1.0999999999999999E-2</v>
      </c>
      <c r="H81" s="68">
        <f>(1+E81-E80)^(1/C81)-1</f>
        <v>5.4927707062356168E-2</v>
      </c>
      <c r="I81">
        <f t="shared" si="9"/>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168</v>
      </c>
      <c r="C82" s="69" t="s">
        <v>157</v>
      </c>
      <c r="D82" t="s">
        <v>177</v>
      </c>
      <c r="E82">
        <v>0.51900000000000002</v>
      </c>
      <c r="F82">
        <v>1.2E-2</v>
      </c>
      <c r="H82" s="68">
        <f t="shared" ref="H82:H84" si="19">(1+E82-E81)^(1/C82)-1</f>
        <v>9.8180313063387592E-2</v>
      </c>
      <c r="I82">
        <f t="shared" si="9"/>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169</v>
      </c>
      <c r="C83" s="69" t="s">
        <v>157</v>
      </c>
      <c r="D83" t="s">
        <v>177</v>
      </c>
      <c r="E83">
        <v>0.71099999999999997</v>
      </c>
      <c r="F83">
        <v>1.7000000000000001E-2</v>
      </c>
      <c r="H83" s="68">
        <f t="shared" si="19"/>
        <v>9.1787525116494351E-2</v>
      </c>
      <c r="I83">
        <f t="shared" si="9"/>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170</v>
      </c>
      <c r="C84">
        <v>3</v>
      </c>
      <c r="D84" t="s">
        <v>177</v>
      </c>
      <c r="E84">
        <v>1.204</v>
      </c>
      <c r="F84">
        <v>1.9E-2</v>
      </c>
      <c r="H84" s="68">
        <f t="shared" si="19"/>
        <v>0.14293079882427517</v>
      </c>
      <c r="I84">
        <f t="shared" si="9"/>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171</v>
      </c>
      <c r="C85">
        <v>3</v>
      </c>
      <c r="D85" t="s">
        <v>178</v>
      </c>
      <c r="E85">
        <v>0.19800000000000001</v>
      </c>
      <c r="F85">
        <v>0.02</v>
      </c>
      <c r="H85" s="68">
        <f>(1+E85)^(1/C85)-1</f>
        <v>6.206787502577904E-2</v>
      </c>
      <c r="I85">
        <f t="shared" si="9"/>
        <v>9.9</v>
      </c>
      <c r="J85">
        <f t="shared" si="14"/>
        <v>6.206787502577904</v>
      </c>
      <c r="K85">
        <f t="shared" si="15"/>
        <v>0.62694823258362664</v>
      </c>
      <c r="N85" s="71">
        <f t="shared" si="16"/>
        <v>6.206787502577904</v>
      </c>
      <c r="O85" s="71">
        <f t="shared" si="17"/>
        <v>0.62694823258362664</v>
      </c>
      <c r="P85" s="71">
        <f t="shared" si="18"/>
        <v>9.9</v>
      </c>
    </row>
    <row r="86" spans="2:16" x14ac:dyDescent="0.25">
      <c r="B86" t="s">
        <v>167</v>
      </c>
      <c r="C86">
        <v>3</v>
      </c>
      <c r="D86" t="s">
        <v>178</v>
      </c>
      <c r="E86">
        <v>0.38400000000000001</v>
      </c>
      <c r="F86">
        <v>1.9E-2</v>
      </c>
      <c r="H86" s="68">
        <f>(1+E86-E85)^(1/C86)-1</f>
        <v>5.8509832027769715E-2</v>
      </c>
      <c r="I86">
        <f t="shared" si="9"/>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168</v>
      </c>
      <c r="C87" s="69" t="s">
        <v>157</v>
      </c>
      <c r="D87" t="s">
        <v>178</v>
      </c>
      <c r="E87">
        <v>0.63900000000000001</v>
      </c>
      <c r="F87">
        <v>1.9E-2</v>
      </c>
      <c r="H87" s="68">
        <f t="shared" ref="H87:H89" si="20">(1+E87-E86)^(1/C87)-1</f>
        <v>0.1202678251204039</v>
      </c>
      <c r="I87">
        <f t="shared" si="9"/>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169</v>
      </c>
      <c r="C88" s="69" t="s">
        <v>157</v>
      </c>
      <c r="D88" t="s">
        <v>178</v>
      </c>
      <c r="E88">
        <v>0.93200000000000005</v>
      </c>
      <c r="F88">
        <v>2.3E-2</v>
      </c>
      <c r="H88" s="68">
        <f t="shared" si="20"/>
        <v>0.13710157857598637</v>
      </c>
      <c r="I88">
        <f t="shared" si="9"/>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170</v>
      </c>
      <c r="C89">
        <v>3</v>
      </c>
      <c r="D89" t="s">
        <v>178</v>
      </c>
      <c r="E89">
        <v>1.3859999999999999</v>
      </c>
      <c r="F89">
        <v>2.1999999999999999E-2</v>
      </c>
      <c r="H89" s="68">
        <f t="shared" si="20"/>
        <v>0.13289102309434919</v>
      </c>
      <c r="I89">
        <f t="shared" si="9"/>
        <v>63</v>
      </c>
      <c r="J89">
        <f t="shared" si="14"/>
        <v>13.28910230943492</v>
      </c>
      <c r="K89">
        <f t="shared" si="15"/>
        <v>0.21093813189579239</v>
      </c>
      <c r="N89" s="71">
        <f t="shared" si="16"/>
        <v>13.28910230943492</v>
      </c>
      <c r="O89" s="71">
        <f t="shared" si="17"/>
        <v>0.21093813189579239</v>
      </c>
      <c r="P89" s="71">
        <f t="shared" si="18"/>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21">J111</f>
        <v>3.2706237490793377</v>
      </c>
      <c r="P111" s="71">
        <f t="shared" si="21"/>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22">J112/G112</f>
        <v>0.54066104571382179</v>
      </c>
      <c r="O112" s="71">
        <f t="shared" si="21"/>
        <v>3.6008025644540531</v>
      </c>
      <c r="P112" s="71">
        <f t="shared" si="21"/>
        <v>0.54066104571382179</v>
      </c>
      <c r="Q112" s="71">
        <f t="shared" ref="Q112:Q115" si="23">O112/P112</f>
        <v>6.66</v>
      </c>
    </row>
    <row r="113" spans="2:17" x14ac:dyDescent="0.25">
      <c r="B113" t="s">
        <v>168</v>
      </c>
      <c r="C113" s="69" t="s">
        <v>187</v>
      </c>
      <c r="D113">
        <v>1992</v>
      </c>
      <c r="E113" t="s">
        <v>146</v>
      </c>
      <c r="F113">
        <v>0.72899999999999998</v>
      </c>
      <c r="G113">
        <v>6.03</v>
      </c>
      <c r="I113" s="68">
        <f t="shared" ref="I113:I114" si="24">(1+F113-F112)^(1/C113)-1</f>
        <v>6.4052053179784352E-2</v>
      </c>
      <c r="J113">
        <f>I113*100</f>
        <v>6.4052053179784352</v>
      </c>
      <c r="K113">
        <f t="shared" si="22"/>
        <v>1.0622231041423607</v>
      </c>
      <c r="O113" s="71">
        <f t="shared" si="21"/>
        <v>6.4052053179784352</v>
      </c>
      <c r="P113" s="71">
        <f t="shared" si="21"/>
        <v>1.0622231041423607</v>
      </c>
      <c r="Q113" s="71">
        <f t="shared" si="23"/>
        <v>6.03</v>
      </c>
    </row>
    <row r="114" spans="2:17" x14ac:dyDescent="0.25">
      <c r="B114" t="s">
        <v>186</v>
      </c>
      <c r="C114" s="69" t="s">
        <v>174</v>
      </c>
      <c r="D114">
        <v>1992</v>
      </c>
      <c r="E114" t="s">
        <v>146</v>
      </c>
      <c r="F114">
        <v>1.413</v>
      </c>
      <c r="G114">
        <v>3.38</v>
      </c>
      <c r="I114" s="68">
        <f t="shared" si="24"/>
        <v>9.0746131060373214E-2</v>
      </c>
      <c r="J114">
        <f>I114*100</f>
        <v>9.0746131060373223</v>
      </c>
      <c r="K114">
        <f t="shared" si="22"/>
        <v>2.6847967769341192</v>
      </c>
      <c r="O114" s="71">
        <f t="shared" si="21"/>
        <v>9.0746131060373223</v>
      </c>
      <c r="P114" s="71">
        <f t="shared" si="21"/>
        <v>2.6847967769341192</v>
      </c>
      <c r="Q114" s="71">
        <f t="shared" si="23"/>
        <v>3.38</v>
      </c>
    </row>
    <row r="115" spans="2:17" x14ac:dyDescent="0.25">
      <c r="B115" t="s">
        <v>171</v>
      </c>
      <c r="C115">
        <v>6</v>
      </c>
      <c r="D115">
        <v>1992</v>
      </c>
      <c r="E115" t="s">
        <v>144</v>
      </c>
      <c r="F115">
        <v>2.4E-2</v>
      </c>
      <c r="G115">
        <v>0.48</v>
      </c>
      <c r="I115" s="68">
        <f>(1+F115)^(1/C115)-1</f>
        <v>3.9605768733643743E-3</v>
      </c>
      <c r="J115">
        <f t="shared" ref="J115:J126" si="25">I115*100</f>
        <v>0.39605768733643743</v>
      </c>
      <c r="K115">
        <f t="shared" si="22"/>
        <v>0.8251201819509113</v>
      </c>
      <c r="O115" s="71">
        <f t="shared" ref="O115:O126" si="26">J115</f>
        <v>0.39605768733643743</v>
      </c>
      <c r="P115" s="71">
        <f t="shared" ref="P115:P126" si="27">K115</f>
        <v>0.8251201819509113</v>
      </c>
      <c r="Q115" s="71">
        <f t="shared" si="23"/>
        <v>0.48</v>
      </c>
    </row>
    <row r="116" spans="2:17" x14ac:dyDescent="0.25">
      <c r="B116" t="s">
        <v>167</v>
      </c>
      <c r="C116">
        <v>4</v>
      </c>
      <c r="D116">
        <v>1992</v>
      </c>
      <c r="E116" t="s">
        <v>144</v>
      </c>
      <c r="F116">
        <v>0.193</v>
      </c>
      <c r="G116">
        <v>4.01</v>
      </c>
      <c r="I116" s="68">
        <f>(1+F116-F115)^(1/C116)-1</f>
        <v>3.9809133284585352E-2</v>
      </c>
      <c r="J116">
        <f t="shared" si="25"/>
        <v>3.9809133284585352</v>
      </c>
      <c r="K116">
        <f t="shared" si="22"/>
        <v>0.99274646594975946</v>
      </c>
      <c r="O116" s="71">
        <f t="shared" si="26"/>
        <v>3.9809133284585352</v>
      </c>
      <c r="P116" s="71">
        <f t="shared" si="27"/>
        <v>0.99274646594975946</v>
      </c>
      <c r="Q116" s="71">
        <f t="shared" ref="Q116:Q126" si="28">O116/P116</f>
        <v>4.01</v>
      </c>
    </row>
    <row r="117" spans="2:17" x14ac:dyDescent="0.25">
      <c r="B117" t="s">
        <v>168</v>
      </c>
      <c r="C117" s="69" t="s">
        <v>187</v>
      </c>
      <c r="D117">
        <v>1992</v>
      </c>
      <c r="E117" t="s">
        <v>144</v>
      </c>
      <c r="F117">
        <v>0.56299999999999994</v>
      </c>
      <c r="G117">
        <v>6.66</v>
      </c>
      <c r="I117" s="68">
        <f t="shared" ref="I117:I118" si="29">(1+F117-F116)^(1/C117)-1</f>
        <v>6.498652656427617E-2</v>
      </c>
      <c r="J117">
        <f t="shared" si="25"/>
        <v>6.498652656427617</v>
      </c>
      <c r="K117">
        <f t="shared" si="22"/>
        <v>0.97577367213627886</v>
      </c>
      <c r="O117" s="71">
        <f t="shared" si="26"/>
        <v>6.498652656427617</v>
      </c>
      <c r="P117" s="71">
        <f t="shared" si="27"/>
        <v>0.97577367213627886</v>
      </c>
      <c r="Q117" s="71">
        <f t="shared" si="28"/>
        <v>6.66</v>
      </c>
    </row>
    <row r="118" spans="2:17" x14ac:dyDescent="0.25">
      <c r="B118" t="s">
        <v>186</v>
      </c>
      <c r="C118" s="69" t="s">
        <v>174</v>
      </c>
      <c r="D118">
        <v>1992</v>
      </c>
      <c r="E118" t="s">
        <v>144</v>
      </c>
      <c r="F118">
        <v>1.357</v>
      </c>
      <c r="G118">
        <v>5.93</v>
      </c>
      <c r="I118" s="68">
        <f t="shared" si="29"/>
        <v>0.10230998095167521</v>
      </c>
      <c r="J118">
        <f t="shared" si="25"/>
        <v>10.230998095167521</v>
      </c>
      <c r="K118">
        <f t="shared" si="22"/>
        <v>1.7252947883924994</v>
      </c>
      <c r="O118" s="71">
        <f t="shared" si="26"/>
        <v>10.230998095167521</v>
      </c>
      <c r="P118" s="71">
        <f t="shared" si="27"/>
        <v>1.7252947883924994</v>
      </c>
      <c r="Q118" s="71">
        <f t="shared" si="28"/>
        <v>5.93</v>
      </c>
    </row>
    <row r="119" spans="2:17" x14ac:dyDescent="0.25">
      <c r="B119" t="s">
        <v>171</v>
      </c>
      <c r="C119">
        <v>6</v>
      </c>
      <c r="D119">
        <v>1999</v>
      </c>
      <c r="E119" t="s">
        <v>146</v>
      </c>
      <c r="F119">
        <v>0.3</v>
      </c>
      <c r="G119">
        <v>4.37</v>
      </c>
      <c r="I119" s="68">
        <f>(1+F119)^(1/C119)-1</f>
        <v>4.4697507923277202E-2</v>
      </c>
      <c r="J119">
        <f t="shared" si="25"/>
        <v>4.4697507923277202</v>
      </c>
      <c r="K119">
        <f t="shared" si="22"/>
        <v>1.0228262682672129</v>
      </c>
      <c r="O119" s="71">
        <f t="shared" si="26"/>
        <v>4.4697507923277202</v>
      </c>
      <c r="P119" s="71">
        <f t="shared" si="27"/>
        <v>1.0228262682672129</v>
      </c>
      <c r="Q119" s="71">
        <f t="shared" si="28"/>
        <v>4.37</v>
      </c>
    </row>
    <row r="120" spans="2:17" x14ac:dyDescent="0.25">
      <c r="B120" t="s">
        <v>167</v>
      </c>
      <c r="C120">
        <v>4</v>
      </c>
      <c r="D120">
        <v>1999</v>
      </c>
      <c r="E120" t="s">
        <v>146</v>
      </c>
      <c r="F120">
        <v>0.46100000000000002</v>
      </c>
      <c r="G120">
        <v>6.68</v>
      </c>
      <c r="I120" s="68">
        <f>(1+F120-F119)^(1/C120)-1</f>
        <v>3.8025577605907745E-2</v>
      </c>
      <c r="J120">
        <f t="shared" si="25"/>
        <v>3.8025577605907745</v>
      </c>
      <c r="K120">
        <f t="shared" si="22"/>
        <v>0.56924517374113393</v>
      </c>
      <c r="O120" s="71">
        <f t="shared" si="26"/>
        <v>3.8025577605907745</v>
      </c>
      <c r="P120" s="71">
        <f t="shared" si="27"/>
        <v>0.56924517374113393</v>
      </c>
      <c r="Q120" s="71">
        <f t="shared" si="28"/>
        <v>6.68</v>
      </c>
    </row>
    <row r="121" spans="2:17" x14ac:dyDescent="0.25">
      <c r="B121" t="s">
        <v>168</v>
      </c>
      <c r="C121" s="69" t="s">
        <v>187</v>
      </c>
      <c r="D121">
        <v>1999</v>
      </c>
      <c r="E121" t="s">
        <v>146</v>
      </c>
      <c r="F121">
        <v>1.075</v>
      </c>
      <c r="G121">
        <v>5.43</v>
      </c>
      <c r="I121" s="68">
        <f t="shared" ref="I121:I122" si="30">(1+F121-F120)^(1/C121)-1</f>
        <v>0.1004763306842229</v>
      </c>
      <c r="J121">
        <f t="shared" si="25"/>
        <v>10.047633068422289</v>
      </c>
      <c r="K121">
        <f t="shared" si="22"/>
        <v>1.8503928302803481</v>
      </c>
      <c r="O121" s="71">
        <f t="shared" si="26"/>
        <v>10.047633068422289</v>
      </c>
      <c r="P121" s="71">
        <f t="shared" si="27"/>
        <v>1.8503928302803481</v>
      </c>
      <c r="Q121" s="71">
        <f t="shared" si="28"/>
        <v>5.43</v>
      </c>
    </row>
    <row r="122" spans="2:17" x14ac:dyDescent="0.25">
      <c r="B122" t="s">
        <v>186</v>
      </c>
      <c r="C122" s="69" t="s">
        <v>174</v>
      </c>
      <c r="D122">
        <v>1999</v>
      </c>
      <c r="E122" t="s">
        <v>146</v>
      </c>
      <c r="F122">
        <v>2.1760000000000002</v>
      </c>
      <c r="G122">
        <v>3.47</v>
      </c>
      <c r="I122" s="68">
        <f t="shared" si="30"/>
        <v>0.13171657196739095</v>
      </c>
      <c r="J122">
        <f t="shared" si="25"/>
        <v>13.171657196739094</v>
      </c>
      <c r="K122">
        <f t="shared" si="22"/>
        <v>3.7958666273023325</v>
      </c>
      <c r="O122" s="71">
        <f t="shared" si="26"/>
        <v>13.171657196739094</v>
      </c>
      <c r="P122" s="71">
        <f t="shared" si="27"/>
        <v>3.7958666273023325</v>
      </c>
      <c r="Q122" s="71">
        <f t="shared" si="28"/>
        <v>3.47</v>
      </c>
    </row>
    <row r="123" spans="2:17" x14ac:dyDescent="0.25">
      <c r="B123" t="s">
        <v>171</v>
      </c>
      <c r="C123">
        <v>6</v>
      </c>
      <c r="D123">
        <v>1999</v>
      </c>
      <c r="E123" t="s">
        <v>144</v>
      </c>
      <c r="F123">
        <v>7.8E-2</v>
      </c>
      <c r="G123">
        <v>0.91</v>
      </c>
      <c r="I123" s="68">
        <f>(1+F123)^(1/C123)-1</f>
        <v>1.2596589090453358E-2</v>
      </c>
      <c r="J123">
        <f t="shared" si="25"/>
        <v>1.2596589090453358</v>
      </c>
      <c r="K123">
        <f t="shared" si="22"/>
        <v>1.384240559390479</v>
      </c>
      <c r="O123" s="71">
        <f t="shared" si="26"/>
        <v>1.2596589090453358</v>
      </c>
      <c r="P123" s="71">
        <f t="shared" si="27"/>
        <v>1.384240559390479</v>
      </c>
      <c r="Q123" s="71">
        <f t="shared" si="28"/>
        <v>0.91</v>
      </c>
    </row>
    <row r="124" spans="2:17" x14ac:dyDescent="0.25">
      <c r="B124" t="s">
        <v>167</v>
      </c>
      <c r="C124">
        <v>4</v>
      </c>
      <c r="D124">
        <v>1999</v>
      </c>
      <c r="E124" t="s">
        <v>144</v>
      </c>
      <c r="F124">
        <v>0.30099999999999999</v>
      </c>
      <c r="G124">
        <v>3.86</v>
      </c>
      <c r="I124" s="68">
        <f>(1+F124-F123)^(1/C124)-1</f>
        <v>5.1614617659882178E-2</v>
      </c>
      <c r="J124">
        <f t="shared" si="25"/>
        <v>5.1614617659882178</v>
      </c>
      <c r="K124">
        <f t="shared" si="22"/>
        <v>1.3371662606187094</v>
      </c>
      <c r="O124" s="71">
        <f t="shared" si="26"/>
        <v>5.1614617659882178</v>
      </c>
      <c r="P124" s="71">
        <f t="shared" si="27"/>
        <v>1.3371662606187094</v>
      </c>
      <c r="Q124" s="71">
        <f t="shared" si="28"/>
        <v>3.86</v>
      </c>
    </row>
    <row r="125" spans="2:17" x14ac:dyDescent="0.25">
      <c r="B125" t="s">
        <v>168</v>
      </c>
      <c r="C125" s="69" t="s">
        <v>187</v>
      </c>
      <c r="D125">
        <v>1999</v>
      </c>
      <c r="E125" t="s">
        <v>144</v>
      </c>
      <c r="F125">
        <v>0.58599999999999997</v>
      </c>
      <c r="G125">
        <v>4.28</v>
      </c>
      <c r="I125" s="68">
        <f t="shared" ref="I125:I126" si="31">(1+F125-F124)^(1/C125)-1</f>
        <v>5.1430632213731453E-2</v>
      </c>
      <c r="J125">
        <f t="shared" si="25"/>
        <v>5.1430632213731453</v>
      </c>
      <c r="K125">
        <f t="shared" si="22"/>
        <v>1.2016502853675572</v>
      </c>
      <c r="O125" s="71">
        <f t="shared" si="26"/>
        <v>5.1430632213731453</v>
      </c>
      <c r="P125" s="71">
        <f t="shared" si="27"/>
        <v>1.2016502853675572</v>
      </c>
      <c r="Q125" s="71">
        <f t="shared" si="28"/>
        <v>4.28</v>
      </c>
    </row>
    <row r="126" spans="2:17" x14ac:dyDescent="0.25">
      <c r="B126" t="s">
        <v>186</v>
      </c>
      <c r="C126" s="69" t="s">
        <v>174</v>
      </c>
      <c r="D126">
        <v>1999</v>
      </c>
      <c r="E126" t="s">
        <v>144</v>
      </c>
      <c r="F126">
        <v>1.718</v>
      </c>
      <c r="G126">
        <v>4.6500000000000004</v>
      </c>
      <c r="I126" s="68">
        <f t="shared" si="31"/>
        <v>0.13448267156700644</v>
      </c>
      <c r="J126">
        <f t="shared" si="25"/>
        <v>13.448267156700645</v>
      </c>
      <c r="K126">
        <f t="shared" si="22"/>
        <v>2.8921004638065901</v>
      </c>
      <c r="O126" s="71">
        <f t="shared" si="26"/>
        <v>13.448267156700645</v>
      </c>
      <c r="P126" s="71">
        <f t="shared" si="27"/>
        <v>2.8921004638065901</v>
      </c>
      <c r="Q126" s="71">
        <f t="shared" si="28"/>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32">K131</f>
        <v>2.9848657712524096</v>
      </c>
      <c r="Q131" s="71">
        <f t="shared" si="32"/>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33">K132/H132</f>
        <v>0.58526930687014245</v>
      </c>
      <c r="P132" s="71">
        <f t="shared" si="32"/>
        <v>3.4882050689460486</v>
      </c>
      <c r="Q132" s="71">
        <f t="shared" si="32"/>
        <v>0.58526930687014245</v>
      </c>
      <c r="R132" s="71">
        <f t="shared" ref="R132:R146" si="34">P132/Q132</f>
        <v>5.9599999999999991</v>
      </c>
    </row>
    <row r="133" spans="2:18" x14ac:dyDescent="0.25">
      <c r="B133" t="s">
        <v>168</v>
      </c>
      <c r="C133" s="69" t="s">
        <v>187</v>
      </c>
      <c r="D133">
        <v>1992</v>
      </c>
      <c r="E133" t="s">
        <v>146</v>
      </c>
      <c r="F133" t="s">
        <v>200</v>
      </c>
      <c r="G133">
        <v>0.69</v>
      </c>
      <c r="H133">
        <v>5.54</v>
      </c>
      <c r="J133" s="68">
        <f t="shared" ref="J133:J134" si="35">(1+G133-G132)^(1/C133)-1</f>
        <v>6.185875879493441E-2</v>
      </c>
      <c r="K133">
        <f>J133*100</f>
        <v>6.185875879493441</v>
      </c>
      <c r="L133">
        <f t="shared" si="33"/>
        <v>1.1165840937713791</v>
      </c>
      <c r="P133" s="71">
        <f t="shared" si="32"/>
        <v>6.185875879493441</v>
      </c>
      <c r="Q133" s="71">
        <f t="shared" si="32"/>
        <v>1.1165840937713791</v>
      </c>
      <c r="R133" s="71">
        <f t="shared" si="34"/>
        <v>5.5400000000000009</v>
      </c>
    </row>
    <row r="134" spans="2:18" x14ac:dyDescent="0.25">
      <c r="B134" t="s">
        <v>186</v>
      </c>
      <c r="C134" s="69" t="s">
        <v>174</v>
      </c>
      <c r="D134">
        <v>1992</v>
      </c>
      <c r="E134" t="s">
        <v>146</v>
      </c>
      <c r="F134" t="s">
        <v>200</v>
      </c>
      <c r="G134">
        <v>1.367</v>
      </c>
      <c r="H134">
        <v>3.26</v>
      </c>
      <c r="J134" s="68">
        <f t="shared" si="35"/>
        <v>8.9989155533994003E-2</v>
      </c>
      <c r="K134">
        <f>J134*100</f>
        <v>8.9989155533993994</v>
      </c>
      <c r="L134">
        <f t="shared" si="33"/>
        <v>2.7604035439875458</v>
      </c>
      <c r="P134" s="71">
        <f t="shared" si="32"/>
        <v>8.9989155533993994</v>
      </c>
      <c r="Q134" s="71">
        <f t="shared" si="32"/>
        <v>2.7604035439875458</v>
      </c>
      <c r="R134" s="71">
        <f t="shared" si="34"/>
        <v>3.26</v>
      </c>
    </row>
    <row r="135" spans="2:18" x14ac:dyDescent="0.25">
      <c r="B135" t="s">
        <v>171</v>
      </c>
      <c r="C135">
        <v>6</v>
      </c>
      <c r="D135">
        <v>1992</v>
      </c>
      <c r="E135" t="s">
        <v>144</v>
      </c>
      <c r="F135" t="s">
        <v>201</v>
      </c>
      <c r="G135">
        <v>0.20200000000000001</v>
      </c>
      <c r="H135">
        <v>3.88</v>
      </c>
      <c r="J135" s="68">
        <f>(1+G135)^(1/C135)-1</f>
        <v>3.1139470380553425E-2</v>
      </c>
      <c r="K135">
        <f t="shared" ref="K135:K146" si="36">J135*100</f>
        <v>3.1139470380553425</v>
      </c>
      <c r="L135">
        <f t="shared" si="33"/>
        <v>0.8025636696018924</v>
      </c>
      <c r="P135" s="71">
        <f t="shared" ref="P135:P146" si="37">K135</f>
        <v>3.1139470380553425</v>
      </c>
      <c r="Q135" s="71">
        <f t="shared" ref="Q135:Q146" si="38">L135</f>
        <v>0.8025636696018924</v>
      </c>
      <c r="R135" s="71">
        <f t="shared" si="34"/>
        <v>3.88</v>
      </c>
    </row>
    <row r="136" spans="2:18" x14ac:dyDescent="0.25">
      <c r="B136" t="s">
        <v>167</v>
      </c>
      <c r="C136">
        <v>4</v>
      </c>
      <c r="D136">
        <v>1992</v>
      </c>
      <c r="E136" t="s">
        <v>144</v>
      </c>
      <c r="F136" t="s">
        <v>201</v>
      </c>
      <c r="G136">
        <v>0.34599999999999997</v>
      </c>
      <c r="H136">
        <v>6.2</v>
      </c>
      <c r="J136" s="68">
        <f>(1+G136-G135)^(1/C136)-1</f>
        <v>3.4204697615358493E-2</v>
      </c>
      <c r="K136">
        <f t="shared" si="36"/>
        <v>3.4204697615358493</v>
      </c>
      <c r="L136">
        <f t="shared" si="33"/>
        <v>0.5516886712154595</v>
      </c>
      <c r="P136" s="71">
        <f t="shared" si="37"/>
        <v>3.4204697615358493</v>
      </c>
      <c r="Q136" s="71">
        <f t="shared" si="38"/>
        <v>0.5516886712154595</v>
      </c>
      <c r="R136" s="71">
        <f t="shared" si="34"/>
        <v>6.2</v>
      </c>
    </row>
    <row r="137" spans="2:18" x14ac:dyDescent="0.25">
      <c r="B137" t="s">
        <v>168</v>
      </c>
      <c r="C137" s="69" t="s">
        <v>187</v>
      </c>
      <c r="D137">
        <v>1992</v>
      </c>
      <c r="E137" t="s">
        <v>144</v>
      </c>
      <c r="F137" t="s">
        <v>201</v>
      </c>
      <c r="G137">
        <v>0.69299999999999995</v>
      </c>
      <c r="H137">
        <v>5.63</v>
      </c>
      <c r="J137" s="68">
        <f t="shared" ref="J137:J138" si="39">(1+G137-G136)^(1/C137)-1</f>
        <v>6.1386401508842336E-2</v>
      </c>
      <c r="K137">
        <f t="shared" si="36"/>
        <v>6.1386401508842336</v>
      </c>
      <c r="L137">
        <f t="shared" si="33"/>
        <v>1.090344609393292</v>
      </c>
      <c r="P137" s="71">
        <f t="shared" si="37"/>
        <v>6.1386401508842336</v>
      </c>
      <c r="Q137" s="71">
        <f t="shared" si="38"/>
        <v>1.090344609393292</v>
      </c>
      <c r="R137" s="71">
        <f t="shared" si="34"/>
        <v>5.63</v>
      </c>
    </row>
    <row r="138" spans="2:18" x14ac:dyDescent="0.25">
      <c r="B138" t="s">
        <v>186</v>
      </c>
      <c r="C138" s="69" t="s">
        <v>174</v>
      </c>
      <c r="D138">
        <v>1992</v>
      </c>
      <c r="E138" t="s">
        <v>144</v>
      </c>
      <c r="F138" t="s">
        <v>201</v>
      </c>
      <c r="G138">
        <v>1.3819999999999999</v>
      </c>
      <c r="H138">
        <v>3.31</v>
      </c>
      <c r="J138" s="68">
        <f t="shared" si="39"/>
        <v>9.1285224080682958E-2</v>
      </c>
      <c r="K138">
        <f t="shared" si="36"/>
        <v>9.1285224080682958</v>
      </c>
      <c r="L138">
        <f t="shared" si="33"/>
        <v>2.7578617547034128</v>
      </c>
      <c r="P138" s="71">
        <f t="shared" si="37"/>
        <v>9.1285224080682958</v>
      </c>
      <c r="Q138" s="71">
        <f t="shared" si="38"/>
        <v>2.7578617547034128</v>
      </c>
      <c r="R138" s="71">
        <f t="shared" si="34"/>
        <v>3.31</v>
      </c>
    </row>
    <row r="139" spans="2:18" x14ac:dyDescent="0.25">
      <c r="B139" t="s">
        <v>171</v>
      </c>
      <c r="C139">
        <v>6</v>
      </c>
      <c r="D139">
        <v>1999</v>
      </c>
      <c r="E139" t="s">
        <v>146</v>
      </c>
      <c r="F139" t="s">
        <v>200</v>
      </c>
      <c r="G139">
        <v>1.7000000000000001E-2</v>
      </c>
      <c r="H139">
        <v>0.34</v>
      </c>
      <c r="J139" s="68">
        <f>(1+G139)^(1/C139)-1</f>
        <v>2.8134699097197569E-3</v>
      </c>
      <c r="K139">
        <f t="shared" si="36"/>
        <v>0.28134699097197569</v>
      </c>
      <c r="L139">
        <f t="shared" si="33"/>
        <v>0.82749114991757544</v>
      </c>
      <c r="P139" s="71">
        <f t="shared" si="37"/>
        <v>0.28134699097197569</v>
      </c>
      <c r="Q139" s="71">
        <f t="shared" si="38"/>
        <v>0.82749114991757544</v>
      </c>
      <c r="R139" s="71">
        <f t="shared" si="34"/>
        <v>0.34</v>
      </c>
    </row>
    <row r="140" spans="2:18" x14ac:dyDescent="0.25">
      <c r="B140" t="s">
        <v>167</v>
      </c>
      <c r="C140">
        <v>4</v>
      </c>
      <c r="D140">
        <v>1999</v>
      </c>
      <c r="E140" t="s">
        <v>146</v>
      </c>
      <c r="F140" t="s">
        <v>200</v>
      </c>
      <c r="G140">
        <v>0.188</v>
      </c>
      <c r="H140">
        <v>3.85</v>
      </c>
      <c r="J140" s="68">
        <f>(1+G140-G139)^(1/C140)-1</f>
        <v>4.0253591233167851E-2</v>
      </c>
      <c r="K140">
        <f t="shared" si="36"/>
        <v>4.0253591233167851</v>
      </c>
      <c r="L140">
        <f t="shared" si="33"/>
        <v>1.045547824238126</v>
      </c>
      <c r="P140" s="71">
        <f t="shared" si="37"/>
        <v>4.0253591233167851</v>
      </c>
      <c r="Q140" s="71">
        <f t="shared" si="38"/>
        <v>1.045547824238126</v>
      </c>
      <c r="R140" s="71">
        <f t="shared" si="34"/>
        <v>3.85</v>
      </c>
    </row>
    <row r="141" spans="2:18" x14ac:dyDescent="0.25">
      <c r="B141" t="s">
        <v>168</v>
      </c>
      <c r="C141" s="69" t="s">
        <v>187</v>
      </c>
      <c r="D141">
        <v>1999</v>
      </c>
      <c r="E141" t="s">
        <v>146</v>
      </c>
      <c r="F141" t="s">
        <v>200</v>
      </c>
      <c r="G141">
        <v>0.56299999999999994</v>
      </c>
      <c r="H141">
        <v>6.52</v>
      </c>
      <c r="J141" s="68">
        <f t="shared" ref="J141:J142" si="40">(1+G141-G140)^(1/C141)-1</f>
        <v>6.5762756635474151E-2</v>
      </c>
      <c r="K141">
        <f t="shared" si="36"/>
        <v>6.5762756635474151</v>
      </c>
      <c r="L141">
        <f t="shared" si="33"/>
        <v>1.0086312367404011</v>
      </c>
      <c r="P141" s="71">
        <f t="shared" si="37"/>
        <v>6.5762756635474151</v>
      </c>
      <c r="Q141" s="71">
        <f t="shared" si="38"/>
        <v>1.0086312367404011</v>
      </c>
      <c r="R141" s="71">
        <f t="shared" si="34"/>
        <v>6.52</v>
      </c>
    </row>
    <row r="142" spans="2:18" x14ac:dyDescent="0.25">
      <c r="B142" t="s">
        <v>186</v>
      </c>
      <c r="C142" s="69" t="s">
        <v>174</v>
      </c>
      <c r="D142">
        <v>1999</v>
      </c>
      <c r="E142" t="s">
        <v>146</v>
      </c>
      <c r="F142" t="s">
        <v>200</v>
      </c>
      <c r="G142">
        <v>1.367</v>
      </c>
      <c r="H142">
        <v>5.95</v>
      </c>
      <c r="J142" s="68">
        <f t="shared" si="40"/>
        <v>0.1033316815186538</v>
      </c>
      <c r="K142">
        <f t="shared" si="36"/>
        <v>10.33316815186538</v>
      </c>
      <c r="L142">
        <f t="shared" si="33"/>
        <v>1.7366669162798956</v>
      </c>
      <c r="P142" s="71">
        <f t="shared" si="37"/>
        <v>10.33316815186538</v>
      </c>
      <c r="Q142" s="71">
        <f t="shared" si="38"/>
        <v>1.7366669162798956</v>
      </c>
      <c r="R142" s="71">
        <f t="shared" si="34"/>
        <v>5.95</v>
      </c>
    </row>
    <row r="143" spans="2:18" x14ac:dyDescent="0.25">
      <c r="B143" t="s">
        <v>171</v>
      </c>
      <c r="C143">
        <v>6</v>
      </c>
      <c r="D143">
        <v>1999</v>
      </c>
      <c r="E143" t="s">
        <v>144</v>
      </c>
      <c r="F143" t="s">
        <v>201</v>
      </c>
      <c r="G143">
        <v>2.3E-2</v>
      </c>
      <c r="H143">
        <v>0.45</v>
      </c>
      <c r="J143" s="68">
        <f>(1+G143)^(1/C143)-1</f>
        <v>3.7971053021661483E-3</v>
      </c>
      <c r="K143">
        <f t="shared" si="36"/>
        <v>0.37971053021661483</v>
      </c>
      <c r="L143">
        <f t="shared" si="33"/>
        <v>0.84380117825914402</v>
      </c>
      <c r="P143" s="71">
        <f t="shared" si="37"/>
        <v>0.37971053021661483</v>
      </c>
      <c r="Q143" s="71">
        <f t="shared" si="38"/>
        <v>0.84380117825914402</v>
      </c>
      <c r="R143" s="71">
        <f t="shared" si="34"/>
        <v>0.45</v>
      </c>
    </row>
    <row r="144" spans="2:18" x14ac:dyDescent="0.25">
      <c r="B144" t="s">
        <v>167</v>
      </c>
      <c r="C144">
        <v>4</v>
      </c>
      <c r="D144">
        <v>1999</v>
      </c>
      <c r="E144" t="s">
        <v>144</v>
      </c>
      <c r="F144" t="s">
        <v>201</v>
      </c>
      <c r="G144">
        <v>0.193</v>
      </c>
      <c r="H144">
        <v>4</v>
      </c>
      <c r="J144" s="68">
        <f>(1+G144-G143)^(1/C144)-1</f>
        <v>4.0031433486121593E-2</v>
      </c>
      <c r="K144">
        <f t="shared" si="36"/>
        <v>4.0031433486121593</v>
      </c>
      <c r="L144">
        <f t="shared" si="33"/>
        <v>1.0007858371530398</v>
      </c>
      <c r="P144" s="71">
        <f t="shared" si="37"/>
        <v>4.0031433486121593</v>
      </c>
      <c r="Q144" s="71">
        <f t="shared" si="38"/>
        <v>1.0007858371530398</v>
      </c>
      <c r="R144" s="71">
        <f t="shared" si="34"/>
        <v>4</v>
      </c>
    </row>
    <row r="145" spans="2:18" x14ac:dyDescent="0.25">
      <c r="B145" t="s">
        <v>168</v>
      </c>
      <c r="C145" s="69" t="s">
        <v>187</v>
      </c>
      <c r="D145">
        <v>1999</v>
      </c>
      <c r="E145" t="s">
        <v>144</v>
      </c>
      <c r="F145" t="s">
        <v>201</v>
      </c>
      <c r="G145">
        <v>0.55900000000000005</v>
      </c>
      <c r="H145">
        <v>6.57</v>
      </c>
      <c r="J145" s="68">
        <f t="shared" ref="J145:J146" si="41">(1+G145-G144)^(1/C145)-1</f>
        <v>6.4363909051986079E-2</v>
      </c>
      <c r="K145">
        <f t="shared" si="36"/>
        <v>6.4363909051986079</v>
      </c>
      <c r="L145">
        <f t="shared" si="33"/>
        <v>0.9796637603042021</v>
      </c>
      <c r="P145" s="71">
        <f t="shared" si="37"/>
        <v>6.4363909051986079</v>
      </c>
      <c r="Q145" s="71">
        <f t="shared" si="38"/>
        <v>0.9796637603042021</v>
      </c>
      <c r="R145" s="71">
        <f t="shared" si="34"/>
        <v>6.57</v>
      </c>
    </row>
    <row r="146" spans="2:18" x14ac:dyDescent="0.25">
      <c r="B146" t="s">
        <v>186</v>
      </c>
      <c r="C146" s="69" t="s">
        <v>174</v>
      </c>
      <c r="D146">
        <v>1999</v>
      </c>
      <c r="E146" t="s">
        <v>144</v>
      </c>
      <c r="F146" t="s">
        <v>201</v>
      </c>
      <c r="G146">
        <v>1.339</v>
      </c>
      <c r="H146">
        <v>5.82</v>
      </c>
      <c r="J146" s="68">
        <f t="shared" si="41"/>
        <v>0.1008715974654073</v>
      </c>
      <c r="K146">
        <f t="shared" si="36"/>
        <v>10.087159746540731</v>
      </c>
      <c r="L146">
        <f t="shared" si="33"/>
        <v>1.7331889598867234</v>
      </c>
      <c r="P146" s="71">
        <f t="shared" si="37"/>
        <v>10.087159746540731</v>
      </c>
      <c r="Q146" s="71">
        <f t="shared" si="38"/>
        <v>1.7331889598867234</v>
      </c>
      <c r="R146" s="71">
        <f t="shared" si="34"/>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42">K147</f>
        <v>4.4563529397077639</v>
      </c>
      <c r="Q147" s="71">
        <f t="shared" si="42"/>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43">K148/H148</f>
        <v>0.60684303592695332</v>
      </c>
      <c r="P148" s="71">
        <f t="shared" si="42"/>
        <v>3.9141375817288493</v>
      </c>
      <c r="Q148" s="71">
        <f t="shared" si="42"/>
        <v>0.60684303592695332</v>
      </c>
      <c r="R148" s="71">
        <f t="shared" ref="R148:R162" si="44">P148/Q148</f>
        <v>6.45</v>
      </c>
    </row>
    <row r="149" spans="2:18" x14ac:dyDescent="0.25">
      <c r="B149" t="s">
        <v>168</v>
      </c>
      <c r="C149" s="69" t="s">
        <v>187</v>
      </c>
      <c r="D149">
        <v>1992</v>
      </c>
      <c r="E149" t="s">
        <v>146</v>
      </c>
      <c r="F149" t="s">
        <v>200</v>
      </c>
      <c r="G149">
        <v>1.081</v>
      </c>
      <c r="H149">
        <v>5.37</v>
      </c>
      <c r="J149" s="68">
        <f t="shared" ref="J149:J150" si="45">(1+G149-G148)^(1/C149)-1</f>
        <v>0.10074892827295634</v>
      </c>
      <c r="K149">
        <f>J149*100</f>
        <v>10.074892827295635</v>
      </c>
      <c r="L149">
        <f t="shared" si="43"/>
        <v>1.876143915697511</v>
      </c>
      <c r="P149" s="71">
        <f t="shared" si="42"/>
        <v>10.074892827295635</v>
      </c>
      <c r="Q149" s="71">
        <f t="shared" si="42"/>
        <v>1.876143915697511</v>
      </c>
      <c r="R149" s="71">
        <f t="shared" si="44"/>
        <v>5.37</v>
      </c>
    </row>
    <row r="150" spans="2:18" x14ac:dyDescent="0.25">
      <c r="B150" t="s">
        <v>186</v>
      </c>
      <c r="C150" s="69" t="s">
        <v>174</v>
      </c>
      <c r="D150">
        <v>1992</v>
      </c>
      <c r="E150" t="s">
        <v>146</v>
      </c>
      <c r="F150" t="s">
        <v>200</v>
      </c>
      <c r="G150">
        <v>2.1869999999999998</v>
      </c>
      <c r="H150">
        <v>3.47</v>
      </c>
      <c r="J150" s="68">
        <f t="shared" si="45"/>
        <v>0.1321650076333285</v>
      </c>
      <c r="K150">
        <f>J150*100</f>
        <v>13.216500763332849</v>
      </c>
      <c r="L150">
        <f t="shared" si="43"/>
        <v>3.8087898453408786</v>
      </c>
      <c r="P150" s="71">
        <f t="shared" si="42"/>
        <v>13.216500763332849</v>
      </c>
      <c r="Q150" s="71">
        <f t="shared" si="42"/>
        <v>3.8087898453408786</v>
      </c>
      <c r="R150" s="71">
        <f t="shared" si="44"/>
        <v>3.47</v>
      </c>
    </row>
    <row r="151" spans="2:18" x14ac:dyDescent="0.25">
      <c r="B151" t="s">
        <v>171</v>
      </c>
      <c r="C151">
        <v>6</v>
      </c>
      <c r="D151">
        <v>1992</v>
      </c>
      <c r="E151" t="s">
        <v>144</v>
      </c>
      <c r="F151" t="s">
        <v>201</v>
      </c>
      <c r="G151">
        <v>0.3</v>
      </c>
      <c r="H151">
        <v>4.33</v>
      </c>
      <c r="J151" s="68">
        <f>(1+G151)^(1/C151)-1</f>
        <v>4.4697507923277202E-2</v>
      </c>
      <c r="K151">
        <f t="shared" ref="K151:K162" si="46">J151*100</f>
        <v>4.4697507923277202</v>
      </c>
      <c r="L151">
        <f t="shared" si="43"/>
        <v>1.0322750097754549</v>
      </c>
      <c r="P151" s="71">
        <f t="shared" ref="P151:P162" si="47">K151</f>
        <v>4.4697507923277202</v>
      </c>
      <c r="Q151" s="71">
        <f t="shared" ref="Q151:Q162" si="48">L151</f>
        <v>1.0322750097754549</v>
      </c>
      <c r="R151" s="71">
        <f t="shared" si="44"/>
        <v>4.33</v>
      </c>
    </row>
    <row r="152" spans="2:18" x14ac:dyDescent="0.25">
      <c r="B152" t="s">
        <v>167</v>
      </c>
      <c r="C152">
        <v>4</v>
      </c>
      <c r="D152">
        <v>1992</v>
      </c>
      <c r="E152" t="s">
        <v>144</v>
      </c>
      <c r="F152" t="s">
        <v>201</v>
      </c>
      <c r="G152">
        <v>0.46200000000000002</v>
      </c>
      <c r="H152">
        <v>6.53</v>
      </c>
      <c r="J152" s="68">
        <f>(1+G152-G151)^(1/C152)-1</f>
        <v>3.8249025165422168E-2</v>
      </c>
      <c r="K152">
        <f t="shared" si="46"/>
        <v>3.8249025165422168</v>
      </c>
      <c r="L152">
        <f t="shared" si="43"/>
        <v>0.58574311126220779</v>
      </c>
      <c r="P152" s="71">
        <f t="shared" si="47"/>
        <v>3.8249025165422168</v>
      </c>
      <c r="Q152" s="71">
        <f t="shared" si="48"/>
        <v>0.58574311126220779</v>
      </c>
      <c r="R152" s="71">
        <f t="shared" si="44"/>
        <v>6.53</v>
      </c>
    </row>
    <row r="153" spans="2:18" x14ac:dyDescent="0.25">
      <c r="B153" t="s">
        <v>168</v>
      </c>
      <c r="C153" s="69" t="s">
        <v>187</v>
      </c>
      <c r="D153">
        <v>1992</v>
      </c>
      <c r="E153" t="s">
        <v>144</v>
      </c>
      <c r="F153" t="s">
        <v>201</v>
      </c>
      <c r="G153">
        <v>1.08</v>
      </c>
      <c r="H153">
        <v>5.38</v>
      </c>
      <c r="J153" s="68">
        <f t="shared" ref="J153:J154" si="49">(1+G153-G152)^(1/C153)-1</f>
        <v>0.10102125609655976</v>
      </c>
      <c r="K153">
        <f t="shared" si="46"/>
        <v>10.102125609655976</v>
      </c>
      <c r="L153">
        <f t="shared" si="43"/>
        <v>1.8777185148059437</v>
      </c>
      <c r="P153" s="71">
        <f t="shared" si="47"/>
        <v>10.102125609655976</v>
      </c>
      <c r="Q153" s="71">
        <f t="shared" si="48"/>
        <v>1.8777185148059437</v>
      </c>
      <c r="R153" s="71">
        <f t="shared" si="44"/>
        <v>5.38</v>
      </c>
    </row>
    <row r="154" spans="2:18" x14ac:dyDescent="0.25">
      <c r="B154" t="s">
        <v>186</v>
      </c>
      <c r="C154" s="69" t="s">
        <v>174</v>
      </c>
      <c r="D154">
        <v>1992</v>
      </c>
      <c r="E154" t="s">
        <v>144</v>
      </c>
      <c r="F154" t="s">
        <v>201</v>
      </c>
      <c r="G154">
        <v>2.206</v>
      </c>
      <c r="H154">
        <v>3.48</v>
      </c>
      <c r="J154" s="68">
        <f t="shared" si="49"/>
        <v>0.13394992519395466</v>
      </c>
      <c r="K154">
        <f t="shared" si="46"/>
        <v>13.394992519395466</v>
      </c>
      <c r="L154">
        <f t="shared" si="43"/>
        <v>3.8491357814354785</v>
      </c>
      <c r="P154" s="71">
        <f t="shared" si="47"/>
        <v>13.394992519395466</v>
      </c>
      <c r="Q154" s="71">
        <f t="shared" si="48"/>
        <v>3.8491357814354785</v>
      </c>
      <c r="R154" s="71">
        <f t="shared" si="44"/>
        <v>3.48</v>
      </c>
    </row>
    <row r="155" spans="2:18" x14ac:dyDescent="0.25">
      <c r="B155" t="s">
        <v>171</v>
      </c>
      <c r="C155">
        <v>6</v>
      </c>
      <c r="D155">
        <v>1999</v>
      </c>
      <c r="E155" t="s">
        <v>146</v>
      </c>
      <c r="F155" t="s">
        <v>200</v>
      </c>
      <c r="G155">
        <v>8.0000000000000002E-3</v>
      </c>
      <c r="H155">
        <v>0.09</v>
      </c>
      <c r="J155" s="68">
        <f>(1+G155)^(1/C155)-1</f>
        <v>1.3289104949067987E-3</v>
      </c>
      <c r="K155">
        <f t="shared" si="46"/>
        <v>0.13289104949067987</v>
      </c>
      <c r="L155">
        <f t="shared" si="43"/>
        <v>1.4765672165631096</v>
      </c>
      <c r="P155" s="71">
        <f t="shared" si="47"/>
        <v>0.13289104949067987</v>
      </c>
      <c r="Q155" s="71">
        <f t="shared" si="48"/>
        <v>1.4765672165631096</v>
      </c>
      <c r="R155" s="71">
        <f t="shared" si="44"/>
        <v>0.09</v>
      </c>
    </row>
    <row r="156" spans="2:18" x14ac:dyDescent="0.25">
      <c r="B156" t="s">
        <v>167</v>
      </c>
      <c r="C156">
        <v>4</v>
      </c>
      <c r="D156">
        <v>1999</v>
      </c>
      <c r="E156" t="s">
        <v>146</v>
      </c>
      <c r="F156" t="s">
        <v>200</v>
      </c>
      <c r="G156">
        <v>0.22</v>
      </c>
      <c r="H156">
        <v>2.76</v>
      </c>
      <c r="J156" s="68">
        <f>(1+G156-G155)^(1/C156)-1</f>
        <v>4.9241971883431157E-2</v>
      </c>
      <c r="K156">
        <f t="shared" si="46"/>
        <v>4.9241971883431157</v>
      </c>
      <c r="L156">
        <f t="shared" si="43"/>
        <v>1.7841294160663463</v>
      </c>
      <c r="P156" s="71">
        <f t="shared" si="47"/>
        <v>4.9241971883431157</v>
      </c>
      <c r="Q156" s="71">
        <f t="shared" si="48"/>
        <v>1.7841294160663463</v>
      </c>
      <c r="R156" s="71">
        <f t="shared" si="44"/>
        <v>2.76</v>
      </c>
    </row>
    <row r="157" spans="2:18" x14ac:dyDescent="0.25">
      <c r="B157" t="s">
        <v>168</v>
      </c>
      <c r="C157" s="69" t="s">
        <v>187</v>
      </c>
      <c r="D157">
        <v>1999</v>
      </c>
      <c r="E157" t="s">
        <v>146</v>
      </c>
      <c r="F157" t="s">
        <v>200</v>
      </c>
      <c r="G157">
        <v>0.49099999999999999</v>
      </c>
      <c r="H157">
        <v>3.5</v>
      </c>
      <c r="J157" s="68">
        <f t="shared" ref="J157:J158" si="50">(1+G157-G156)^(1/C157)-1</f>
        <v>4.9129527005763229E-2</v>
      </c>
      <c r="K157">
        <f t="shared" si="46"/>
        <v>4.9129527005763229</v>
      </c>
      <c r="L157">
        <f t="shared" si="43"/>
        <v>1.403700771593235</v>
      </c>
      <c r="P157" s="71">
        <f t="shared" si="47"/>
        <v>4.9129527005763229</v>
      </c>
      <c r="Q157" s="71">
        <f t="shared" si="48"/>
        <v>1.403700771593235</v>
      </c>
      <c r="R157" s="71">
        <f t="shared" si="44"/>
        <v>3.5000000000000004</v>
      </c>
    </row>
    <row r="158" spans="2:18" x14ac:dyDescent="0.25">
      <c r="B158" t="s">
        <v>186</v>
      </c>
      <c r="C158" s="69" t="s">
        <v>174</v>
      </c>
      <c r="D158">
        <v>1999</v>
      </c>
      <c r="E158" t="s">
        <v>146</v>
      </c>
      <c r="F158" t="s">
        <v>200</v>
      </c>
      <c r="G158">
        <v>1.571</v>
      </c>
      <c r="H158">
        <v>4.24</v>
      </c>
      <c r="J158" s="68">
        <f t="shared" si="50"/>
        <v>0.12982337547599943</v>
      </c>
      <c r="K158">
        <f t="shared" si="46"/>
        <v>12.982337547599943</v>
      </c>
      <c r="L158">
        <f t="shared" si="43"/>
        <v>3.0618720631131939</v>
      </c>
      <c r="P158" s="71">
        <f t="shared" si="47"/>
        <v>12.982337547599943</v>
      </c>
      <c r="Q158" s="71">
        <f t="shared" si="48"/>
        <v>3.0618720631131939</v>
      </c>
      <c r="R158" s="71">
        <f t="shared" si="44"/>
        <v>4.24</v>
      </c>
    </row>
    <row r="159" spans="2:18" x14ac:dyDescent="0.25">
      <c r="B159" t="s">
        <v>171</v>
      </c>
      <c r="C159">
        <v>6</v>
      </c>
      <c r="D159">
        <v>1999</v>
      </c>
      <c r="E159" t="s">
        <v>144</v>
      </c>
      <c r="F159" t="s">
        <v>201</v>
      </c>
      <c r="G159">
        <v>3.3000000000000002E-2</v>
      </c>
      <c r="H159">
        <v>0.38</v>
      </c>
      <c r="J159" s="68">
        <f>(1+G159)^(1/C159)-1</f>
        <v>5.4258653334493534E-3</v>
      </c>
      <c r="K159">
        <f t="shared" si="46"/>
        <v>0.54258653334493534</v>
      </c>
      <c r="L159">
        <f t="shared" si="43"/>
        <v>1.4278592982761455</v>
      </c>
      <c r="P159" s="71">
        <f t="shared" si="47"/>
        <v>0.54258653334493534</v>
      </c>
      <c r="Q159" s="71">
        <f t="shared" si="48"/>
        <v>1.4278592982761455</v>
      </c>
      <c r="R159" s="71">
        <f t="shared" si="44"/>
        <v>0.38</v>
      </c>
    </row>
    <row r="160" spans="2:18" x14ac:dyDescent="0.25">
      <c r="B160" t="s">
        <v>167</v>
      </c>
      <c r="C160">
        <v>4</v>
      </c>
      <c r="D160">
        <v>1999</v>
      </c>
      <c r="E160" t="s">
        <v>144</v>
      </c>
      <c r="F160" t="s">
        <v>201</v>
      </c>
      <c r="G160">
        <v>0.255</v>
      </c>
      <c r="H160">
        <v>3.25</v>
      </c>
      <c r="J160" s="68">
        <f>(1+G160-G159)^(1/C160)-1</f>
        <v>5.1399585521526792E-2</v>
      </c>
      <c r="K160">
        <f t="shared" si="46"/>
        <v>5.1399585521526792</v>
      </c>
      <c r="L160">
        <f t="shared" si="43"/>
        <v>1.5815257083546705</v>
      </c>
      <c r="P160" s="71">
        <f t="shared" si="47"/>
        <v>5.1399585521526792</v>
      </c>
      <c r="Q160" s="71">
        <f t="shared" si="48"/>
        <v>1.5815257083546705</v>
      </c>
      <c r="R160" s="71">
        <f t="shared" si="44"/>
        <v>3.25</v>
      </c>
    </row>
    <row r="161" spans="2:18" x14ac:dyDescent="0.25">
      <c r="B161" t="s">
        <v>168</v>
      </c>
      <c r="C161" s="69" t="s">
        <v>187</v>
      </c>
      <c r="D161">
        <v>1999</v>
      </c>
      <c r="E161" t="s">
        <v>144</v>
      </c>
      <c r="F161" t="s">
        <v>201</v>
      </c>
      <c r="G161">
        <v>0.54</v>
      </c>
      <c r="H161">
        <v>3.91</v>
      </c>
      <c r="J161" s="68">
        <f t="shared" ref="J161:J162" si="51">(1+G161-G160)^(1/C161)-1</f>
        <v>5.1430632213731453E-2</v>
      </c>
      <c r="K161">
        <f t="shared" si="46"/>
        <v>5.1430632213731453</v>
      </c>
      <c r="L161">
        <f t="shared" si="43"/>
        <v>1.3153614376913414</v>
      </c>
      <c r="P161" s="71">
        <f t="shared" si="47"/>
        <v>5.1430632213731453</v>
      </c>
      <c r="Q161" s="71">
        <f t="shared" si="48"/>
        <v>1.3153614376913414</v>
      </c>
      <c r="R161" s="71">
        <f t="shared" si="44"/>
        <v>3.91</v>
      </c>
    </row>
    <row r="162" spans="2:18" x14ac:dyDescent="0.25">
      <c r="B162" t="s">
        <v>186</v>
      </c>
      <c r="C162" s="69" t="s">
        <v>174</v>
      </c>
      <c r="D162">
        <v>1999</v>
      </c>
      <c r="E162" t="s">
        <v>144</v>
      </c>
      <c r="F162" t="s">
        <v>201</v>
      </c>
      <c r="G162">
        <v>1.6339999999999999</v>
      </c>
      <c r="H162">
        <v>4.43</v>
      </c>
      <c r="J162" s="68">
        <f t="shared" si="51"/>
        <v>0.13108726560442086</v>
      </c>
      <c r="K162">
        <f t="shared" si="46"/>
        <v>13.108726560442086</v>
      </c>
      <c r="L162">
        <f t="shared" si="43"/>
        <v>2.9590804876844441</v>
      </c>
      <c r="P162" s="71">
        <f t="shared" si="47"/>
        <v>13.108726560442086</v>
      </c>
      <c r="Q162" s="71">
        <f t="shared" si="48"/>
        <v>2.9590804876844441</v>
      </c>
      <c r="R162" s="71">
        <f t="shared" si="44"/>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(1+D194)^(1/C194)-1</f>
        <v>8.4182424365889963E-2</v>
      </c>
      <c r="H194">
        <f t="shared" ref="H194:H205" si="52">G194*100</f>
        <v>8.4182424365889972</v>
      </c>
      <c r="I194">
        <f>D194/E194</f>
        <v>17.172413793103448</v>
      </c>
      <c r="M194" s="71">
        <f t="shared" ref="M194:M195" si="53">H194</f>
        <v>8.4182424365889972</v>
      </c>
      <c r="N194" s="71">
        <f t="shared" ref="N194:N205" si="54">M194/O194</f>
        <v>0.49021893707044362</v>
      </c>
      <c r="O194" s="71">
        <f t="shared" ref="O194:O205" si="55">I194</f>
        <v>17.172413793103448</v>
      </c>
    </row>
    <row r="195" spans="2:15" x14ac:dyDescent="0.25">
      <c r="B195" t="s">
        <v>214</v>
      </c>
      <c r="C195">
        <v>3</v>
      </c>
      <c r="D195">
        <v>0.25600000000000001</v>
      </c>
      <c r="E195">
        <v>2.7E-2</v>
      </c>
      <c r="G195" s="68">
        <f t="shared" ref="G195:G205" si="56">(1+D195)^(1/C195)-1</f>
        <v>7.8938142421918212E-2</v>
      </c>
      <c r="H195">
        <f t="shared" si="52"/>
        <v>7.8938142421918212</v>
      </c>
      <c r="I195">
        <f t="shared" ref="I195:I196" si="57">D195/E195</f>
        <v>9.481481481481481</v>
      </c>
      <c r="M195" s="71">
        <f t="shared" si="53"/>
        <v>7.8938142421918212</v>
      </c>
      <c r="N195" s="71">
        <f t="shared" si="54"/>
        <v>0.83255072085616866</v>
      </c>
      <c r="O195" s="71">
        <f t="shared" si="55"/>
        <v>9.481481481481481</v>
      </c>
    </row>
    <row r="196" spans="2:15" x14ac:dyDescent="0.25">
      <c r="B196" t="s">
        <v>167</v>
      </c>
      <c r="C196">
        <v>3</v>
      </c>
      <c r="D196">
        <v>0.254</v>
      </c>
      <c r="E196">
        <v>6.2E-2</v>
      </c>
      <c r="G196" s="68">
        <f t="shared" si="56"/>
        <v>7.8365153390935971E-2</v>
      </c>
      <c r="H196">
        <f t="shared" si="52"/>
        <v>7.8365153390935971</v>
      </c>
      <c r="I196">
        <f t="shared" si="57"/>
        <v>4.096774193548387</v>
      </c>
      <c r="M196" s="71">
        <f t="shared" ref="M196:M198" si="58">H196</f>
        <v>7.8365153390935971</v>
      </c>
      <c r="N196" s="71">
        <f t="shared" si="54"/>
        <v>1.9128502008811143</v>
      </c>
      <c r="O196" s="71">
        <f t="shared" si="55"/>
        <v>4.096774193548387</v>
      </c>
    </row>
    <row r="197" spans="2:15" x14ac:dyDescent="0.25">
      <c r="B197" t="s">
        <v>215</v>
      </c>
      <c r="C197">
        <v>5</v>
      </c>
      <c r="D197">
        <v>0.497</v>
      </c>
      <c r="E197">
        <v>2.9000000000000001E-2</v>
      </c>
      <c r="G197" s="68">
        <f t="shared" si="56"/>
        <v>8.403763504123174E-2</v>
      </c>
      <c r="H197">
        <f t="shared" si="52"/>
        <v>8.4037635041231731</v>
      </c>
      <c r="I197">
        <f>D197/E197</f>
        <v>17.137931034482758</v>
      </c>
      <c r="M197" s="71">
        <f t="shared" si="58"/>
        <v>8.4037635041231731</v>
      </c>
      <c r="N197" s="71">
        <f t="shared" si="54"/>
        <v>0.49036044591463185</v>
      </c>
      <c r="O197" s="71">
        <f t="shared" si="55"/>
        <v>17.137931034482758</v>
      </c>
    </row>
    <row r="198" spans="2:15" x14ac:dyDescent="0.25">
      <c r="B198" t="s">
        <v>214</v>
      </c>
      <c r="C198">
        <v>3</v>
      </c>
      <c r="D198">
        <v>0.245</v>
      </c>
      <c r="E198">
        <v>2.7E-2</v>
      </c>
      <c r="G198" s="68">
        <f t="shared" si="56"/>
        <v>7.5779135902474204E-2</v>
      </c>
      <c r="H198">
        <f t="shared" si="52"/>
        <v>7.5779135902474204</v>
      </c>
      <c r="I198">
        <f t="shared" ref="I198:I199" si="59">D198/E198</f>
        <v>9.0740740740740744</v>
      </c>
      <c r="M198" s="71">
        <f t="shared" si="58"/>
        <v>7.5779135902474204</v>
      </c>
      <c r="N198" s="71">
        <f t="shared" si="54"/>
        <v>0.83511700790481769</v>
      </c>
      <c r="O198" s="71">
        <f t="shared" si="55"/>
        <v>9.0740740740740744</v>
      </c>
    </row>
    <row r="199" spans="2:15" x14ac:dyDescent="0.25">
      <c r="B199" t="s">
        <v>167</v>
      </c>
      <c r="C199">
        <v>3</v>
      </c>
      <c r="D199">
        <v>0.27</v>
      </c>
      <c r="E199">
        <v>6.3E-2</v>
      </c>
      <c r="G199" s="68">
        <f t="shared" si="56"/>
        <v>8.2932132831999406E-2</v>
      </c>
      <c r="H199">
        <f t="shared" si="52"/>
        <v>8.2932132831999397</v>
      </c>
      <c r="I199">
        <f t="shared" si="59"/>
        <v>4.2857142857142856</v>
      </c>
      <c r="M199" s="71">
        <f t="shared" ref="M199:M205" si="60">H199</f>
        <v>8.2932132831999397</v>
      </c>
      <c r="N199" s="71">
        <f t="shared" si="54"/>
        <v>1.9350830994133192</v>
      </c>
      <c r="O199" s="71">
        <f t="shared" si="55"/>
        <v>4.2857142857142856</v>
      </c>
    </row>
    <row r="200" spans="2:15" x14ac:dyDescent="0.25">
      <c r="B200" t="s">
        <v>215</v>
      </c>
      <c r="C200">
        <v>5</v>
      </c>
      <c r="D200">
        <v>0.47099999999999997</v>
      </c>
      <c r="E200">
        <v>2.8000000000000001E-2</v>
      </c>
      <c r="G200" s="68">
        <f t="shared" si="56"/>
        <v>8.0245670900269017E-2</v>
      </c>
      <c r="H200">
        <f t="shared" si="52"/>
        <v>8.0245670900269026</v>
      </c>
      <c r="I200">
        <f>D200/E200</f>
        <v>16.821428571428569</v>
      </c>
      <c r="M200" s="71">
        <f t="shared" si="60"/>
        <v>8.0245670900269026</v>
      </c>
      <c r="N200" s="71">
        <f t="shared" si="54"/>
        <v>0.47704432806953989</v>
      </c>
      <c r="O200" s="71">
        <f t="shared" si="55"/>
        <v>16.821428571428569</v>
      </c>
    </row>
    <row r="201" spans="2:15" x14ac:dyDescent="0.25">
      <c r="B201" t="s">
        <v>214</v>
      </c>
      <c r="C201">
        <v>3</v>
      </c>
      <c r="D201">
        <v>0.216</v>
      </c>
      <c r="E201">
        <v>2.8000000000000001E-2</v>
      </c>
      <c r="G201" s="68">
        <f t="shared" si="56"/>
        <v>6.7360659488777896E-2</v>
      </c>
      <c r="H201">
        <f t="shared" si="52"/>
        <v>6.7360659488777896</v>
      </c>
      <c r="I201">
        <f t="shared" ref="I201:I202" si="61">D201/E201</f>
        <v>7.7142857142857144</v>
      </c>
      <c r="M201" s="71">
        <f t="shared" si="60"/>
        <v>6.7360659488777896</v>
      </c>
      <c r="N201" s="71">
        <f t="shared" si="54"/>
        <v>0.87319373411378753</v>
      </c>
      <c r="O201" s="71">
        <f t="shared" si="55"/>
        <v>7.7142857142857144</v>
      </c>
    </row>
    <row r="202" spans="2:15" x14ac:dyDescent="0.25">
      <c r="B202" t="s">
        <v>167</v>
      </c>
      <c r="C202">
        <v>3</v>
      </c>
      <c r="D202">
        <v>0.24199999999999999</v>
      </c>
      <c r="E202">
        <v>6.3E-2</v>
      </c>
      <c r="G202" s="68">
        <f t="shared" si="56"/>
        <v>7.4914361304784016E-2</v>
      </c>
      <c r="H202">
        <f t="shared" si="52"/>
        <v>7.4914361304784016</v>
      </c>
      <c r="I202">
        <f t="shared" si="61"/>
        <v>3.8412698412698409</v>
      </c>
      <c r="M202" s="71">
        <f t="shared" si="60"/>
        <v>7.4914361304784016</v>
      </c>
      <c r="N202" s="71">
        <f t="shared" si="54"/>
        <v>1.950249901736113</v>
      </c>
      <c r="O202" s="71">
        <f t="shared" si="55"/>
        <v>3.8412698412698409</v>
      </c>
    </row>
    <row r="203" spans="2:15" x14ac:dyDescent="0.25">
      <c r="B203" t="s">
        <v>215</v>
      </c>
      <c r="C203">
        <v>5</v>
      </c>
      <c r="D203">
        <v>0.42</v>
      </c>
      <c r="E203">
        <v>0.03</v>
      </c>
      <c r="G203" s="68">
        <f t="shared" si="56"/>
        <v>7.264909054577684E-2</v>
      </c>
      <c r="H203">
        <f t="shared" si="52"/>
        <v>7.264909054577684</v>
      </c>
      <c r="I203">
        <f>D203/E203</f>
        <v>14</v>
      </c>
      <c r="M203" s="71">
        <f t="shared" si="60"/>
        <v>7.264909054577684</v>
      </c>
      <c r="N203" s="71">
        <f t="shared" si="54"/>
        <v>0.51892207532697743</v>
      </c>
      <c r="O203" s="71">
        <f t="shared" si="55"/>
        <v>14</v>
      </c>
    </row>
    <row r="204" spans="2:15" x14ac:dyDescent="0.25">
      <c r="B204" t="s">
        <v>214</v>
      </c>
      <c r="C204">
        <v>3</v>
      </c>
      <c r="D204">
        <v>0.20899999999999999</v>
      </c>
      <c r="E204">
        <v>2.9000000000000001E-2</v>
      </c>
      <c r="G204" s="68">
        <f t="shared" si="56"/>
        <v>6.5308601525300158E-2</v>
      </c>
      <c r="H204">
        <f t="shared" si="52"/>
        <v>6.5308601525300158</v>
      </c>
      <c r="I204">
        <f t="shared" ref="I204:I205" si="62">D204/E204</f>
        <v>7.206896551724137</v>
      </c>
      <c r="M204" s="71">
        <f t="shared" si="60"/>
        <v>6.5308601525300158</v>
      </c>
      <c r="N204" s="71">
        <f t="shared" si="54"/>
        <v>0.90619590633191616</v>
      </c>
      <c r="O204" s="71">
        <f t="shared" si="55"/>
        <v>7.206896551724137</v>
      </c>
    </row>
    <row r="205" spans="2:15" x14ac:dyDescent="0.25">
      <c r="B205" t="s">
        <v>167</v>
      </c>
      <c r="C205">
        <v>3</v>
      </c>
      <c r="D205">
        <v>0.23400000000000001</v>
      </c>
      <c r="E205">
        <v>6.4000000000000001E-2</v>
      </c>
      <c r="G205" s="68">
        <f t="shared" si="56"/>
        <v>7.2601466882732391E-2</v>
      </c>
      <c r="H205">
        <f t="shared" si="52"/>
        <v>7.2601466882732391</v>
      </c>
      <c r="I205">
        <f t="shared" si="62"/>
        <v>3.65625</v>
      </c>
      <c r="M205" s="71">
        <f t="shared" si="60"/>
        <v>7.2601466882732391</v>
      </c>
      <c r="N205" s="71">
        <f t="shared" si="54"/>
        <v>1.9856811455106296</v>
      </c>
      <c r="O205" s="71">
        <f t="shared" si="55"/>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(1+D211)^(1/C211)-1</f>
        <v>7.264909054577684E-2</v>
      </c>
      <c r="H211">
        <f t="shared" ref="H211:H222" si="63">G211*100</f>
        <v>7.264909054577684</v>
      </c>
      <c r="I211">
        <f>D211/E211</f>
        <v>14</v>
      </c>
      <c r="M211" s="71">
        <f t="shared" ref="M211:M222" si="64">H211</f>
        <v>7.264909054577684</v>
      </c>
      <c r="N211" s="71">
        <f t="shared" ref="N211:N222" si="65">M211/O211</f>
        <v>0.51892207532697743</v>
      </c>
      <c r="O211" s="71">
        <f t="shared" ref="O211:O222" si="66">I211</f>
        <v>14</v>
      </c>
    </row>
    <row r="212" spans="2:15" x14ac:dyDescent="0.25">
      <c r="B212" t="s">
        <v>214</v>
      </c>
      <c r="C212">
        <v>3</v>
      </c>
      <c r="D212">
        <v>0.20899999999999999</v>
      </c>
      <c r="E212">
        <v>2.9000000000000001E-2</v>
      </c>
      <c r="G212" s="68">
        <f t="shared" ref="G212:G222" si="67">(1+D212)^(1/C212)-1</f>
        <v>6.5308601525300158E-2</v>
      </c>
      <c r="H212">
        <f t="shared" si="63"/>
        <v>6.5308601525300158</v>
      </c>
      <c r="I212">
        <f t="shared" ref="I212:I213" si="68">D212/E212</f>
        <v>7.206896551724137</v>
      </c>
      <c r="M212" s="71">
        <f t="shared" si="64"/>
        <v>6.5308601525300158</v>
      </c>
      <c r="N212" s="71">
        <f t="shared" si="65"/>
        <v>0.90619590633191616</v>
      </c>
      <c r="O212" s="71">
        <f t="shared" si="66"/>
        <v>7.206896551724137</v>
      </c>
    </row>
    <row r="213" spans="2:15" x14ac:dyDescent="0.25">
      <c r="B213" t="s">
        <v>167</v>
      </c>
      <c r="C213">
        <v>3</v>
      </c>
      <c r="D213">
        <v>0.23400000000000001</v>
      </c>
      <c r="E213">
        <v>6.4000000000000001E-2</v>
      </c>
      <c r="G213" s="68">
        <f t="shared" si="67"/>
        <v>7.2601466882732391E-2</v>
      </c>
      <c r="H213">
        <f t="shared" si="63"/>
        <v>7.2601466882732391</v>
      </c>
      <c r="I213">
        <f t="shared" si="68"/>
        <v>3.65625</v>
      </c>
      <c r="M213" s="71">
        <f t="shared" si="64"/>
        <v>7.2601466882732391</v>
      </c>
      <c r="N213" s="71">
        <f t="shared" si="65"/>
        <v>1.9856811455106296</v>
      </c>
      <c r="O213" s="71">
        <f t="shared" si="66"/>
        <v>3.65625</v>
      </c>
    </row>
    <row r="214" spans="2:15" x14ac:dyDescent="0.25">
      <c r="B214" t="s">
        <v>215</v>
      </c>
      <c r="C214">
        <v>5</v>
      </c>
      <c r="D214">
        <v>0.379</v>
      </c>
      <c r="E214">
        <v>0.17699999999999999</v>
      </c>
      <c r="G214" s="68">
        <f t="shared" si="67"/>
        <v>6.6382116493849175E-2</v>
      </c>
      <c r="H214">
        <f t="shared" si="63"/>
        <v>6.6382116493849175</v>
      </c>
      <c r="I214">
        <f>D214/E214</f>
        <v>2.1412429378531073</v>
      </c>
      <c r="M214" s="71">
        <f t="shared" si="64"/>
        <v>6.6382116493849175</v>
      </c>
      <c r="N214" s="71">
        <f t="shared" si="65"/>
        <v>3.1001674457549617</v>
      </c>
      <c r="O214" s="71">
        <f t="shared" si="66"/>
        <v>2.1412429378531073</v>
      </c>
    </row>
    <row r="215" spans="2:15" x14ac:dyDescent="0.25">
      <c r="B215" t="s">
        <v>214</v>
      </c>
      <c r="C215">
        <v>3</v>
      </c>
      <c r="D215">
        <v>0.28799999999999998</v>
      </c>
      <c r="E215">
        <v>0.121</v>
      </c>
      <c r="G215" s="68">
        <f t="shared" si="67"/>
        <v>8.8024365082959521E-2</v>
      </c>
      <c r="H215">
        <f t="shared" si="63"/>
        <v>8.8024365082959513</v>
      </c>
      <c r="I215">
        <f t="shared" ref="I215:I216" si="69">D215/E215</f>
        <v>2.3801652892561984</v>
      </c>
      <c r="M215" s="71">
        <f t="shared" si="64"/>
        <v>8.8024365082959513</v>
      </c>
      <c r="N215" s="71">
        <f t="shared" si="65"/>
        <v>3.6982458941104515</v>
      </c>
      <c r="O215" s="71">
        <f t="shared" si="66"/>
        <v>2.3801652892561984</v>
      </c>
    </row>
    <row r="216" spans="2:15" x14ac:dyDescent="0.25">
      <c r="B216" t="s">
        <v>167</v>
      </c>
      <c r="C216">
        <v>3</v>
      </c>
      <c r="D216">
        <v>0.192</v>
      </c>
      <c r="E216">
        <v>8.6999999999999994E-2</v>
      </c>
      <c r="G216" s="68">
        <f t="shared" si="67"/>
        <v>6.0291838476180803E-2</v>
      </c>
      <c r="H216">
        <f t="shared" si="63"/>
        <v>6.0291838476180803</v>
      </c>
      <c r="I216">
        <f t="shared" si="69"/>
        <v>2.2068965517241383</v>
      </c>
      <c r="M216" s="71">
        <f t="shared" si="64"/>
        <v>6.0291838476180803</v>
      </c>
      <c r="N216" s="71">
        <f t="shared" si="65"/>
        <v>2.7319739309519422</v>
      </c>
      <c r="O216" s="71">
        <f t="shared" si="66"/>
        <v>2.2068965517241383</v>
      </c>
    </row>
    <row r="217" spans="2:15" x14ac:dyDescent="0.25">
      <c r="B217" t="s">
        <v>215</v>
      </c>
      <c r="C217">
        <v>5</v>
      </c>
      <c r="D217">
        <v>0.36199999999999999</v>
      </c>
      <c r="E217">
        <v>0.16700000000000001</v>
      </c>
      <c r="G217" s="68">
        <f t="shared" si="67"/>
        <v>6.3739831279421733E-2</v>
      </c>
      <c r="H217">
        <f t="shared" si="63"/>
        <v>6.3739831279421733</v>
      </c>
      <c r="I217">
        <f>D217/E217</f>
        <v>2.1676646706586826</v>
      </c>
      <c r="M217" s="71">
        <f t="shared" si="64"/>
        <v>6.3739831279421733</v>
      </c>
      <c r="N217" s="71">
        <f t="shared" si="65"/>
        <v>2.9404839291887925</v>
      </c>
      <c r="O217" s="71">
        <f t="shared" si="66"/>
        <v>2.1676646706586826</v>
      </c>
    </row>
    <row r="218" spans="2:15" x14ac:dyDescent="0.25">
      <c r="B218" t="s">
        <v>214</v>
      </c>
      <c r="C218">
        <v>3</v>
      </c>
      <c r="D218">
        <v>0.30099999999999999</v>
      </c>
      <c r="E218">
        <v>0.124</v>
      </c>
      <c r="G218" s="68">
        <f t="shared" si="67"/>
        <v>9.1672655665788527E-2</v>
      </c>
      <c r="H218">
        <f t="shared" si="63"/>
        <v>9.1672655665788518</v>
      </c>
      <c r="I218">
        <f t="shared" ref="I218:I219" si="70">D218/E218</f>
        <v>2.4274193548387095</v>
      </c>
      <c r="M218" s="71">
        <f t="shared" si="64"/>
        <v>9.1672655665788518</v>
      </c>
      <c r="N218" s="71">
        <f t="shared" si="65"/>
        <v>3.7765479410490954</v>
      </c>
      <c r="O218" s="71">
        <f t="shared" si="66"/>
        <v>2.4274193548387095</v>
      </c>
    </row>
    <row r="219" spans="2:15" x14ac:dyDescent="0.25">
      <c r="B219" t="s">
        <v>167</v>
      </c>
      <c r="C219">
        <v>3</v>
      </c>
      <c r="D219">
        <v>0.19</v>
      </c>
      <c r="E219">
        <v>8.8999999999999996E-2</v>
      </c>
      <c r="G219" s="68">
        <f t="shared" si="67"/>
        <v>5.9698502124814867E-2</v>
      </c>
      <c r="H219">
        <f t="shared" si="63"/>
        <v>5.9698502124814867</v>
      </c>
      <c r="I219">
        <f t="shared" si="70"/>
        <v>2.1348314606741576</v>
      </c>
      <c r="M219" s="71">
        <f t="shared" si="64"/>
        <v>5.9698502124814867</v>
      </c>
      <c r="N219" s="71">
        <f t="shared" si="65"/>
        <v>2.796403520583433</v>
      </c>
      <c r="O219" s="71">
        <f t="shared" si="66"/>
        <v>2.1348314606741576</v>
      </c>
    </row>
    <row r="220" spans="2:15" x14ac:dyDescent="0.25">
      <c r="B220" t="s">
        <v>215</v>
      </c>
      <c r="C220">
        <v>5</v>
      </c>
      <c r="D220">
        <v>0.373</v>
      </c>
      <c r="E220">
        <v>0.17699999999999999</v>
      </c>
      <c r="G220" s="68">
        <f t="shared" si="67"/>
        <v>6.5452536016274987E-2</v>
      </c>
      <c r="H220">
        <f t="shared" si="63"/>
        <v>6.5452536016274987</v>
      </c>
      <c r="I220">
        <f>D220/E220</f>
        <v>2.1073446327683616</v>
      </c>
      <c r="M220" s="71">
        <f t="shared" si="64"/>
        <v>6.5452536016274987</v>
      </c>
      <c r="N220" s="71">
        <f t="shared" si="65"/>
        <v>3.1059246313353008</v>
      </c>
      <c r="O220" s="71">
        <f t="shared" si="66"/>
        <v>2.1073446327683616</v>
      </c>
    </row>
    <row r="221" spans="2:15" x14ac:dyDescent="0.25">
      <c r="B221" t="s">
        <v>214</v>
      </c>
      <c r="C221">
        <v>3</v>
      </c>
      <c r="D221">
        <v>0.28699999999999998</v>
      </c>
      <c r="E221">
        <v>0.122</v>
      </c>
      <c r="G221" s="68">
        <f t="shared" si="67"/>
        <v>8.7742712374262455E-2</v>
      </c>
      <c r="H221">
        <f t="shared" si="63"/>
        <v>8.7742712374262446</v>
      </c>
      <c r="I221">
        <f t="shared" ref="I221:I222" si="71">D221/E221</f>
        <v>2.3524590163934427</v>
      </c>
      <c r="M221" s="71">
        <f t="shared" si="64"/>
        <v>8.7742712374262446</v>
      </c>
      <c r="N221" s="71">
        <f t="shared" si="65"/>
        <v>3.7298295852473933</v>
      </c>
      <c r="O221" s="71">
        <f t="shared" si="66"/>
        <v>2.3524590163934427</v>
      </c>
    </row>
    <row r="222" spans="2:15" x14ac:dyDescent="0.25">
      <c r="B222" t="s">
        <v>167</v>
      </c>
      <c r="C222">
        <v>3</v>
      </c>
      <c r="D222">
        <v>0.19700000000000001</v>
      </c>
      <c r="E222">
        <v>8.7999999999999995E-2</v>
      </c>
      <c r="G222" s="68">
        <f t="shared" si="67"/>
        <v>6.1772281390967132E-2</v>
      </c>
      <c r="H222">
        <f t="shared" si="63"/>
        <v>6.1772281390967132</v>
      </c>
      <c r="I222">
        <f t="shared" si="71"/>
        <v>2.2386363636363638</v>
      </c>
      <c r="M222" s="71">
        <f t="shared" si="64"/>
        <v>6.1772281390967132</v>
      </c>
      <c r="N222" s="71">
        <f t="shared" si="65"/>
        <v>2.7593709453833033</v>
      </c>
      <c r="O222" s="71">
        <f t="shared" si="66"/>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7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 t="shared" ref="I232:I234" si="73">(1+F232-F231)^(1/C232)-1</f>
        <v>1.3299863552695745E-2</v>
      </c>
      <c r="J232">
        <f t="shared" ref="J232:J234" si="74">I232*100</f>
        <v>1.3299863552695745</v>
      </c>
      <c r="K232">
        <f t="shared" ref="K232:K234" si="75">F232/G232</f>
        <v>0.25194174757281557</v>
      </c>
      <c r="O232" s="71">
        <f t="shared" ref="O232:O234" si="76">J232</f>
        <v>1.3299863552695745</v>
      </c>
      <c r="P232" s="71">
        <f t="shared" ref="P232:P234" si="77">IF(K232&gt;0,J232/K232,-J232/K232)</f>
        <v>5.2789439149428192</v>
      </c>
      <c r="Q232" s="71">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8">
        <f t="shared" si="73"/>
        <v>3.1276806632076326E-2</v>
      </c>
      <c r="J233">
        <f t="shared" si="74"/>
        <v>3.1276806632076326</v>
      </c>
      <c r="K233">
        <f t="shared" si="75"/>
        <v>0.85116279069767442</v>
      </c>
      <c r="O233" s="71">
        <f t="shared" si="76"/>
        <v>3.1276806632076326</v>
      </c>
      <c r="P233" s="71">
        <f t="shared" si="77"/>
        <v>3.6745975004898415</v>
      </c>
      <c r="Q233" s="71">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 t="shared" si="73"/>
        <v>4.5673010915691981E-2</v>
      </c>
      <c r="J234">
        <f t="shared" si="74"/>
        <v>4.5673010915691981</v>
      </c>
      <c r="K234">
        <f t="shared" si="75"/>
        <v>1.4110749185667752</v>
      </c>
      <c r="O234" s="71">
        <f t="shared" si="76"/>
        <v>4.5673010915691981</v>
      </c>
      <c r="P234" s="71">
        <f t="shared" si="77"/>
        <v>3.2367530819754013</v>
      </c>
      <c r="Q234" s="71">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 t="shared" ref="I236:I239" si="79">(1+F236-F235)^(1/C236)-1</f>
        <v>1.1607883405032826E-2</v>
      </c>
      <c r="J236">
        <f t="shared" ref="J236:J249" si="80">I236*100</f>
        <v>1.1607883405032826</v>
      </c>
      <c r="K236">
        <f t="shared" ref="K236:K239" si="81">F236/G236</f>
        <v>-0.37886872998932758</v>
      </c>
      <c r="O236" s="71">
        <f t="shared" ref="O236:O239" si="82">J236</f>
        <v>1.1607883405032826</v>
      </c>
      <c r="P236" s="71">
        <f t="shared" ref="P236:P239" si="83">IF(K236&gt;0,J236/K236,-J236/K236)</f>
        <v>3.0638272536664113</v>
      </c>
      <c r="Q236" s="71">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 t="shared" si="79"/>
        <v>2.8998047811499505E-2</v>
      </c>
      <c r="J237">
        <f t="shared" si="80"/>
        <v>2.8998047811499505</v>
      </c>
      <c r="K237">
        <f t="shared" si="81"/>
        <v>0.61919999999999997</v>
      </c>
      <c r="O237" s="71">
        <f t="shared" si="82"/>
        <v>2.8998047811499505</v>
      </c>
      <c r="P237" s="71">
        <f t="shared" si="83"/>
        <v>4.6831472563791197</v>
      </c>
      <c r="Q237" s="71">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 t="shared" si="79"/>
        <v>9.0215836453789056E-2</v>
      </c>
      <c r="J238">
        <f t="shared" si="80"/>
        <v>9.0215836453789056</v>
      </c>
      <c r="K238">
        <f t="shared" si="81"/>
        <v>2.8053050397877985</v>
      </c>
      <c r="O238" s="71">
        <f t="shared" si="82"/>
        <v>9.0215836453789056</v>
      </c>
      <c r="P238" s="71">
        <f t="shared" si="83"/>
        <v>3.2159011292623365</v>
      </c>
      <c r="Q238" s="71">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8">
        <f t="shared" si="79"/>
        <v>0.10995281041623239</v>
      </c>
      <c r="J239">
        <f t="shared" si="80"/>
        <v>10.99528104162324</v>
      </c>
      <c r="K239">
        <f t="shared" si="81"/>
        <v>5.36472148541114</v>
      </c>
      <c r="O239" s="71">
        <f t="shared" si="82"/>
        <v>10.99528104162324</v>
      </c>
      <c r="P239" s="71">
        <f t="shared" si="83"/>
        <v>2.0495530050392889</v>
      </c>
      <c r="Q239" s="71">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 t="shared" ref="I241:I244" si="85">(1+F241-F240)^(1/C241)-1</f>
        <v>1.3938506841181253E-2</v>
      </c>
      <c r="J241">
        <f t="shared" ref="J241" si="86">I241*100</f>
        <v>1.3938506841181253</v>
      </c>
      <c r="K241">
        <f t="shared" ref="K241:K244" si="87">F241/G241</f>
        <v>-0.26663405088062625</v>
      </c>
      <c r="O241" s="71">
        <f t="shared" ref="O241:O244" si="88">J241</f>
        <v>1.3938506841181253</v>
      </c>
      <c r="P241" s="71">
        <f t="shared" ref="P241:P244" si="89">IF(K241&gt;0,J241/K241,-J241/K241)</f>
        <v>5.2275794464907301</v>
      </c>
      <c r="Q241" s="71">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 t="shared" si="85"/>
        <v>1.3969608772428366E-2</v>
      </c>
      <c r="J242">
        <f t="shared" si="80"/>
        <v>1.3969608772428366</v>
      </c>
      <c r="K242">
        <f t="shared" si="87"/>
        <v>0.1566440349175558</v>
      </c>
      <c r="O242" s="71">
        <f t="shared" si="88"/>
        <v>1.3969608772428366</v>
      </c>
      <c r="P242" s="71">
        <f t="shared" si="89"/>
        <v>8.9180598417174259</v>
      </c>
      <c r="Q242" s="71">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 t="shared" si="85"/>
        <v>3.1982685342211381E-2</v>
      </c>
      <c r="J243">
        <f t="shared" si="80"/>
        <v>3.1982685342211381</v>
      </c>
      <c r="K243">
        <f t="shared" si="87"/>
        <v>0.77369888475836435</v>
      </c>
      <c r="O243" s="71">
        <f t="shared" si="88"/>
        <v>3.1982685342211381</v>
      </c>
      <c r="P243" s="71">
        <f t="shared" si="89"/>
        <v>4.1337380694557888</v>
      </c>
      <c r="Q243" s="71">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 t="shared" si="85"/>
        <v>4.3893788765642316E-2</v>
      </c>
      <c r="J244">
        <f t="shared" si="80"/>
        <v>4.3893788765642316</v>
      </c>
      <c r="K244">
        <f t="shared" si="87"/>
        <v>1.3202210663198961</v>
      </c>
      <c r="O244" s="71">
        <f t="shared" si="88"/>
        <v>4.3893788765642316</v>
      </c>
      <c r="P244" s="71">
        <f t="shared" si="89"/>
        <v>3.3247302202195459</v>
      </c>
      <c r="Q244" s="71">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 t="shared" ref="I246:I249" si="91">(1+F246-F245)^(1/C246)-1</f>
        <v>1.2455640711427574E-2</v>
      </c>
      <c r="J246">
        <f t="shared" ref="J246" si="92">I246*100</f>
        <v>1.2455640711427574</v>
      </c>
      <c r="K246">
        <f t="shared" ref="K246:K249" si="93">F246/G246</f>
        <v>-0.35737179487179488</v>
      </c>
      <c r="O246" s="71">
        <f t="shared" ref="O246:O249" si="94">J246</f>
        <v>1.2455640711427574</v>
      </c>
      <c r="P246" s="71">
        <f t="shared" ref="P246:P249" si="95">IF(K246&gt;0,J246/K246,-J246/K246)</f>
        <v>3.485345203556415</v>
      </c>
      <c r="Q246" s="71">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 t="shared" si="91"/>
        <v>3.1368104442244027E-2</v>
      </c>
      <c r="J247">
        <f t="shared" si="80"/>
        <v>3.1368104442244027</v>
      </c>
      <c r="K247">
        <f t="shared" si="93"/>
        <v>0.72945570971184626</v>
      </c>
      <c r="O247" s="71">
        <f t="shared" si="94"/>
        <v>3.1368104442244027</v>
      </c>
      <c r="P247" s="71">
        <f t="shared" si="95"/>
        <v>4.3002068562374038</v>
      </c>
      <c r="Q247" s="71">
        <f t="shared" si="96"/>
        <v>0.72945570971184626</v>
      </c>
    </row>
    <row r="248" spans="1:22" x14ac:dyDescent="0.25">
      <c r="B248" t="s">
        <v>221</v>
      </c>
      <c r="C248">
        <v>4</v>
      </c>
      <c r="D248" t="s">
        <v>228</v>
      </c>
      <c r="E248">
        <v>2</v>
      </c>
      <c r="F248">
        <v>0.55030000000000001</v>
      </c>
      <c r="G248">
        <v>0.1885</v>
      </c>
      <c r="I248" s="68">
        <f t="shared" si="91"/>
        <v>9.0389433100003913E-2</v>
      </c>
      <c r="J248">
        <f t="shared" si="80"/>
        <v>9.0389433100003913</v>
      </c>
      <c r="K248">
        <f t="shared" si="93"/>
        <v>2.9193633952254641</v>
      </c>
      <c r="O248" s="71">
        <f t="shared" si="94"/>
        <v>9.0389433100003913</v>
      </c>
      <c r="P248" s="71">
        <f t="shared" si="95"/>
        <v>3.0962035506724948</v>
      </c>
      <c r="Q248" s="71">
        <f t="shared" si="96"/>
        <v>2.9193633952254641</v>
      </c>
    </row>
    <row r="249" spans="1:22" x14ac:dyDescent="0.25">
      <c r="B249" t="s">
        <v>222</v>
      </c>
      <c r="C249">
        <v>5</v>
      </c>
      <c r="D249" t="s">
        <v>228</v>
      </c>
      <c r="E249">
        <v>2</v>
      </c>
      <c r="F249">
        <v>1.2347999999999999</v>
      </c>
      <c r="G249">
        <v>0.2263</v>
      </c>
      <c r="I249" s="68">
        <f t="shared" si="91"/>
        <v>0.10992645544450763</v>
      </c>
      <c r="J249">
        <f t="shared" si="80"/>
        <v>10.992645544450763</v>
      </c>
      <c r="K249">
        <f t="shared" si="93"/>
        <v>5.4564737074679623</v>
      </c>
      <c r="O249" s="71">
        <f t="shared" si="94"/>
        <v>10.992645544450763</v>
      </c>
      <c r="P249" s="71">
        <f t="shared" si="95"/>
        <v>2.0146061602763266</v>
      </c>
      <c r="Q249" s="71">
        <f t="shared" si="96"/>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0">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1" t="s">
        <v>85</v>
      </c>
      <c r="K268" t="s">
        <v>85</v>
      </c>
      <c r="L268" t="s">
        <v>85</v>
      </c>
      <c r="M268" t="s">
        <v>85</v>
      </c>
      <c r="Q268" s="71" t="s">
        <v>85</v>
      </c>
      <c r="R268" s="71" t="s">
        <v>85</v>
      </c>
      <c r="S268" s="71"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1">
        <f t="shared" ref="Q269:Q274" si="101">K269</f>
        <v>2.7769996967160537</v>
      </c>
      <c r="R269" s="71">
        <f t="shared" ref="R269:R274" si="102">Q269/S269</f>
        <v>0.40838230834059608</v>
      </c>
      <c r="S269" s="71">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1">
        <f t="shared" si="101"/>
        <v>4.4633839671773368</v>
      </c>
      <c r="R270" s="71">
        <f t="shared" si="102"/>
        <v>0.32940103078799532</v>
      </c>
      <c r="S270" s="71">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1">
        <f t="shared" si="101"/>
        <v>13.075934214887063</v>
      </c>
      <c r="R271" s="71">
        <f t="shared" si="102"/>
        <v>0.48973536385344807</v>
      </c>
      <c r="S271" s="71">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1">
        <f t="shared" si="101"/>
        <v>11.415729668510144</v>
      </c>
      <c r="R272" s="71">
        <f t="shared" si="102"/>
        <v>0.44943817592559621</v>
      </c>
      <c r="S272" s="71">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1">
        <f t="shared" si="101"/>
        <v>15.619533555641452</v>
      </c>
      <c r="R273" s="71">
        <f t="shared" si="102"/>
        <v>0.43793084735443316</v>
      </c>
      <c r="S273" s="71">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1">
        <f t="shared" si="101"/>
        <v>15.109416852657521</v>
      </c>
      <c r="R274" s="71">
        <f t="shared" si="102"/>
        <v>0.3306218129684359</v>
      </c>
      <c r="S274" s="71">
        <f t="shared" si="103"/>
        <v>45.7</v>
      </c>
    </row>
    <row r="275" spans="2:19" x14ac:dyDescent="0.25">
      <c r="B275" t="s">
        <v>249</v>
      </c>
      <c r="C275">
        <v>0</v>
      </c>
      <c r="D275">
        <v>0.7</v>
      </c>
      <c r="E275">
        <f>D275</f>
        <v>0.7</v>
      </c>
      <c r="F275" t="s">
        <v>146</v>
      </c>
      <c r="G275">
        <v>0.33400000000000002</v>
      </c>
      <c r="H275">
        <v>0.14000000000000001</v>
      </c>
      <c r="J275" s="81" t="s">
        <v>85</v>
      </c>
      <c r="K275" t="s">
        <v>85</v>
      </c>
      <c r="L275" t="s">
        <v>85</v>
      </c>
      <c r="M275" t="s">
        <v>85</v>
      </c>
      <c r="Q275" s="71" t="s">
        <v>85</v>
      </c>
      <c r="R275" s="71" t="s">
        <v>85</v>
      </c>
      <c r="S275" s="71"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1">
        <f t="shared" ref="Q276:Q281" si="109">K276</f>
        <v>0.18547806908248976</v>
      </c>
      <c r="R276" s="71">
        <f t="shared" ref="R276:R281" si="110">Q276/S276</f>
        <v>7.050335959275926E-2</v>
      </c>
      <c r="S276" s="71">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1">
        <f t="shared" si="109"/>
        <v>17.998457404788315</v>
      </c>
      <c r="R277" s="71">
        <f t="shared" si="110"/>
        <v>2.6302547355640549</v>
      </c>
      <c r="S277" s="71">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1">
        <f t="shared" si="109"/>
        <v>25.814803615404159</v>
      </c>
      <c r="R278" s="71">
        <f t="shared" si="110"/>
        <v>2.0583232118594679</v>
      </c>
      <c r="S278" s="71">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1">
        <f t="shared" si="109"/>
        <v>16.561693659668308</v>
      </c>
      <c r="R279" s="71">
        <f t="shared" si="110"/>
        <v>1.0783522730115012</v>
      </c>
      <c r="S279" s="71">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1">
        <f t="shared" si="109"/>
        <v>22.289111751969436</v>
      </c>
      <c r="R280" s="71">
        <f t="shared" si="110"/>
        <v>1.0687891424222484</v>
      </c>
      <c r="S280" s="71">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1">
        <f t="shared" si="109"/>
        <v>29.217759563620561</v>
      </c>
      <c r="R281" s="71">
        <f t="shared" si="110"/>
        <v>1.1048310594700108</v>
      </c>
      <c r="S281" s="71">
        <f t="shared" si="111"/>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1" t="s">
        <v>85</v>
      </c>
      <c r="K286" t="s">
        <v>85</v>
      </c>
      <c r="L286" t="s">
        <v>85</v>
      </c>
      <c r="M286" t="s">
        <v>85</v>
      </c>
      <c r="Q286" s="71" t="s">
        <v>85</v>
      </c>
      <c r="R286" s="71" t="s">
        <v>85</v>
      </c>
      <c r="S286" s="71"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1">
        <f t="shared" ref="Q287:Q292" si="116">K287</f>
        <v>2.8618675580692976</v>
      </c>
      <c r="R287" s="71">
        <f t="shared" ref="R287:R292" si="117">Q287/S287</f>
        <v>0.38414329638514066</v>
      </c>
      <c r="S287" s="71">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1">
        <f t="shared" si="116"/>
        <v>4.4316374840892347</v>
      </c>
      <c r="R288" s="71">
        <f t="shared" si="117"/>
        <v>0.31318992820418623</v>
      </c>
      <c r="S288" s="71">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1">
        <f t="shared" si="116"/>
        <v>12.461862071858331</v>
      </c>
      <c r="R289" s="71">
        <f t="shared" si="117"/>
        <v>0.46761208524796732</v>
      </c>
      <c r="S289" s="71">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1">
        <f t="shared" si="116"/>
        <v>10.023075465215992</v>
      </c>
      <c r="R290" s="71">
        <f t="shared" si="117"/>
        <v>0.4107817813613111</v>
      </c>
      <c r="S290" s="71">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1">
        <f t="shared" si="116"/>
        <v>13.257758507094074</v>
      </c>
      <c r="R291" s="71">
        <f t="shared" si="117"/>
        <v>0.40134485894331207</v>
      </c>
      <c r="S291" s="71">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1">
        <f t="shared" si="116"/>
        <v>12.91474433343347</v>
      </c>
      <c r="R292" s="71">
        <f t="shared" si="117"/>
        <v>0.31094890048395196</v>
      </c>
      <c r="S292" s="71">
        <f t="shared" si="118"/>
        <v>41.533333333333331</v>
      </c>
    </row>
    <row r="293" spans="1:19" x14ac:dyDescent="0.25">
      <c r="B293" t="s">
        <v>249</v>
      </c>
      <c r="C293">
        <v>0</v>
      </c>
      <c r="D293">
        <v>0.7</v>
      </c>
      <c r="E293">
        <f>D293</f>
        <v>0.7</v>
      </c>
      <c r="F293" t="s">
        <v>146</v>
      </c>
      <c r="G293">
        <v>0.33400000000000002</v>
      </c>
      <c r="H293">
        <v>0.13</v>
      </c>
      <c r="J293" s="81" t="s">
        <v>85</v>
      </c>
      <c r="K293" t="s">
        <v>85</v>
      </c>
      <c r="L293" t="s">
        <v>85</v>
      </c>
      <c r="M293" t="s">
        <v>85</v>
      </c>
      <c r="Q293" s="71" t="s">
        <v>85</v>
      </c>
      <c r="R293" s="71" t="s">
        <v>85</v>
      </c>
      <c r="S293" s="71"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1">
        <f t="shared" ref="Q294:Q299" si="123">K294</f>
        <v>0.20858331137321162</v>
      </c>
      <c r="R294" s="71">
        <f t="shared" ref="R294:R299" si="124">Q294/S294</f>
        <v>7.2973753250103177E-2</v>
      </c>
      <c r="S294" s="71">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1">
        <f t="shared" si="123"/>
        <v>17.973273386022946</v>
      </c>
      <c r="R295" s="71">
        <f t="shared" si="124"/>
        <v>2.6265743987924979</v>
      </c>
      <c r="S295" s="71">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1">
        <f t="shared" si="123"/>
        <v>25.771992717677406</v>
      </c>
      <c r="R296" s="71">
        <f t="shared" si="124"/>
        <v>1.7135633455902533</v>
      </c>
      <c r="S296" s="71">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1">
        <f t="shared" si="123"/>
        <v>16.561693659668308</v>
      </c>
      <c r="R297" s="71">
        <f t="shared" si="124"/>
        <v>1.3486721221228262</v>
      </c>
      <c r="S297" s="71">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1">
        <f t="shared" si="123"/>
        <v>22.289111751969436</v>
      </c>
      <c r="R298" s="71">
        <f t="shared" si="124"/>
        <v>1.7496904122784553</v>
      </c>
      <c r="S298" s="71">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1">
        <f t="shared" si="123"/>
        <v>29.217759563620561</v>
      </c>
      <c r="R299" s="71">
        <f t="shared" si="124"/>
        <v>2.8132643321230253</v>
      </c>
      <c r="S299" s="71">
        <f t="shared" si="125"/>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81">
        <f>(1+G317)^(1/D317)-1</f>
        <v>5.3426072862545748E-3</v>
      </c>
      <c r="L317">
        <f t="shared" ref="L317:L319" si="129">K317*100</f>
        <v>0.53426072862545748</v>
      </c>
      <c r="M317">
        <f>G317/H317</f>
        <v>0.57446808510638292</v>
      </c>
      <c r="R317" s="71">
        <f t="shared" ref="R317:R319" si="130">L317</f>
        <v>0.53426072862545748</v>
      </c>
      <c r="S317" s="71">
        <f t="shared" ref="S317:S319" si="131">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1">
        <f t="shared" si="130"/>
        <v>5.8058332763509357</v>
      </c>
      <c r="S318" s="71">
        <f t="shared" si="131"/>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1">
        <f t="shared" si="130"/>
        <v>3.7827794135901316</v>
      </c>
      <c r="S319" s="71">
        <f t="shared" si="131"/>
        <v>0.25059421982773744</v>
      </c>
      <c r="T319" s="71">
        <f>M319</f>
        <v>15.095238095238095</v>
      </c>
    </row>
    <row r="320" spans="1:20" x14ac:dyDescent="0.25">
      <c r="C320" t="s">
        <v>37</v>
      </c>
      <c r="D320">
        <v>5</v>
      </c>
      <c r="E320" t="s">
        <v>6</v>
      </c>
      <c r="F320">
        <v>1998</v>
      </c>
      <c r="G320">
        <v>0.153</v>
      </c>
      <c r="H320">
        <v>0.04</v>
      </c>
      <c r="K320" s="81">
        <f t="shared" ref="K320" si="133">(1+G320)^(1/D320)-1</f>
        <v>2.8882691843426622E-2</v>
      </c>
      <c r="L320">
        <f t="shared" ref="L320:L334" si="134">K320*100</f>
        <v>2.8882691843426622</v>
      </c>
      <c r="M320">
        <f t="shared" si="132"/>
        <v>3.8249999999999997</v>
      </c>
      <c r="R320" s="71">
        <f t="shared" ref="R320:R334" si="135">L320</f>
        <v>2.8882691843426622</v>
      </c>
      <c r="S320" s="71">
        <f t="shared" ref="S320:S334" si="136">R320/T320</f>
        <v>0.75510305473010786</v>
      </c>
      <c r="T320" s="71">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1">
        <f t="shared" si="135"/>
        <v>5.1029684358929073</v>
      </c>
      <c r="S321" s="71">
        <f t="shared" si="136"/>
        <v>0.99818544254990993</v>
      </c>
      <c r="T321" s="71">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1">
        <f t="shared" si="135"/>
        <v>2.6371879666879705</v>
      </c>
      <c r="S322" s="71">
        <f t="shared" si="136"/>
        <v>0.1607036417200482</v>
      </c>
      <c r="T322" s="71">
        <f t="shared" si="137"/>
        <v>16.410256410256412</v>
      </c>
    </row>
    <row r="323" spans="3:20" x14ac:dyDescent="0.25">
      <c r="C323" t="s">
        <v>37</v>
      </c>
      <c r="D323">
        <v>5</v>
      </c>
      <c r="E323" t="s">
        <v>6</v>
      </c>
      <c r="F323">
        <v>2006</v>
      </c>
      <c r="G323">
        <v>7.0000000000000007E-2</v>
      </c>
      <c r="H323">
        <v>4.1000000000000002E-2</v>
      </c>
      <c r="K323" s="81">
        <f t="shared" ref="K323" si="140">(1+G323)^(1/D323)-1</f>
        <v>1.3623697910505994E-2</v>
      </c>
      <c r="L323">
        <f t="shared" si="134"/>
        <v>1.3623697910505994</v>
      </c>
      <c r="M323">
        <f t="shared" si="139"/>
        <v>1.7073170731707319</v>
      </c>
      <c r="R323" s="71">
        <f t="shared" si="135"/>
        <v>1.3623697910505994</v>
      </c>
      <c r="S323" s="71">
        <f t="shared" si="136"/>
        <v>0.79795944904392246</v>
      </c>
      <c r="T323" s="71">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1">
        <f t="shared" si="135"/>
        <v>4.6032590966232689</v>
      </c>
      <c r="S324" s="71">
        <f t="shared" si="136"/>
        <v>1.5384576454504082</v>
      </c>
      <c r="T324" s="71">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1">
        <f t="shared" si="135"/>
        <v>6.0755280859349448</v>
      </c>
      <c r="S325" s="71">
        <f t="shared" si="136"/>
        <v>0.32772558139898045</v>
      </c>
      <c r="T325" s="71">
        <f t="shared" si="137"/>
        <v>18.538461538461537</v>
      </c>
    </row>
    <row r="326" spans="3:20" x14ac:dyDescent="0.25">
      <c r="C326" t="s">
        <v>37</v>
      </c>
      <c r="D326">
        <v>5</v>
      </c>
      <c r="E326" t="s">
        <v>15</v>
      </c>
      <c r="F326">
        <v>1987</v>
      </c>
      <c r="G326">
        <v>0.107</v>
      </c>
      <c r="H326">
        <v>6.0999999999999999E-2</v>
      </c>
      <c r="K326" s="81">
        <f t="shared" ref="K326" si="142">(1+G326)^(1/D326)-1</f>
        <v>2.0538807778703427E-2</v>
      </c>
      <c r="L326">
        <f t="shared" si="134"/>
        <v>2.0538807778703427</v>
      </c>
      <c r="M326">
        <f t="shared" si="139"/>
        <v>1.7540983606557377</v>
      </c>
      <c r="R326" s="71">
        <f t="shared" si="135"/>
        <v>2.0538807778703427</v>
      </c>
      <c r="S326" s="71">
        <f t="shared" si="136"/>
        <v>1.1709039948606628</v>
      </c>
      <c r="T326" s="71">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1">
        <f t="shared" si="135"/>
        <v>7.8648870451029085</v>
      </c>
      <c r="S327" s="71">
        <f t="shared" si="136"/>
        <v>0.9456315802029891</v>
      </c>
      <c r="T327" s="71">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1">
        <f t="shared" si="135"/>
        <v>9.745977902720405</v>
      </c>
      <c r="S328" s="71">
        <f t="shared" si="136"/>
        <v>1.0097873494184408</v>
      </c>
      <c r="T328" s="71">
        <f t="shared" si="137"/>
        <v>9.6515151515151505</v>
      </c>
    </row>
    <row r="329" spans="3:20" x14ac:dyDescent="0.25">
      <c r="C329" t="s">
        <v>37</v>
      </c>
      <c r="D329">
        <v>5</v>
      </c>
      <c r="E329" t="s">
        <v>15</v>
      </c>
      <c r="F329">
        <v>2001</v>
      </c>
      <c r="G329">
        <v>0.253</v>
      </c>
      <c r="H329">
        <v>5.8000000000000003E-2</v>
      </c>
      <c r="K329" s="81">
        <f t="shared" ref="K329" si="144">(1+G329)^(1/D329)-1</f>
        <v>4.6140978438483859E-2</v>
      </c>
      <c r="L329">
        <f t="shared" si="134"/>
        <v>4.6140978438483859</v>
      </c>
      <c r="M329">
        <f t="shared" si="139"/>
        <v>4.3620689655172411</v>
      </c>
      <c r="R329" s="71">
        <f t="shared" si="135"/>
        <v>4.6140978438483859</v>
      </c>
      <c r="S329" s="71">
        <f t="shared" si="136"/>
        <v>1.0577773713170213</v>
      </c>
      <c r="T329" s="71">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1">
        <f t="shared" si="135"/>
        <v>6.4739236902311426</v>
      </c>
      <c r="S330" s="71">
        <f t="shared" si="136"/>
        <v>0.59268315473947086</v>
      </c>
      <c r="T330" s="71">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1">
        <f t="shared" si="135"/>
        <v>8.490521329106592</v>
      </c>
      <c r="S331" s="71">
        <f t="shared" si="136"/>
        <v>0.92394791050459202</v>
      </c>
      <c r="T331" s="71">
        <f t="shared" si="137"/>
        <v>9.1893939393939394</v>
      </c>
    </row>
    <row r="332" spans="3:20" x14ac:dyDescent="0.25">
      <c r="C332" t="s">
        <v>37</v>
      </c>
      <c r="D332">
        <v>5</v>
      </c>
      <c r="E332" t="s">
        <v>15</v>
      </c>
      <c r="F332">
        <v>2006</v>
      </c>
      <c r="G332">
        <v>0.157</v>
      </c>
      <c r="H332">
        <v>2.8000000000000001E-2</v>
      </c>
      <c r="K332" s="81">
        <f t="shared" ref="K332" si="146">(1+G332)^(1/D332)-1</f>
        <v>2.9595585437330874E-2</v>
      </c>
      <c r="L332">
        <f t="shared" si="134"/>
        <v>2.9595585437330874</v>
      </c>
      <c r="M332">
        <f t="shared" si="139"/>
        <v>5.6071428571428568</v>
      </c>
      <c r="R332" s="71">
        <f t="shared" si="135"/>
        <v>2.9595585437330874</v>
      </c>
      <c r="S332" s="71">
        <f t="shared" si="136"/>
        <v>0.52781935811800285</v>
      </c>
      <c r="T332" s="71">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1">
        <f t="shared" si="135"/>
        <v>5.9686029727814338</v>
      </c>
      <c r="S333" s="71">
        <f t="shared" si="136"/>
        <v>0.3333251223891901</v>
      </c>
      <c r="T333" s="71">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1">
        <f t="shared" si="135"/>
        <v>8.6632090658934402</v>
      </c>
      <c r="S334" s="71">
        <f t="shared" si="136"/>
        <v>0.28665029997441527</v>
      </c>
      <c r="T334" s="71">
        <f t="shared" si="137"/>
        <v>30.222222222222225</v>
      </c>
    </row>
    <row r="337" spans="2:19" x14ac:dyDescent="0.25">
      <c r="B337" s="74" t="s">
        <v>290</v>
      </c>
    </row>
    <row r="339" spans="2:19" x14ac:dyDescent="0.25">
      <c r="B339" s="24"/>
      <c r="C339" s="84" t="s">
        <v>291</v>
      </c>
      <c r="D339" t="s">
        <v>6</v>
      </c>
      <c r="E339" t="s">
        <v>6</v>
      </c>
      <c r="F339" t="s">
        <v>6</v>
      </c>
      <c r="G339" t="s">
        <v>15</v>
      </c>
      <c r="H339" t="s">
        <v>15</v>
      </c>
      <c r="I339" t="s">
        <v>15</v>
      </c>
      <c r="J339" t="s">
        <v>29</v>
      </c>
      <c r="K339" t="s">
        <v>29</v>
      </c>
      <c r="L339" t="s">
        <v>29</v>
      </c>
      <c r="N339" t="s">
        <v>295</v>
      </c>
    </row>
    <row r="340" spans="2:19" x14ac:dyDescent="0.25">
      <c r="B340" s="83"/>
      <c r="C340" s="85" t="s">
        <v>292</v>
      </c>
      <c r="D340" s="82">
        <v>1988</v>
      </c>
      <c r="E340" s="82">
        <v>1998</v>
      </c>
      <c r="F340" s="82">
        <v>2006</v>
      </c>
      <c r="G340" s="82">
        <v>1987</v>
      </c>
      <c r="H340" s="82">
        <v>2001</v>
      </c>
      <c r="I340" s="82">
        <v>2006</v>
      </c>
      <c r="J340" s="82">
        <v>1988</v>
      </c>
      <c r="K340" s="82">
        <v>1994</v>
      </c>
      <c r="L340" s="82">
        <v>2002</v>
      </c>
      <c r="N340" t="s">
        <v>298</v>
      </c>
      <c r="O340" t="s">
        <v>37</v>
      </c>
      <c r="P340" t="s">
        <v>38</v>
      </c>
      <c r="Q340" t="s">
        <v>39</v>
      </c>
      <c r="S340" t="s">
        <v>296</v>
      </c>
    </row>
    <row r="341" spans="2:19" x14ac:dyDescent="0.25">
      <c r="B341" s="24" t="s">
        <v>162</v>
      </c>
      <c r="C341" s="84"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4"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4"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4"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4"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4"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4"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3"/>
      <c r="C348" s="85" t="s">
        <v>284</v>
      </c>
      <c r="D348" s="82">
        <v>22.53</v>
      </c>
      <c r="E348" s="82">
        <v>24.99</v>
      </c>
      <c r="F348" s="82">
        <v>27.3</v>
      </c>
      <c r="G348" s="82">
        <v>2.06</v>
      </c>
      <c r="H348" s="82">
        <v>6.1</v>
      </c>
      <c r="I348" s="82">
        <v>12.76</v>
      </c>
      <c r="J348" s="82">
        <v>10.24</v>
      </c>
      <c r="K348" s="82">
        <v>11.52</v>
      </c>
      <c r="L348" s="82">
        <v>14.15</v>
      </c>
      <c r="N348" s="71">
        <v>4.2699999999999995E-2</v>
      </c>
      <c r="O348" s="71">
        <v>0.50719999999999998</v>
      </c>
      <c r="P348" s="71">
        <v>0.33500000000000002</v>
      </c>
      <c r="Q348" s="71">
        <v>0.1152</v>
      </c>
      <c r="S348" s="71">
        <v>0.1943</v>
      </c>
    </row>
    <row r="349" spans="2:19" x14ac:dyDescent="0.25">
      <c r="B349" s="24" t="s">
        <v>293</v>
      </c>
      <c r="C349" s="84"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4"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4"/>
      <c r="C351" s="84"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3"/>
      <c r="C352" s="85" t="s">
        <v>186</v>
      </c>
      <c r="D352" s="82">
        <f>D348/100</f>
        <v>0.2253</v>
      </c>
      <c r="E352" s="82">
        <f t="shared" ref="E352:L352" si="151">E348/100</f>
        <v>0.24989999999999998</v>
      </c>
      <c r="F352" s="82">
        <f t="shared" si="151"/>
        <v>0.27300000000000002</v>
      </c>
      <c r="G352" s="82">
        <f t="shared" si="151"/>
        <v>2.06E-2</v>
      </c>
      <c r="H352" s="82">
        <f t="shared" si="151"/>
        <v>6.0999999999999999E-2</v>
      </c>
      <c r="I352" s="82">
        <f t="shared" si="151"/>
        <v>0.12759999999999999</v>
      </c>
      <c r="J352" s="82">
        <f t="shared" si="151"/>
        <v>0.1024</v>
      </c>
      <c r="K352" s="82">
        <f t="shared" si="151"/>
        <v>0.1152</v>
      </c>
      <c r="L352" s="82">
        <f t="shared" si="151"/>
        <v>0.14150000000000001</v>
      </c>
    </row>
    <row r="353" spans="2:21" ht="15.75" thickBot="1" x14ac:dyDescent="0.3">
      <c r="B353" s="86"/>
      <c r="C353" s="87" t="s">
        <v>246</v>
      </c>
      <c r="D353" s="88">
        <f>SUM(D349:D352)</f>
        <v>1</v>
      </c>
      <c r="E353" s="88">
        <f t="shared" ref="E353:L353" si="152">SUM(E349:E352)</f>
        <v>1.0001</v>
      </c>
      <c r="F353" s="88">
        <f t="shared" si="152"/>
        <v>1</v>
      </c>
      <c r="G353" s="88">
        <f t="shared" si="152"/>
        <v>1.0001</v>
      </c>
      <c r="H353" s="88">
        <f t="shared" si="152"/>
        <v>1</v>
      </c>
      <c r="I353" s="88">
        <f t="shared" si="152"/>
        <v>0.99999999999999978</v>
      </c>
      <c r="J353" s="88">
        <f t="shared" si="152"/>
        <v>1</v>
      </c>
      <c r="K353" s="88">
        <f t="shared" si="152"/>
        <v>1.0001</v>
      </c>
      <c r="L353" s="88">
        <f t="shared" si="152"/>
        <v>0.99990000000000001</v>
      </c>
    </row>
    <row r="354" spans="2:21" x14ac:dyDescent="0.25">
      <c r="B354" s="24" t="s">
        <v>162</v>
      </c>
      <c r="C354" s="84" t="s">
        <v>297</v>
      </c>
      <c r="D354">
        <v>63.23</v>
      </c>
      <c r="E354">
        <v>55.19</v>
      </c>
      <c r="F354">
        <v>43.89</v>
      </c>
      <c r="G354">
        <v>66.709999999999994</v>
      </c>
      <c r="H354">
        <v>49</v>
      </c>
      <c r="I354">
        <v>35.07</v>
      </c>
      <c r="J354">
        <v>22.37</v>
      </c>
      <c r="K354">
        <v>19.43</v>
      </c>
      <c r="L354">
        <v>27.93</v>
      </c>
    </row>
    <row r="355" spans="2:21" x14ac:dyDescent="0.25">
      <c r="B355" s="24"/>
      <c r="C355" s="84"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4"/>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81">
        <f>(1+F398)^(1/D398)-1</f>
        <v>7.9902948865804291E-2</v>
      </c>
      <c r="J398">
        <f t="shared" ref="J398:J399" si="180">I398*100</f>
        <v>7.9902948865804291</v>
      </c>
      <c r="K398">
        <f>F398/G398</f>
        <v>40</v>
      </c>
      <c r="O398" s="71">
        <f>J398</f>
        <v>7.9902948865804291</v>
      </c>
      <c r="P398" s="71">
        <f t="shared" ref="P398:P399" si="181">O398/Q398</f>
        <v>0.19975737216451073</v>
      </c>
      <c r="Q398" s="71">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1">
        <f>J399</f>
        <v>14.89125293076059</v>
      </c>
      <c r="P399" s="71">
        <f t="shared" si="181"/>
        <v>0.28468571779395241</v>
      </c>
      <c r="Q399" s="71">
        <f t="shared" si="182"/>
        <v>52.307692307692314</v>
      </c>
    </row>
    <row r="400" spans="1:18" x14ac:dyDescent="0.25">
      <c r="C400" t="s">
        <v>253</v>
      </c>
      <c r="D400" s="89">
        <v>4</v>
      </c>
      <c r="E400" s="89" t="s">
        <v>316</v>
      </c>
      <c r="F400">
        <v>0.37</v>
      </c>
      <c r="G400">
        <v>6.0000000000000001E-3</v>
      </c>
      <c r="I400" s="81">
        <f>(1+F400)^(1/D400)-1</f>
        <v>8.1882614275672116E-2</v>
      </c>
      <c r="J400">
        <f t="shared" ref="J400:J413" si="184">I400*100</f>
        <v>8.1882614275672125</v>
      </c>
      <c r="K400">
        <f t="shared" ref="K400:K413" si="185">F400/G400</f>
        <v>61.666666666666664</v>
      </c>
      <c r="O400" s="71">
        <f t="shared" ref="O400:O413" si="186">J400</f>
        <v>8.1882614275672125</v>
      </c>
      <c r="P400" s="71">
        <f t="shared" ref="P400:P413" si="187">O400/Q400</f>
        <v>0.13278261774433317</v>
      </c>
      <c r="Q400" s="71">
        <f t="shared" ref="Q400:Q413" si="188">K400</f>
        <v>61.666666666666664</v>
      </c>
    </row>
    <row r="401" spans="1:17" x14ac:dyDescent="0.25">
      <c r="C401" t="s">
        <v>314</v>
      </c>
      <c r="D401" s="89">
        <v>2</v>
      </c>
      <c r="E401" s="89" t="s">
        <v>316</v>
      </c>
      <c r="F401">
        <v>0.69</v>
      </c>
      <c r="G401">
        <v>8.9999999999999993E-3</v>
      </c>
      <c r="I401">
        <f t="shared" si="183"/>
        <v>0.14891252930760568</v>
      </c>
      <c r="J401">
        <f t="shared" si="184"/>
        <v>14.891252930760569</v>
      </c>
      <c r="K401">
        <f t="shared" si="185"/>
        <v>76.666666666666671</v>
      </c>
      <c r="O401" s="71">
        <f t="shared" si="186"/>
        <v>14.891252930760569</v>
      </c>
      <c r="P401" s="71">
        <f t="shared" si="187"/>
        <v>0.19423373387948567</v>
      </c>
      <c r="Q401" s="71">
        <f t="shared" si="188"/>
        <v>76.666666666666671</v>
      </c>
    </row>
    <row r="402" spans="1:17" x14ac:dyDescent="0.25">
      <c r="C402" t="s">
        <v>253</v>
      </c>
      <c r="D402">
        <v>4</v>
      </c>
      <c r="E402" t="s">
        <v>316</v>
      </c>
      <c r="F402">
        <v>0.36</v>
      </c>
      <c r="G402">
        <v>6.0000000000000001E-3</v>
      </c>
      <c r="I402" s="81">
        <f>(1+F402)^(1/D402)-1</f>
        <v>7.9902948865804291E-2</v>
      </c>
      <c r="J402">
        <f t="shared" si="184"/>
        <v>7.9902948865804291</v>
      </c>
      <c r="K402">
        <f t="shared" si="185"/>
        <v>60</v>
      </c>
      <c r="O402" s="71">
        <f t="shared" si="186"/>
        <v>7.9902948865804291</v>
      </c>
      <c r="P402" s="71">
        <f t="shared" si="187"/>
        <v>0.13317158144300714</v>
      </c>
      <c r="Q402" s="71">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1">
        <f t="shared" si="186"/>
        <v>14.89125293076059</v>
      </c>
      <c r="P403" s="71">
        <f t="shared" si="187"/>
        <v>0.19709011231889012</v>
      </c>
      <c r="Q403" s="71">
        <f t="shared" si="188"/>
        <v>75.555555555555571</v>
      </c>
    </row>
    <row r="404" spans="1:17" x14ac:dyDescent="0.25">
      <c r="C404" t="s">
        <v>253</v>
      </c>
      <c r="D404" s="89">
        <v>4</v>
      </c>
      <c r="E404" s="89" t="s">
        <v>316</v>
      </c>
      <c r="F404">
        <v>0.36</v>
      </c>
      <c r="G404">
        <v>6.0000000000000001E-3</v>
      </c>
      <c r="I404" s="81">
        <f>(1+F404)^(1/D404)-1</f>
        <v>7.9902948865804291E-2</v>
      </c>
      <c r="J404">
        <f t="shared" si="184"/>
        <v>7.9902948865804291</v>
      </c>
      <c r="K404">
        <f t="shared" si="185"/>
        <v>60</v>
      </c>
      <c r="O404" s="71">
        <f t="shared" si="186"/>
        <v>7.9902948865804291</v>
      </c>
      <c r="P404" s="71">
        <f t="shared" si="187"/>
        <v>0.13317158144300714</v>
      </c>
      <c r="Q404" s="71">
        <f t="shared" si="188"/>
        <v>60</v>
      </c>
    </row>
    <row r="405" spans="1:17" x14ac:dyDescent="0.25">
      <c r="C405" t="s">
        <v>314</v>
      </c>
      <c r="D405" s="89">
        <v>2</v>
      </c>
      <c r="E405" s="89" t="s">
        <v>316</v>
      </c>
      <c r="F405">
        <v>0.67</v>
      </c>
      <c r="G405">
        <v>8.9999999999999993E-3</v>
      </c>
      <c r="I405">
        <f t="shared" si="183"/>
        <v>0.14455231422595971</v>
      </c>
      <c r="J405">
        <f t="shared" si="184"/>
        <v>14.455231422595972</v>
      </c>
      <c r="K405">
        <f t="shared" si="185"/>
        <v>74.444444444444457</v>
      </c>
      <c r="O405" s="71">
        <f t="shared" si="186"/>
        <v>14.455231422595972</v>
      </c>
      <c r="P405" s="71">
        <f t="shared" si="187"/>
        <v>0.19417475045278168</v>
      </c>
      <c r="Q405" s="71">
        <f t="shared" si="188"/>
        <v>74.444444444444457</v>
      </c>
    </row>
    <row r="406" spans="1:17" x14ac:dyDescent="0.25">
      <c r="C406" t="s">
        <v>253</v>
      </c>
      <c r="D406">
        <v>4</v>
      </c>
      <c r="E406" s="89" t="s">
        <v>317</v>
      </c>
      <c r="F406">
        <v>0.39</v>
      </c>
      <c r="G406">
        <v>1.4E-2</v>
      </c>
      <c r="I406" s="81">
        <f>(1+F406)^(1/D406)-1</f>
        <v>8.5809657470018896E-2</v>
      </c>
      <c r="J406">
        <f t="shared" si="184"/>
        <v>8.5809657470018905</v>
      </c>
      <c r="K406">
        <f t="shared" si="185"/>
        <v>27.857142857142858</v>
      </c>
      <c r="O406" s="71">
        <f t="shared" si="186"/>
        <v>8.5809657470018905</v>
      </c>
      <c r="P406" s="71">
        <f t="shared" si="187"/>
        <v>0.30803466784109351</v>
      </c>
      <c r="Q406" s="71">
        <f t="shared" si="188"/>
        <v>27.857142857142858</v>
      </c>
    </row>
    <row r="407" spans="1:17" x14ac:dyDescent="0.25">
      <c r="C407" t="s">
        <v>314</v>
      </c>
      <c r="D407">
        <v>2</v>
      </c>
      <c r="E407" s="89" t="s">
        <v>317</v>
      </c>
      <c r="F407">
        <v>0.7</v>
      </c>
      <c r="G407">
        <v>1.7000000000000001E-2</v>
      </c>
      <c r="I407">
        <f t="shared" si="183"/>
        <v>0.14455231422595971</v>
      </c>
      <c r="J407">
        <f t="shared" si="184"/>
        <v>14.455231422595972</v>
      </c>
      <c r="K407">
        <f t="shared" si="185"/>
        <v>41.17647058823529</v>
      </c>
      <c r="O407" s="71">
        <f t="shared" si="186"/>
        <v>14.455231422595972</v>
      </c>
      <c r="P407" s="71">
        <f t="shared" si="187"/>
        <v>0.35105562026304504</v>
      </c>
      <c r="Q407" s="71">
        <f t="shared" si="188"/>
        <v>41.17647058823529</v>
      </c>
    </row>
    <row r="408" spans="1:17" x14ac:dyDescent="0.25">
      <c r="C408" t="s">
        <v>253</v>
      </c>
      <c r="D408" s="89">
        <v>4</v>
      </c>
      <c r="E408" s="89" t="s">
        <v>317</v>
      </c>
      <c r="F408">
        <v>0.34</v>
      </c>
      <c r="G408">
        <v>5.1999999999999998E-2</v>
      </c>
      <c r="I408" s="81">
        <f>(1+F408)^(1/D408)-1</f>
        <v>7.59106330355801E-2</v>
      </c>
      <c r="J408">
        <f t="shared" si="184"/>
        <v>7.59106330355801</v>
      </c>
      <c r="K408">
        <f t="shared" si="185"/>
        <v>6.5384615384615392</v>
      </c>
      <c r="O408" s="71">
        <f t="shared" si="186"/>
        <v>7.59106330355801</v>
      </c>
      <c r="P408" s="71">
        <f t="shared" si="187"/>
        <v>1.160986152308872</v>
      </c>
      <c r="Q408" s="71">
        <f t="shared" si="188"/>
        <v>6.5384615384615392</v>
      </c>
    </row>
    <row r="409" spans="1:17" x14ac:dyDescent="0.25">
      <c r="C409" t="s">
        <v>314</v>
      </c>
      <c r="D409" s="89">
        <v>2</v>
      </c>
      <c r="E409" s="89" t="s">
        <v>317</v>
      </c>
      <c r="F409">
        <v>0.68</v>
      </c>
      <c r="G409">
        <v>3.7999999999999999E-2</v>
      </c>
      <c r="I409">
        <f t="shared" si="183"/>
        <v>0.15758369027902264</v>
      </c>
      <c r="J409">
        <f t="shared" si="184"/>
        <v>15.758369027902264</v>
      </c>
      <c r="K409">
        <f t="shared" si="185"/>
        <v>17.894736842105264</v>
      </c>
      <c r="O409" s="71">
        <f t="shared" si="186"/>
        <v>15.758369027902264</v>
      </c>
      <c r="P409" s="71">
        <f t="shared" si="187"/>
        <v>0.88061473979453819</v>
      </c>
      <c r="Q409" s="71">
        <f t="shared" si="188"/>
        <v>17.894736842105264</v>
      </c>
    </row>
    <row r="410" spans="1:17" x14ac:dyDescent="0.25">
      <c r="C410" t="s">
        <v>253</v>
      </c>
      <c r="D410">
        <v>4</v>
      </c>
      <c r="E410" s="89" t="s">
        <v>318</v>
      </c>
      <c r="F410">
        <v>0.36</v>
      </c>
      <c r="G410">
        <v>8.9999999999999993E-3</v>
      </c>
      <c r="I410" s="81">
        <f>(1+F410)^(1/D410)-1</f>
        <v>7.9902948865804291E-2</v>
      </c>
      <c r="J410">
        <f t="shared" si="184"/>
        <v>7.9902948865804291</v>
      </c>
      <c r="K410">
        <f t="shared" si="185"/>
        <v>40</v>
      </c>
      <c r="O410" s="71">
        <f t="shared" si="186"/>
        <v>7.9902948865804291</v>
      </c>
      <c r="P410" s="71">
        <f t="shared" si="187"/>
        <v>0.19975737216451073</v>
      </c>
      <c r="Q410" s="71">
        <f t="shared" si="188"/>
        <v>40</v>
      </c>
    </row>
    <row r="411" spans="1:17" x14ac:dyDescent="0.25">
      <c r="C411" t="s">
        <v>314</v>
      </c>
      <c r="D411">
        <v>2</v>
      </c>
      <c r="E411" s="89" t="s">
        <v>318</v>
      </c>
      <c r="F411">
        <v>0.68</v>
      </c>
      <c r="G411">
        <v>1.2999999999999999E-2</v>
      </c>
      <c r="I411">
        <f t="shared" si="183"/>
        <v>0.1489125293076059</v>
      </c>
      <c r="J411">
        <f t="shared" si="184"/>
        <v>14.89125293076059</v>
      </c>
      <c r="K411">
        <f t="shared" si="185"/>
        <v>52.307692307692314</v>
      </c>
      <c r="O411" s="71">
        <f t="shared" si="186"/>
        <v>14.89125293076059</v>
      </c>
      <c r="P411" s="71">
        <f t="shared" si="187"/>
        <v>0.28468571779395241</v>
      </c>
      <c r="Q411" s="71">
        <f t="shared" si="188"/>
        <v>52.307692307692314</v>
      </c>
    </row>
    <row r="412" spans="1:17" x14ac:dyDescent="0.25">
      <c r="C412" t="s">
        <v>253</v>
      </c>
      <c r="D412" s="89">
        <v>4</v>
      </c>
      <c r="E412" s="89" t="s">
        <v>319</v>
      </c>
      <c r="F412">
        <v>0.37</v>
      </c>
      <c r="G412">
        <v>8.0000000000000002E-3</v>
      </c>
      <c r="I412" s="81">
        <f>(1+F412)^(1/D412)-1</f>
        <v>8.1882614275672116E-2</v>
      </c>
      <c r="J412">
        <f t="shared" si="184"/>
        <v>8.1882614275672125</v>
      </c>
      <c r="K412">
        <f t="shared" si="185"/>
        <v>46.25</v>
      </c>
      <c r="O412" s="71">
        <f t="shared" si="186"/>
        <v>8.1882614275672125</v>
      </c>
      <c r="P412" s="71">
        <f t="shared" si="187"/>
        <v>0.17704349032577757</v>
      </c>
      <c r="Q412" s="71">
        <f t="shared" si="188"/>
        <v>46.25</v>
      </c>
    </row>
    <row r="413" spans="1:17" x14ac:dyDescent="0.25">
      <c r="C413" t="s">
        <v>314</v>
      </c>
      <c r="D413" s="89">
        <v>2</v>
      </c>
      <c r="E413" s="89" t="s">
        <v>319</v>
      </c>
      <c r="F413">
        <v>0.69</v>
      </c>
      <c r="G413">
        <v>1.2E-2</v>
      </c>
      <c r="I413">
        <f t="shared" si="183"/>
        <v>0.14891252930760568</v>
      </c>
      <c r="J413">
        <f t="shared" si="184"/>
        <v>14.891252930760569</v>
      </c>
      <c r="K413">
        <f t="shared" si="185"/>
        <v>57.499999999999993</v>
      </c>
      <c r="O413" s="71">
        <f t="shared" si="186"/>
        <v>14.891252930760569</v>
      </c>
      <c r="P413" s="71">
        <f t="shared" si="187"/>
        <v>0.25897831183931425</v>
      </c>
      <c r="Q413" s="71">
        <f t="shared" si="188"/>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9"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1" t="s">
        <v>37</v>
      </c>
      <c r="D429">
        <v>6</v>
      </c>
      <c r="E429">
        <v>6</v>
      </c>
      <c r="F429" s="68" t="s">
        <v>181</v>
      </c>
      <c r="G429" s="68">
        <v>3.5000000000000003E-2</v>
      </c>
      <c r="H429" s="68">
        <v>2.7E-2</v>
      </c>
      <c r="I429" s="68"/>
      <c r="J429" s="81">
        <f>(1+G429)^(1/D429)-1</f>
        <v>5.750039497608439E-3</v>
      </c>
      <c r="K429">
        <f t="shared" ref="K429:K431" si="189">J429*100</f>
        <v>0.5750039497608439</v>
      </c>
      <c r="L429">
        <f>G429/H429</f>
        <v>1.2962962962962965</v>
      </c>
      <c r="P429" s="71">
        <f>K429</f>
        <v>0.5750039497608439</v>
      </c>
      <c r="Q429" s="71">
        <f t="shared" ref="Q429:Q431" si="190">P429/R429</f>
        <v>0.44357447552979379</v>
      </c>
      <c r="R429" s="71">
        <f t="shared" ref="R429:R431" si="191">L429</f>
        <v>1.2962962962962965</v>
      </c>
    </row>
    <row r="430" spans="1:20" x14ac:dyDescent="0.25">
      <c r="C430" s="81" t="s">
        <v>344</v>
      </c>
      <c r="D430">
        <v>3</v>
      </c>
      <c r="E430">
        <v>9</v>
      </c>
      <c r="F430" s="68" t="s">
        <v>181</v>
      </c>
      <c r="G430">
        <v>7.1999999999999995E-2</v>
      </c>
      <c r="H430">
        <v>0.03</v>
      </c>
      <c r="J430">
        <f>(1+G430-G429)^(1/D430)-1</f>
        <v>1.2184273858862005E-2</v>
      </c>
      <c r="K430">
        <f t="shared" si="189"/>
        <v>1.2184273858862005</v>
      </c>
      <c r="L430">
        <f>G430/H430</f>
        <v>2.4</v>
      </c>
      <c r="P430" s="71">
        <f>K430</f>
        <v>1.2184273858862005</v>
      </c>
      <c r="Q430" s="71">
        <f t="shared" si="190"/>
        <v>0.50767807745258353</v>
      </c>
      <c r="R430" s="71">
        <f t="shared" si="191"/>
        <v>2.4</v>
      </c>
    </row>
    <row r="431" spans="1:20" x14ac:dyDescent="0.25">
      <c r="B431" s="74"/>
      <c r="C431" s="81" t="s">
        <v>345</v>
      </c>
      <c r="D431">
        <v>3</v>
      </c>
      <c r="E431">
        <v>12</v>
      </c>
      <c r="F431" s="68" t="s">
        <v>181</v>
      </c>
      <c r="G431">
        <v>0.217</v>
      </c>
      <c r="H431">
        <v>2.1000000000000001E-2</v>
      </c>
      <c r="J431">
        <f>(1+G431-G430)^(1/D431)-1</f>
        <v>4.6168956617874235E-2</v>
      </c>
      <c r="K431">
        <f t="shared" si="189"/>
        <v>4.6168956617874235</v>
      </c>
      <c r="L431">
        <f t="shared" ref="L431:L433" si="192">G431/H431</f>
        <v>10.333333333333332</v>
      </c>
      <c r="P431" s="71">
        <f t="shared" ref="P431:P433" si="193">K431</f>
        <v>4.6168956617874235</v>
      </c>
      <c r="Q431" s="71">
        <f t="shared" si="190"/>
        <v>0.44679635436652493</v>
      </c>
      <c r="R431" s="71">
        <f t="shared" si="191"/>
        <v>10.333333333333332</v>
      </c>
    </row>
    <row r="432" spans="1:20" x14ac:dyDescent="0.25">
      <c r="C432" s="81" t="s">
        <v>346</v>
      </c>
      <c r="D432">
        <v>3</v>
      </c>
      <c r="E432">
        <v>12</v>
      </c>
      <c r="F432" s="68" t="s">
        <v>181</v>
      </c>
      <c r="G432">
        <v>0.23599999999999999</v>
      </c>
      <c r="H432">
        <v>4.4999999999999998E-2</v>
      </c>
      <c r="J432">
        <f>(1+G432-G430)^(1/D432)-1</f>
        <v>5.1923910316379995E-2</v>
      </c>
      <c r="K432">
        <f t="shared" ref="K432:K438" si="194">J432*100</f>
        <v>5.1923910316379995</v>
      </c>
      <c r="L432">
        <f t="shared" si="192"/>
        <v>5.2444444444444445</v>
      </c>
      <c r="N432" s="68"/>
      <c r="P432" s="71">
        <f t="shared" si="193"/>
        <v>5.1923910316379995</v>
      </c>
      <c r="Q432" s="71">
        <f t="shared" ref="Q432:Q438" si="195">P432/R432</f>
        <v>0.99007456111741521</v>
      </c>
      <c r="R432" s="71">
        <f t="shared" ref="R432:R438" si="196">L432</f>
        <v>5.2444444444444445</v>
      </c>
    </row>
    <row r="433" spans="1:20" x14ac:dyDescent="0.25">
      <c r="C433" s="81" t="s">
        <v>39</v>
      </c>
      <c r="D433">
        <v>4</v>
      </c>
      <c r="E433">
        <v>16</v>
      </c>
      <c r="F433" s="68" t="s">
        <v>181</v>
      </c>
      <c r="G433">
        <v>0.56499999999999995</v>
      </c>
      <c r="H433">
        <v>2.4E-2</v>
      </c>
      <c r="J433">
        <f>(1+G433-G432)^(1/D433)-1</f>
        <v>7.36957776560212E-2</v>
      </c>
      <c r="K433">
        <f t="shared" si="194"/>
        <v>7.36957776560212</v>
      </c>
      <c r="L433">
        <f t="shared" si="192"/>
        <v>23.541666666666664</v>
      </c>
      <c r="N433" s="68"/>
      <c r="P433" s="71">
        <f t="shared" si="193"/>
        <v>7.36957776560212</v>
      </c>
      <c r="Q433" s="71">
        <f t="shared" si="195"/>
        <v>0.31304401128221399</v>
      </c>
      <c r="R433" s="71">
        <f t="shared" si="196"/>
        <v>23.541666666666664</v>
      </c>
    </row>
    <row r="434" spans="1:20" x14ac:dyDescent="0.25">
      <c r="C434" s="81" t="s">
        <v>37</v>
      </c>
      <c r="D434">
        <v>6</v>
      </c>
      <c r="E434">
        <v>6</v>
      </c>
      <c r="F434" s="68" t="s">
        <v>348</v>
      </c>
      <c r="G434">
        <v>5.3999999999999999E-2</v>
      </c>
      <c r="H434">
        <v>5.7000000000000002E-2</v>
      </c>
      <c r="J434" s="81">
        <f>(1+G434)^(1/D434)-1</f>
        <v>8.8039370359296321E-3</v>
      </c>
      <c r="K434">
        <f t="shared" si="194"/>
        <v>0.88039370359296321</v>
      </c>
      <c r="L434">
        <f t="shared" ref="L434:L438" si="197">G434/H434</f>
        <v>0.94736842105263153</v>
      </c>
      <c r="N434" s="68"/>
      <c r="P434" s="71">
        <f t="shared" ref="P434:P438" si="198">K434</f>
        <v>0.88039370359296321</v>
      </c>
      <c r="Q434" s="71">
        <f t="shared" si="195"/>
        <v>0.92930446490368346</v>
      </c>
      <c r="R434" s="71">
        <f t="shared" si="196"/>
        <v>0.94736842105263153</v>
      </c>
    </row>
    <row r="435" spans="1:20" x14ac:dyDescent="0.25">
      <c r="C435" s="81" t="s">
        <v>344</v>
      </c>
      <c r="D435">
        <v>3</v>
      </c>
      <c r="E435">
        <v>9</v>
      </c>
      <c r="F435" s="68" t="s">
        <v>348</v>
      </c>
      <c r="G435">
        <v>2.9000000000000001E-2</v>
      </c>
      <c r="H435">
        <v>6.9000000000000006E-2</v>
      </c>
      <c r="J435">
        <f>(1+G435-G434)^(1/D435)-1</f>
        <v>-8.4037586596127367E-3</v>
      </c>
      <c r="K435">
        <f t="shared" si="194"/>
        <v>-0.84037586596127367</v>
      </c>
      <c r="L435">
        <f t="shared" si="197"/>
        <v>0.42028985507246375</v>
      </c>
      <c r="N435" s="68"/>
      <c r="P435" s="71">
        <f t="shared" si="198"/>
        <v>-0.84037586596127367</v>
      </c>
      <c r="Q435" s="71">
        <f t="shared" si="195"/>
        <v>-1.9995149914250996</v>
      </c>
      <c r="R435" s="71">
        <f t="shared" si="196"/>
        <v>0.42028985507246375</v>
      </c>
    </row>
    <row r="436" spans="1:20" x14ac:dyDescent="0.25">
      <c r="C436" s="81" t="s">
        <v>345</v>
      </c>
      <c r="D436">
        <v>3</v>
      </c>
      <c r="E436">
        <v>12</v>
      </c>
      <c r="F436" s="68" t="s">
        <v>348</v>
      </c>
      <c r="G436">
        <v>0.10199999999999999</v>
      </c>
      <c r="H436">
        <v>5.5E-2</v>
      </c>
      <c r="J436">
        <f>(1+G436-G435)^(1/D436)-1</f>
        <v>2.3764126172991284E-2</v>
      </c>
      <c r="K436">
        <f t="shared" si="194"/>
        <v>2.3764126172991284</v>
      </c>
      <c r="L436">
        <f t="shared" si="197"/>
        <v>1.8545454545454545</v>
      </c>
      <c r="N436" s="68"/>
      <c r="P436" s="71">
        <f t="shared" si="198"/>
        <v>2.3764126172991284</v>
      </c>
      <c r="Q436" s="71">
        <f t="shared" si="195"/>
        <v>1.2813989603083535</v>
      </c>
      <c r="R436" s="71">
        <f t="shared" si="196"/>
        <v>1.8545454545454545</v>
      </c>
    </row>
    <row r="437" spans="1:20" x14ac:dyDescent="0.25">
      <c r="C437" s="81" t="s">
        <v>346</v>
      </c>
      <c r="D437">
        <v>3</v>
      </c>
      <c r="E437">
        <v>12</v>
      </c>
      <c r="F437" s="68" t="s">
        <v>348</v>
      </c>
      <c r="G437">
        <v>0.1</v>
      </c>
      <c r="H437">
        <v>0.113</v>
      </c>
      <c r="J437">
        <f>(1+G437-G435)^(1/D437)-1</f>
        <v>2.3127654683995136E-2</v>
      </c>
      <c r="K437">
        <f t="shared" si="194"/>
        <v>2.3127654683995136</v>
      </c>
      <c r="L437">
        <f t="shared" si="197"/>
        <v>0.88495575221238942</v>
      </c>
      <c r="N437" s="68"/>
      <c r="P437" s="71">
        <f t="shared" si="198"/>
        <v>2.3127654683995136</v>
      </c>
      <c r="Q437" s="71">
        <f t="shared" si="195"/>
        <v>2.6134249792914503</v>
      </c>
      <c r="R437" s="71">
        <f t="shared" si="196"/>
        <v>0.88495575221238942</v>
      </c>
    </row>
    <row r="438" spans="1:20" x14ac:dyDescent="0.25">
      <c r="C438" s="81" t="s">
        <v>39</v>
      </c>
      <c r="D438">
        <v>4</v>
      </c>
      <c r="E438">
        <v>16</v>
      </c>
      <c r="F438" s="68" t="s">
        <v>348</v>
      </c>
      <c r="G438">
        <v>0.26700000000000002</v>
      </c>
      <c r="H438">
        <v>7.3999999999999996E-2</v>
      </c>
      <c r="J438">
        <f>(1+G438-G437)^(1/D438)-1</f>
        <v>3.9364104664247002E-2</v>
      </c>
      <c r="K438">
        <f t="shared" si="194"/>
        <v>3.9364104664247002</v>
      </c>
      <c r="L438">
        <f t="shared" si="197"/>
        <v>3.6081081081081083</v>
      </c>
      <c r="N438" s="68"/>
      <c r="P438" s="71">
        <f t="shared" si="198"/>
        <v>3.9364104664247002</v>
      </c>
      <c r="Q438" s="71">
        <f t="shared" si="195"/>
        <v>1.0909901667244486</v>
      </c>
      <c r="R438" s="71">
        <f t="shared" si="196"/>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81">
        <f>(1+G444)^(1/D444)-1</f>
        <v>6.56022367666107E-2</v>
      </c>
      <c r="K444">
        <f t="shared" ref="K444" si="199">J444*100</f>
        <v>6.56022367666107</v>
      </c>
      <c r="L444">
        <f>G444/H444</f>
        <v>10.5</v>
      </c>
      <c r="P444" s="71">
        <f>K444</f>
        <v>6.56022367666107</v>
      </c>
      <c r="Q444" s="71">
        <f t="shared" ref="Q444" si="200">P444/R444</f>
        <v>0.6247832073010543</v>
      </c>
      <c r="R444" s="71">
        <f t="shared" ref="R444" si="201">L444</f>
        <v>10.5</v>
      </c>
    </row>
    <row r="445" spans="1:20" x14ac:dyDescent="0.25">
      <c r="C445" s="68" t="s">
        <v>447</v>
      </c>
      <c r="D445">
        <v>3</v>
      </c>
      <c r="E445">
        <v>3</v>
      </c>
      <c r="F445" t="s">
        <v>267</v>
      </c>
      <c r="G445">
        <v>0.36</v>
      </c>
      <c r="H445" s="68">
        <v>0.02</v>
      </c>
      <c r="J445" s="81">
        <f t="shared" ref="J445:J467" si="202">(1+G445)^(1/D445)-1</f>
        <v>0.10793165135089278</v>
      </c>
      <c r="K445">
        <f t="shared" ref="K445:K467" si="203">J445*100</f>
        <v>10.793165135089279</v>
      </c>
      <c r="L445">
        <f t="shared" ref="L445:L467" si="204">G445/H445</f>
        <v>18</v>
      </c>
      <c r="P445" s="71">
        <f t="shared" ref="P445:P467" si="205">K445</f>
        <v>10.793165135089279</v>
      </c>
      <c r="Q445" s="71">
        <f t="shared" ref="Q445:Q467" si="206">P445/R445</f>
        <v>0.5996202852827377</v>
      </c>
      <c r="R445" s="71">
        <f t="shared" ref="R445:R467" si="207">L445</f>
        <v>18</v>
      </c>
    </row>
    <row r="446" spans="1:20" x14ac:dyDescent="0.25">
      <c r="C446" s="68" t="s">
        <v>447</v>
      </c>
      <c r="D446">
        <v>3</v>
      </c>
      <c r="E446">
        <v>3</v>
      </c>
      <c r="F446" t="s">
        <v>266</v>
      </c>
      <c r="G446">
        <v>0.27</v>
      </c>
      <c r="H446" s="68">
        <v>0.02</v>
      </c>
      <c r="J446" s="81">
        <f t="shared" si="202"/>
        <v>8.2932132831999406E-2</v>
      </c>
      <c r="K446">
        <f t="shared" si="203"/>
        <v>8.2932132831999397</v>
      </c>
      <c r="L446">
        <f t="shared" si="204"/>
        <v>13.5</v>
      </c>
      <c r="P446" s="71">
        <f t="shared" si="205"/>
        <v>8.2932132831999397</v>
      </c>
      <c r="Q446" s="71">
        <f t="shared" si="206"/>
        <v>0.61431209505184736</v>
      </c>
      <c r="R446" s="71">
        <f t="shared" si="207"/>
        <v>13.5</v>
      </c>
    </row>
    <row r="447" spans="1:20" x14ac:dyDescent="0.25">
      <c r="C447" s="68" t="s">
        <v>447</v>
      </c>
      <c r="D447">
        <v>3</v>
      </c>
      <c r="E447">
        <v>3</v>
      </c>
      <c r="F447" t="s">
        <v>267</v>
      </c>
      <c r="G447">
        <v>0.36</v>
      </c>
      <c r="H447" s="68">
        <v>0.03</v>
      </c>
      <c r="J447" s="81">
        <f t="shared" si="202"/>
        <v>0.10793165135089278</v>
      </c>
      <c r="K447">
        <f t="shared" si="203"/>
        <v>10.793165135089279</v>
      </c>
      <c r="L447">
        <f t="shared" si="204"/>
        <v>12</v>
      </c>
      <c r="P447" s="71">
        <f t="shared" si="205"/>
        <v>10.793165135089279</v>
      </c>
      <c r="Q447" s="71">
        <f t="shared" si="206"/>
        <v>0.89943042792410655</v>
      </c>
      <c r="R447" s="71">
        <f t="shared" si="207"/>
        <v>12</v>
      </c>
    </row>
    <row r="448" spans="1:20" x14ac:dyDescent="0.25">
      <c r="C448" s="68" t="s">
        <v>447</v>
      </c>
      <c r="D448">
        <v>3</v>
      </c>
      <c r="E448">
        <v>3</v>
      </c>
      <c r="F448" t="s">
        <v>266</v>
      </c>
      <c r="G448">
        <v>0.28000000000000003</v>
      </c>
      <c r="H448" s="68">
        <v>0.04</v>
      </c>
      <c r="J448" s="81">
        <f t="shared" si="202"/>
        <v>8.576704663796253E-2</v>
      </c>
      <c r="K448">
        <f t="shared" si="203"/>
        <v>8.576704663796253</v>
      </c>
      <c r="L448">
        <f t="shared" si="204"/>
        <v>7.0000000000000009</v>
      </c>
      <c r="P448" s="71">
        <f t="shared" si="205"/>
        <v>8.576704663796253</v>
      </c>
      <c r="Q448" s="71">
        <f t="shared" si="206"/>
        <v>1.2252435233994645</v>
      </c>
      <c r="R448" s="71">
        <f t="shared" si="207"/>
        <v>7.0000000000000009</v>
      </c>
    </row>
    <row r="449" spans="3:18" x14ac:dyDescent="0.25">
      <c r="C449" s="68" t="s">
        <v>447</v>
      </c>
      <c r="D449">
        <v>3</v>
      </c>
      <c r="E449">
        <v>3</v>
      </c>
      <c r="F449" t="s">
        <v>267</v>
      </c>
      <c r="G449">
        <v>0.36</v>
      </c>
      <c r="H449" s="68">
        <v>0.03</v>
      </c>
      <c r="J449" s="81">
        <f t="shared" si="202"/>
        <v>0.10793165135089278</v>
      </c>
      <c r="K449">
        <f t="shared" si="203"/>
        <v>10.793165135089279</v>
      </c>
      <c r="L449">
        <f t="shared" si="204"/>
        <v>12</v>
      </c>
      <c r="P449" s="71">
        <f t="shared" si="205"/>
        <v>10.793165135089279</v>
      </c>
      <c r="Q449" s="71">
        <f t="shared" si="206"/>
        <v>0.89943042792410655</v>
      </c>
      <c r="R449" s="71">
        <f t="shared" si="207"/>
        <v>12</v>
      </c>
    </row>
    <row r="450" spans="3:18" x14ac:dyDescent="0.25">
      <c r="C450" s="68" t="s">
        <v>447</v>
      </c>
      <c r="D450">
        <v>3</v>
      </c>
      <c r="E450">
        <v>3</v>
      </c>
      <c r="F450" t="s">
        <v>266</v>
      </c>
      <c r="G450">
        <v>0.27</v>
      </c>
      <c r="H450" s="68">
        <v>0.04</v>
      </c>
      <c r="J450" s="81">
        <f t="shared" si="202"/>
        <v>8.2932132831999406E-2</v>
      </c>
      <c r="K450">
        <f t="shared" si="203"/>
        <v>8.2932132831999397</v>
      </c>
      <c r="L450">
        <f t="shared" si="204"/>
        <v>6.75</v>
      </c>
      <c r="P450" s="71">
        <f t="shared" si="205"/>
        <v>8.2932132831999397</v>
      </c>
      <c r="Q450" s="71">
        <f t="shared" si="206"/>
        <v>1.2286241901036947</v>
      </c>
      <c r="R450" s="71">
        <f t="shared" si="207"/>
        <v>6.75</v>
      </c>
    </row>
    <row r="451" spans="3:18" x14ac:dyDescent="0.25">
      <c r="C451" s="68" t="s">
        <v>447</v>
      </c>
      <c r="D451">
        <v>3</v>
      </c>
      <c r="E451">
        <v>3</v>
      </c>
      <c r="F451" t="s">
        <v>267</v>
      </c>
      <c r="G451">
        <v>0.34</v>
      </c>
      <c r="H451" s="68">
        <v>0.03</v>
      </c>
      <c r="J451" s="81">
        <f t="shared" si="202"/>
        <v>0.10247377144973324</v>
      </c>
      <c r="K451">
        <f t="shared" si="203"/>
        <v>10.247377144973324</v>
      </c>
      <c r="L451">
        <f t="shared" si="204"/>
        <v>11.333333333333334</v>
      </c>
      <c r="P451" s="71">
        <f t="shared" si="205"/>
        <v>10.247377144973324</v>
      </c>
      <c r="Q451" s="71">
        <f t="shared" si="206"/>
        <v>0.90418033632117567</v>
      </c>
      <c r="R451" s="71">
        <f t="shared" si="207"/>
        <v>11.333333333333334</v>
      </c>
    </row>
    <row r="452" spans="3:18" x14ac:dyDescent="0.25">
      <c r="C452" s="68" t="s">
        <v>447</v>
      </c>
      <c r="D452">
        <v>3</v>
      </c>
      <c r="E452">
        <v>3</v>
      </c>
      <c r="F452" t="s">
        <v>266</v>
      </c>
      <c r="G452">
        <v>0.24</v>
      </c>
      <c r="H452" s="68">
        <v>0.03</v>
      </c>
      <c r="J452" s="81">
        <f t="shared" si="202"/>
        <v>7.4337070988966358E-2</v>
      </c>
      <c r="K452">
        <f t="shared" si="203"/>
        <v>7.4337070988966358</v>
      </c>
      <c r="L452">
        <f t="shared" si="204"/>
        <v>8</v>
      </c>
      <c r="P452" s="71">
        <f t="shared" si="205"/>
        <v>7.4337070988966358</v>
      </c>
      <c r="Q452" s="71">
        <f t="shared" si="206"/>
        <v>0.92921338736207948</v>
      </c>
      <c r="R452" s="71">
        <f t="shared" si="207"/>
        <v>8</v>
      </c>
    </row>
    <row r="453" spans="3:18" x14ac:dyDescent="0.25">
      <c r="C453" s="68" t="s">
        <v>447</v>
      </c>
      <c r="D453">
        <v>3</v>
      </c>
      <c r="E453">
        <v>3</v>
      </c>
      <c r="F453" t="s">
        <v>267</v>
      </c>
      <c r="G453">
        <v>0.36</v>
      </c>
      <c r="H453" s="68">
        <v>0.03</v>
      </c>
      <c r="J453" s="81">
        <f t="shared" si="202"/>
        <v>0.10793165135089278</v>
      </c>
      <c r="K453">
        <f t="shared" si="203"/>
        <v>10.793165135089279</v>
      </c>
      <c r="L453">
        <f t="shared" si="204"/>
        <v>12</v>
      </c>
      <c r="P453" s="71">
        <f t="shared" si="205"/>
        <v>10.793165135089279</v>
      </c>
      <c r="Q453" s="71">
        <f t="shared" si="206"/>
        <v>0.89943042792410655</v>
      </c>
      <c r="R453" s="71">
        <f t="shared" si="207"/>
        <v>12</v>
      </c>
    </row>
    <row r="454" spans="3:18" x14ac:dyDescent="0.25">
      <c r="C454" s="68" t="s">
        <v>447</v>
      </c>
      <c r="D454">
        <v>3</v>
      </c>
      <c r="E454">
        <v>3</v>
      </c>
      <c r="F454" t="s">
        <v>266</v>
      </c>
      <c r="G454">
        <v>0.25</v>
      </c>
      <c r="H454" s="68">
        <v>0.03</v>
      </c>
      <c r="J454" s="81">
        <f t="shared" si="202"/>
        <v>7.7217345015941907E-2</v>
      </c>
      <c r="K454">
        <f t="shared" si="203"/>
        <v>7.7217345015941907</v>
      </c>
      <c r="L454">
        <f t="shared" si="204"/>
        <v>8.3333333333333339</v>
      </c>
      <c r="P454" s="71">
        <f t="shared" si="205"/>
        <v>7.7217345015941907</v>
      </c>
      <c r="Q454" s="71">
        <f t="shared" si="206"/>
        <v>0.92660814019130278</v>
      </c>
      <c r="R454" s="71">
        <f t="shared" si="207"/>
        <v>8.3333333333333339</v>
      </c>
    </row>
    <row r="455" spans="3:18" x14ac:dyDescent="0.25">
      <c r="C455" s="68" t="s">
        <v>447</v>
      </c>
      <c r="D455">
        <v>3</v>
      </c>
      <c r="E455">
        <v>3</v>
      </c>
      <c r="F455" t="s">
        <v>267</v>
      </c>
      <c r="G455">
        <v>0.42</v>
      </c>
      <c r="H455" s="68">
        <v>0.03</v>
      </c>
      <c r="J455" s="81">
        <f t="shared" si="202"/>
        <v>0.1239908646142267</v>
      </c>
      <c r="K455">
        <f t="shared" si="203"/>
        <v>12.399086461422669</v>
      </c>
      <c r="L455">
        <f t="shared" si="204"/>
        <v>14</v>
      </c>
      <c r="P455" s="71">
        <f t="shared" si="205"/>
        <v>12.399086461422669</v>
      </c>
      <c r="Q455" s="71">
        <f t="shared" si="206"/>
        <v>0.88564903295876207</v>
      </c>
      <c r="R455" s="71">
        <f t="shared" si="207"/>
        <v>14</v>
      </c>
    </row>
    <row r="456" spans="3:18" x14ac:dyDescent="0.25">
      <c r="C456" s="68" t="s">
        <v>447</v>
      </c>
      <c r="D456">
        <v>3</v>
      </c>
      <c r="E456">
        <v>3</v>
      </c>
      <c r="F456" t="s">
        <v>266</v>
      </c>
      <c r="G456">
        <v>0.23</v>
      </c>
      <c r="H456" s="68">
        <v>0.03</v>
      </c>
      <c r="J456" s="81">
        <f t="shared" si="202"/>
        <v>7.1441269690773135E-2</v>
      </c>
      <c r="K456">
        <f t="shared" si="203"/>
        <v>7.1441269690773135</v>
      </c>
      <c r="L456">
        <f t="shared" si="204"/>
        <v>7.666666666666667</v>
      </c>
      <c r="P456" s="71">
        <f t="shared" si="205"/>
        <v>7.1441269690773135</v>
      </c>
      <c r="Q456" s="71">
        <f t="shared" si="206"/>
        <v>0.93184264814051909</v>
      </c>
      <c r="R456" s="71">
        <f t="shared" si="207"/>
        <v>7.666666666666667</v>
      </c>
    </row>
    <row r="457" spans="3:18" x14ac:dyDescent="0.25">
      <c r="C457" s="68" t="s">
        <v>447</v>
      </c>
      <c r="D457">
        <v>3</v>
      </c>
      <c r="E457">
        <v>3</v>
      </c>
      <c r="F457" t="s">
        <v>267</v>
      </c>
      <c r="G457">
        <v>0.41</v>
      </c>
      <c r="H457" s="68">
        <v>0.03</v>
      </c>
      <c r="J457" s="81">
        <f t="shared" si="202"/>
        <v>0.12134617045409968</v>
      </c>
      <c r="K457">
        <f t="shared" si="203"/>
        <v>12.134617045409968</v>
      </c>
      <c r="L457">
        <f t="shared" si="204"/>
        <v>13.666666666666666</v>
      </c>
      <c r="P457" s="71">
        <f t="shared" si="205"/>
        <v>12.134617045409968</v>
      </c>
      <c r="Q457" s="71">
        <f t="shared" si="206"/>
        <v>0.88789880820072942</v>
      </c>
      <c r="R457" s="71">
        <f t="shared" si="207"/>
        <v>13.666666666666666</v>
      </c>
    </row>
    <row r="458" spans="3:18" x14ac:dyDescent="0.25">
      <c r="C458" s="68" t="s">
        <v>447</v>
      </c>
      <c r="D458">
        <v>3</v>
      </c>
      <c r="E458">
        <v>3</v>
      </c>
      <c r="F458" t="s">
        <v>266</v>
      </c>
      <c r="G458">
        <v>0.21</v>
      </c>
      <c r="H458" s="68">
        <v>0.03</v>
      </c>
      <c r="J458" s="81">
        <f t="shared" si="202"/>
        <v>6.56022367666107E-2</v>
      </c>
      <c r="K458">
        <f t="shared" si="203"/>
        <v>6.56022367666107</v>
      </c>
      <c r="L458">
        <f t="shared" si="204"/>
        <v>7</v>
      </c>
      <c r="P458" s="71">
        <f t="shared" si="205"/>
        <v>6.56022367666107</v>
      </c>
      <c r="Q458" s="71">
        <f t="shared" si="206"/>
        <v>0.93717481095158139</v>
      </c>
      <c r="R458" s="71">
        <f t="shared" si="207"/>
        <v>7</v>
      </c>
    </row>
    <row r="459" spans="3:18" x14ac:dyDescent="0.25">
      <c r="C459" s="68" t="s">
        <v>447</v>
      </c>
      <c r="D459">
        <v>3</v>
      </c>
      <c r="E459">
        <v>3</v>
      </c>
      <c r="F459" t="s">
        <v>267</v>
      </c>
      <c r="G459">
        <v>0.37</v>
      </c>
      <c r="H459" s="68">
        <v>0.03</v>
      </c>
      <c r="J459" s="81">
        <f t="shared" si="202"/>
        <v>0.11064054147667224</v>
      </c>
      <c r="K459">
        <f t="shared" si="203"/>
        <v>11.064054147667225</v>
      </c>
      <c r="L459">
        <f t="shared" si="204"/>
        <v>12.333333333333334</v>
      </c>
      <c r="P459" s="71">
        <f t="shared" si="205"/>
        <v>11.064054147667225</v>
      </c>
      <c r="Q459" s="71">
        <f t="shared" si="206"/>
        <v>0.89708547143247763</v>
      </c>
      <c r="R459" s="71">
        <f t="shared" si="207"/>
        <v>12.333333333333334</v>
      </c>
    </row>
    <row r="460" spans="3:18" x14ac:dyDescent="0.25">
      <c r="C460" s="68" t="s">
        <v>447</v>
      </c>
      <c r="D460">
        <v>3</v>
      </c>
      <c r="E460">
        <v>3</v>
      </c>
      <c r="F460" t="s">
        <v>266</v>
      </c>
      <c r="G460">
        <v>0.25</v>
      </c>
      <c r="H460" s="68">
        <v>0.03</v>
      </c>
      <c r="J460" s="81">
        <f t="shared" si="202"/>
        <v>7.7217345015941907E-2</v>
      </c>
      <c r="K460">
        <f t="shared" si="203"/>
        <v>7.7217345015941907</v>
      </c>
      <c r="L460">
        <f t="shared" si="204"/>
        <v>8.3333333333333339</v>
      </c>
      <c r="P460" s="71">
        <f t="shared" si="205"/>
        <v>7.7217345015941907</v>
      </c>
      <c r="Q460" s="71">
        <f t="shared" si="206"/>
        <v>0.92660814019130278</v>
      </c>
      <c r="R460" s="71">
        <f t="shared" si="207"/>
        <v>8.3333333333333339</v>
      </c>
    </row>
    <row r="461" spans="3:18" x14ac:dyDescent="0.25">
      <c r="C461" s="68" t="s">
        <v>447</v>
      </c>
      <c r="D461">
        <v>3</v>
      </c>
      <c r="E461">
        <v>3</v>
      </c>
      <c r="F461" t="s">
        <v>267</v>
      </c>
      <c r="G461">
        <v>0.32</v>
      </c>
      <c r="H461" s="68">
        <v>0.03</v>
      </c>
      <c r="J461" s="81">
        <f t="shared" si="202"/>
        <v>9.6961310486523677E-2</v>
      </c>
      <c r="K461">
        <f t="shared" si="203"/>
        <v>9.6961310486523686</v>
      </c>
      <c r="L461">
        <f t="shared" si="204"/>
        <v>10.666666666666668</v>
      </c>
      <c r="P461" s="71">
        <f t="shared" si="205"/>
        <v>9.6961310486523686</v>
      </c>
      <c r="Q461" s="71">
        <f t="shared" si="206"/>
        <v>0.90901228581115945</v>
      </c>
      <c r="R461" s="71">
        <f t="shared" si="207"/>
        <v>10.666666666666668</v>
      </c>
    </row>
    <row r="462" spans="3:18" x14ac:dyDescent="0.25">
      <c r="C462" s="68" t="s">
        <v>447</v>
      </c>
      <c r="D462">
        <v>3</v>
      </c>
      <c r="E462">
        <v>3</v>
      </c>
      <c r="F462" t="s">
        <v>266</v>
      </c>
      <c r="G462">
        <v>0.21</v>
      </c>
      <c r="H462" s="68">
        <v>0.03</v>
      </c>
      <c r="J462" s="81">
        <f t="shared" si="202"/>
        <v>6.56022367666107E-2</v>
      </c>
      <c r="K462">
        <f t="shared" si="203"/>
        <v>6.56022367666107</v>
      </c>
      <c r="L462">
        <f t="shared" si="204"/>
        <v>7</v>
      </c>
      <c r="P462" s="71">
        <f t="shared" si="205"/>
        <v>6.56022367666107</v>
      </c>
      <c r="Q462" s="71">
        <f t="shared" si="206"/>
        <v>0.93717481095158139</v>
      </c>
      <c r="R462" s="71">
        <f t="shared" si="207"/>
        <v>7</v>
      </c>
    </row>
    <row r="463" spans="3:18" x14ac:dyDescent="0.25">
      <c r="C463" s="68" t="s">
        <v>447</v>
      </c>
      <c r="D463">
        <v>3</v>
      </c>
      <c r="E463">
        <v>3</v>
      </c>
      <c r="F463" t="s">
        <v>267</v>
      </c>
      <c r="G463">
        <v>0.33</v>
      </c>
      <c r="H463" s="68">
        <v>0.03</v>
      </c>
      <c r="J463" s="81">
        <f t="shared" si="202"/>
        <v>9.9724448886266748E-2</v>
      </c>
      <c r="K463">
        <f t="shared" si="203"/>
        <v>9.9724448886266757</v>
      </c>
      <c r="L463">
        <f t="shared" si="204"/>
        <v>11.000000000000002</v>
      </c>
      <c r="P463" s="71">
        <f t="shared" si="205"/>
        <v>9.9724448886266757</v>
      </c>
      <c r="Q463" s="71">
        <f t="shared" si="206"/>
        <v>0.90658589896606123</v>
      </c>
      <c r="R463" s="71">
        <f t="shared" si="207"/>
        <v>11.000000000000002</v>
      </c>
    </row>
    <row r="464" spans="3:18" x14ac:dyDescent="0.25">
      <c r="C464" s="68" t="s">
        <v>447</v>
      </c>
      <c r="D464">
        <v>3</v>
      </c>
      <c r="E464">
        <v>3</v>
      </c>
      <c r="F464" t="s">
        <v>266</v>
      </c>
      <c r="G464">
        <v>0.21</v>
      </c>
      <c r="H464" s="68">
        <v>0.04</v>
      </c>
      <c r="J464" s="81">
        <f t="shared" si="202"/>
        <v>6.56022367666107E-2</v>
      </c>
      <c r="K464">
        <f t="shared" si="203"/>
        <v>6.56022367666107</v>
      </c>
      <c r="L464">
        <f t="shared" si="204"/>
        <v>5.25</v>
      </c>
      <c r="P464" s="71">
        <f t="shared" si="205"/>
        <v>6.56022367666107</v>
      </c>
      <c r="Q464" s="71">
        <f t="shared" si="206"/>
        <v>1.2495664146021086</v>
      </c>
      <c r="R464" s="71">
        <f t="shared" si="207"/>
        <v>5.25</v>
      </c>
    </row>
    <row r="465" spans="1:19" x14ac:dyDescent="0.25">
      <c r="C465" s="68" t="s">
        <v>447</v>
      </c>
      <c r="D465">
        <v>3</v>
      </c>
      <c r="E465">
        <v>3</v>
      </c>
      <c r="F465" t="s">
        <v>267</v>
      </c>
      <c r="G465">
        <v>0.25</v>
      </c>
      <c r="H465" s="68">
        <v>0.03</v>
      </c>
      <c r="J465" s="81">
        <f t="shared" si="202"/>
        <v>7.7217345015941907E-2</v>
      </c>
      <c r="K465">
        <f t="shared" si="203"/>
        <v>7.7217345015941907</v>
      </c>
      <c r="L465">
        <f t="shared" si="204"/>
        <v>8.3333333333333339</v>
      </c>
      <c r="P465" s="71">
        <f t="shared" si="205"/>
        <v>7.7217345015941907</v>
      </c>
      <c r="Q465" s="71">
        <f t="shared" si="206"/>
        <v>0.92660814019130278</v>
      </c>
      <c r="R465" s="71">
        <f t="shared" si="207"/>
        <v>8.3333333333333339</v>
      </c>
    </row>
    <row r="466" spans="1:19" x14ac:dyDescent="0.25">
      <c r="C466" s="68" t="s">
        <v>447</v>
      </c>
      <c r="D466">
        <v>3</v>
      </c>
      <c r="E466">
        <v>3</v>
      </c>
      <c r="F466" t="s">
        <v>266</v>
      </c>
      <c r="G466">
        <v>0.15</v>
      </c>
      <c r="H466" s="68">
        <v>0.04</v>
      </c>
      <c r="J466" s="81">
        <f t="shared" si="202"/>
        <v>4.7689553171647248E-2</v>
      </c>
      <c r="K466">
        <f t="shared" si="203"/>
        <v>4.7689553171647248</v>
      </c>
      <c r="L466">
        <f t="shared" si="204"/>
        <v>3.75</v>
      </c>
      <c r="P466" s="71">
        <f t="shared" si="205"/>
        <v>4.7689553171647248</v>
      </c>
      <c r="Q466" s="71">
        <f t="shared" si="206"/>
        <v>1.2717214179105933</v>
      </c>
      <c r="R466" s="71">
        <f t="shared" si="207"/>
        <v>3.75</v>
      </c>
    </row>
    <row r="467" spans="1:19" x14ac:dyDescent="0.25">
      <c r="C467" s="68" t="s">
        <v>447</v>
      </c>
      <c r="D467">
        <v>3</v>
      </c>
      <c r="E467">
        <v>3</v>
      </c>
      <c r="F467" t="s">
        <v>267</v>
      </c>
      <c r="G467">
        <v>0.21</v>
      </c>
      <c r="H467" s="68">
        <v>0.03</v>
      </c>
      <c r="J467" s="81">
        <f t="shared" si="202"/>
        <v>6.56022367666107E-2</v>
      </c>
      <c r="K467">
        <f t="shared" si="203"/>
        <v>6.56022367666107</v>
      </c>
      <c r="L467">
        <f t="shared" si="204"/>
        <v>7</v>
      </c>
      <c r="P467" s="71">
        <f t="shared" si="205"/>
        <v>6.56022367666107</v>
      </c>
      <c r="Q467" s="71">
        <f t="shared" si="206"/>
        <v>0.93717481095158139</v>
      </c>
      <c r="R467" s="71">
        <f t="shared" si="207"/>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81">
        <f>(1+H472)^(1/D472)-1</f>
        <v>4.3804367694820989E-2</v>
      </c>
      <c r="L472">
        <f t="shared" ref="L472:L489" si="208">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81">
        <f>(1+H473-H472)^(1/D473)-1</f>
        <v>7.59106330355801E-2</v>
      </c>
      <c r="L473">
        <f t="shared" si="208"/>
        <v>7.59106330355801</v>
      </c>
      <c r="M473">
        <f t="shared" ref="M473:M489" si="209">H473/I473</f>
        <v>0.1189655172413793</v>
      </c>
      <c r="Q473" s="71">
        <f t="shared" ref="Q473:Q489" si="210">L473</f>
        <v>7.59106330355801</v>
      </c>
      <c r="R473" s="71">
        <f t="shared" ref="R473:R489" si="211">Q473/S473</f>
        <v>1.3088040178548292</v>
      </c>
      <c r="S473" s="71">
        <f t="shared" ref="S473:S489" si="212">I473</f>
        <v>5.8</v>
      </c>
    </row>
    <row r="474" spans="1:19" x14ac:dyDescent="0.25">
      <c r="C474" s="68" t="s">
        <v>458</v>
      </c>
      <c r="D474">
        <v>3</v>
      </c>
      <c r="E474">
        <v>14</v>
      </c>
      <c r="F474" t="s">
        <v>461</v>
      </c>
      <c r="G474" t="s">
        <v>266</v>
      </c>
      <c r="H474">
        <v>1.39</v>
      </c>
      <c r="I474" s="68">
        <v>10.3</v>
      </c>
      <c r="K474" s="81">
        <f>(1+H474-H473)^(1/D474)-1</f>
        <v>0.19348319192733698</v>
      </c>
      <c r="L474">
        <f t="shared" si="208"/>
        <v>19.348319192733697</v>
      </c>
      <c r="M474">
        <f t="shared" si="209"/>
        <v>0.13495145631067959</v>
      </c>
      <c r="Q474" s="71">
        <f t="shared" si="210"/>
        <v>19.348319192733697</v>
      </c>
      <c r="R474" s="71">
        <f t="shared" si="211"/>
        <v>1.8784775915275433</v>
      </c>
      <c r="S474" s="71">
        <f t="shared" si="212"/>
        <v>10.3</v>
      </c>
    </row>
    <row r="475" spans="1:19" x14ac:dyDescent="0.25">
      <c r="C475" s="68" t="s">
        <v>456</v>
      </c>
      <c r="D475">
        <v>7</v>
      </c>
      <c r="E475">
        <v>7</v>
      </c>
      <c r="F475" t="s">
        <v>462</v>
      </c>
      <c r="G475" t="s">
        <v>266</v>
      </c>
      <c r="H475">
        <v>0.37</v>
      </c>
      <c r="I475" s="68">
        <v>4.28</v>
      </c>
      <c r="K475" s="81">
        <f>(1+H475)^(1/D475)-1</f>
        <v>4.5999578662455853E-2</v>
      </c>
      <c r="L475">
        <f t="shared" si="208"/>
        <v>4.5999578662455853</v>
      </c>
      <c r="M475">
        <f t="shared" si="209"/>
        <v>8.6448598130841117E-2</v>
      </c>
      <c r="Q475" s="71">
        <f t="shared" si="210"/>
        <v>4.5999578662455853</v>
      </c>
      <c r="R475" s="71">
        <f t="shared" si="211"/>
        <v>1.0747565108050432</v>
      </c>
      <c r="S475" s="71">
        <f t="shared" si="212"/>
        <v>4.28</v>
      </c>
    </row>
    <row r="476" spans="1:19" x14ac:dyDescent="0.25">
      <c r="C476" s="68" t="s">
        <v>457</v>
      </c>
      <c r="D476">
        <v>4</v>
      </c>
      <c r="E476">
        <v>11</v>
      </c>
      <c r="F476" t="s">
        <v>462</v>
      </c>
      <c r="G476" t="s">
        <v>266</v>
      </c>
      <c r="H476">
        <v>0.75</v>
      </c>
      <c r="I476" s="68">
        <v>8.25</v>
      </c>
      <c r="K476" s="81">
        <f>(1+H476-H475)^(1/D476)-1</f>
        <v>8.3851471580434378E-2</v>
      </c>
      <c r="L476">
        <f t="shared" si="208"/>
        <v>8.3851471580434378</v>
      </c>
      <c r="M476">
        <f t="shared" si="209"/>
        <v>9.0909090909090912E-2</v>
      </c>
      <c r="Q476" s="71">
        <f t="shared" si="210"/>
        <v>8.3851471580434378</v>
      </c>
      <c r="R476" s="71">
        <f t="shared" si="211"/>
        <v>1.016381473702235</v>
      </c>
      <c r="S476" s="71">
        <f t="shared" si="212"/>
        <v>8.25</v>
      </c>
    </row>
    <row r="477" spans="1:19" x14ac:dyDescent="0.25">
      <c r="C477" s="68" t="s">
        <v>458</v>
      </c>
      <c r="D477">
        <v>3</v>
      </c>
      <c r="E477">
        <v>14</v>
      </c>
      <c r="F477" t="s">
        <v>462</v>
      </c>
      <c r="G477" t="s">
        <v>266</v>
      </c>
      <c r="H477">
        <v>1.72</v>
      </c>
      <c r="I477" s="68">
        <v>5.86</v>
      </c>
      <c r="K477" s="81">
        <f>(1+H477-H476)^(1/D477)-1</f>
        <v>0.2535896814815497</v>
      </c>
      <c r="L477">
        <f t="shared" si="208"/>
        <v>25.358968148154972</v>
      </c>
      <c r="M477">
        <f t="shared" si="209"/>
        <v>0.29351535836177473</v>
      </c>
      <c r="Q477" s="71">
        <f t="shared" si="210"/>
        <v>25.358968148154972</v>
      </c>
      <c r="R477" s="71">
        <f t="shared" si="211"/>
        <v>4.3274689672619404</v>
      </c>
      <c r="S477" s="71">
        <f t="shared" si="212"/>
        <v>5.86</v>
      </c>
    </row>
    <row r="478" spans="1:19" x14ac:dyDescent="0.25">
      <c r="C478" s="68" t="s">
        <v>456</v>
      </c>
      <c r="D478">
        <v>7</v>
      </c>
      <c r="E478">
        <v>7</v>
      </c>
      <c r="F478" t="s">
        <v>463</v>
      </c>
      <c r="G478" t="s">
        <v>266</v>
      </c>
      <c r="H478">
        <v>0.42</v>
      </c>
      <c r="I478" s="68">
        <v>2.2999999999999998</v>
      </c>
      <c r="K478" s="81">
        <f>(1+H478)^(1/D478)-1</f>
        <v>5.1369751024905153E-2</v>
      </c>
      <c r="L478">
        <f t="shared" si="208"/>
        <v>5.1369751024905153</v>
      </c>
      <c r="M478">
        <f t="shared" si="209"/>
        <v>0.18260869565217391</v>
      </c>
      <c r="Q478" s="71">
        <f t="shared" si="210"/>
        <v>5.1369751024905153</v>
      </c>
      <c r="R478" s="71">
        <f t="shared" si="211"/>
        <v>2.2334674358654416</v>
      </c>
      <c r="S478" s="71">
        <f t="shared" si="212"/>
        <v>2.2999999999999998</v>
      </c>
    </row>
    <row r="479" spans="1:19" x14ac:dyDescent="0.25">
      <c r="C479" s="68" t="s">
        <v>457</v>
      </c>
      <c r="D479">
        <v>4</v>
      </c>
      <c r="E479">
        <v>11</v>
      </c>
      <c r="F479" t="s">
        <v>463</v>
      </c>
      <c r="G479" t="s">
        <v>266</v>
      </c>
      <c r="H479">
        <v>0.6</v>
      </c>
      <c r="I479" s="68">
        <v>3.1</v>
      </c>
      <c r="K479" s="81">
        <f>(1+H479-H478)^(1/D479)-1</f>
        <v>4.2246635456321124E-2</v>
      </c>
      <c r="L479">
        <f t="shared" si="208"/>
        <v>4.2246635456321124</v>
      </c>
      <c r="M479">
        <f t="shared" si="209"/>
        <v>0.19354838709677419</v>
      </c>
      <c r="Q479" s="71">
        <f t="shared" si="210"/>
        <v>4.2246635456321124</v>
      </c>
      <c r="R479" s="71">
        <f t="shared" si="211"/>
        <v>1.362794692139391</v>
      </c>
      <c r="S479" s="71">
        <f t="shared" si="212"/>
        <v>3.1</v>
      </c>
    </row>
    <row r="480" spans="1:19" x14ac:dyDescent="0.25">
      <c r="C480" s="68" t="s">
        <v>458</v>
      </c>
      <c r="D480">
        <v>3</v>
      </c>
      <c r="E480">
        <v>14</v>
      </c>
      <c r="F480" t="s">
        <v>463</v>
      </c>
      <c r="G480" t="s">
        <v>266</v>
      </c>
      <c r="H480">
        <v>2.27</v>
      </c>
      <c r="I480" s="68">
        <v>4.1900000000000004</v>
      </c>
      <c r="K480" s="81">
        <f>(1+H480-H479)^(1/D480)-1</f>
        <v>0.38730010917983426</v>
      </c>
      <c r="L480">
        <f t="shared" si="208"/>
        <v>38.730010917983428</v>
      </c>
      <c r="M480">
        <f t="shared" si="209"/>
        <v>0.54176610978520279</v>
      </c>
      <c r="Q480" s="71">
        <f t="shared" si="210"/>
        <v>38.730010917983428</v>
      </c>
      <c r="R480" s="71">
        <f t="shared" si="211"/>
        <v>9.2434393599005791</v>
      </c>
      <c r="S480" s="71">
        <f t="shared" si="212"/>
        <v>4.1900000000000004</v>
      </c>
    </row>
    <row r="481" spans="1:19" x14ac:dyDescent="0.25">
      <c r="C481" s="68" t="s">
        <v>456</v>
      </c>
      <c r="D481">
        <v>7</v>
      </c>
      <c r="E481">
        <v>7</v>
      </c>
      <c r="F481" t="s">
        <v>461</v>
      </c>
      <c r="G481" t="s">
        <v>267</v>
      </c>
      <c r="H481">
        <v>0.61</v>
      </c>
      <c r="I481">
        <v>1.96</v>
      </c>
      <c r="K481" s="81">
        <f>(1+H481)^(1/D481)-1</f>
        <v>7.0401117231130961E-2</v>
      </c>
      <c r="L481">
        <f t="shared" si="208"/>
        <v>7.0401117231130961</v>
      </c>
      <c r="M481">
        <f t="shared" si="209"/>
        <v>0.31122448979591838</v>
      </c>
      <c r="Q481" s="71">
        <f t="shared" si="210"/>
        <v>7.0401117231130961</v>
      </c>
      <c r="R481" s="71">
        <f t="shared" si="211"/>
        <v>3.5918937362821919</v>
      </c>
      <c r="S481" s="71">
        <f t="shared" si="212"/>
        <v>1.96</v>
      </c>
    </row>
    <row r="482" spans="1:19" x14ac:dyDescent="0.25">
      <c r="C482" s="68" t="s">
        <v>457</v>
      </c>
      <c r="D482">
        <v>4</v>
      </c>
      <c r="E482">
        <v>11</v>
      </c>
      <c r="F482" t="s">
        <v>461</v>
      </c>
      <c r="G482" t="s">
        <v>267</v>
      </c>
      <c r="H482">
        <v>1.02</v>
      </c>
      <c r="I482">
        <v>3.73</v>
      </c>
      <c r="K482" s="81">
        <f>(1+H482-H481)^(1/D482)-1</f>
        <v>8.9694548350037318E-2</v>
      </c>
      <c r="L482">
        <f t="shared" si="208"/>
        <v>8.9694548350037309</v>
      </c>
      <c r="M482">
        <f t="shared" si="209"/>
        <v>0.27345844504021449</v>
      </c>
      <c r="Q482" s="71">
        <f t="shared" si="210"/>
        <v>8.9694548350037309</v>
      </c>
      <c r="R482" s="71">
        <f t="shared" si="211"/>
        <v>2.4046795804299546</v>
      </c>
      <c r="S482" s="71">
        <f t="shared" si="212"/>
        <v>3.73</v>
      </c>
    </row>
    <row r="483" spans="1:19" x14ac:dyDescent="0.25">
      <c r="C483" s="68" t="s">
        <v>458</v>
      </c>
      <c r="D483">
        <v>3</v>
      </c>
      <c r="E483">
        <v>14</v>
      </c>
      <c r="F483" t="s">
        <v>461</v>
      </c>
      <c r="G483" t="s">
        <v>267</v>
      </c>
      <c r="H483">
        <v>1.85</v>
      </c>
      <c r="I483">
        <v>6.21</v>
      </c>
      <c r="K483" s="81">
        <f>(1+H483-H482)^(1/D483)-1</f>
        <v>0.2231612006930872</v>
      </c>
      <c r="L483">
        <f t="shared" si="208"/>
        <v>22.31612006930872</v>
      </c>
      <c r="M483">
        <f t="shared" si="209"/>
        <v>0.29790660225442833</v>
      </c>
      <c r="Q483" s="71">
        <f t="shared" si="210"/>
        <v>22.31612006930872</v>
      </c>
      <c r="R483" s="71">
        <f t="shared" si="211"/>
        <v>3.5935781109997937</v>
      </c>
      <c r="S483" s="71">
        <f t="shared" si="212"/>
        <v>6.21</v>
      </c>
    </row>
    <row r="484" spans="1:19" x14ac:dyDescent="0.25">
      <c r="C484" s="68" t="s">
        <v>456</v>
      </c>
      <c r="D484">
        <v>7</v>
      </c>
      <c r="E484">
        <v>7</v>
      </c>
      <c r="F484" t="s">
        <v>462</v>
      </c>
      <c r="G484" t="s">
        <v>267</v>
      </c>
      <c r="H484">
        <v>0.36</v>
      </c>
      <c r="I484">
        <v>2.66</v>
      </c>
      <c r="K484" s="81">
        <f>(1+H484)^(1/D484)-1</f>
        <v>4.4905432052525285E-2</v>
      </c>
      <c r="L484">
        <f t="shared" si="208"/>
        <v>4.4905432052525285</v>
      </c>
      <c r="M484">
        <f t="shared" si="209"/>
        <v>0.13533834586466165</v>
      </c>
      <c r="Q484" s="71">
        <f t="shared" si="210"/>
        <v>4.4905432052525285</v>
      </c>
      <c r="R484" s="71">
        <f t="shared" si="211"/>
        <v>1.6881741373129806</v>
      </c>
      <c r="S484" s="71">
        <f t="shared" si="212"/>
        <v>2.66</v>
      </c>
    </row>
    <row r="485" spans="1:19" x14ac:dyDescent="0.25">
      <c r="C485" s="68" t="s">
        <v>457</v>
      </c>
      <c r="D485">
        <v>4</v>
      </c>
      <c r="E485">
        <v>11</v>
      </c>
      <c r="F485" t="s">
        <v>462</v>
      </c>
      <c r="G485" t="s">
        <v>267</v>
      </c>
      <c r="H485">
        <v>0.84</v>
      </c>
      <c r="I485">
        <v>6.23</v>
      </c>
      <c r="K485" s="81">
        <f>(1+H485-H484)^(1/D485)-1</f>
        <v>0.10297439048222867</v>
      </c>
      <c r="L485">
        <f t="shared" si="208"/>
        <v>10.297439048222866</v>
      </c>
      <c r="M485">
        <f t="shared" si="209"/>
        <v>0.1348314606741573</v>
      </c>
      <c r="Q485" s="71">
        <f t="shared" si="210"/>
        <v>10.297439048222866</v>
      </c>
      <c r="R485" s="71">
        <f t="shared" si="211"/>
        <v>1.6528794619940395</v>
      </c>
      <c r="S485" s="71">
        <f t="shared" si="212"/>
        <v>6.23</v>
      </c>
    </row>
    <row r="486" spans="1:19" x14ac:dyDescent="0.25">
      <c r="C486" s="68" t="s">
        <v>458</v>
      </c>
      <c r="D486">
        <v>3</v>
      </c>
      <c r="E486">
        <v>14</v>
      </c>
      <c r="F486" t="s">
        <v>462</v>
      </c>
      <c r="G486" t="s">
        <v>267</v>
      </c>
      <c r="H486">
        <v>2.29</v>
      </c>
      <c r="I486">
        <v>6.01</v>
      </c>
      <c r="K486" s="81">
        <f>(1+H486-H485)^(1/D486)-1</f>
        <v>0.34809974988792525</v>
      </c>
      <c r="L486">
        <f t="shared" si="208"/>
        <v>34.809974988792526</v>
      </c>
      <c r="M486">
        <f t="shared" si="209"/>
        <v>0.38103161397670549</v>
      </c>
      <c r="Q486" s="71">
        <f>L486</f>
        <v>34.809974988792526</v>
      </c>
      <c r="R486" s="71">
        <f t="shared" si="211"/>
        <v>5.7920091495495054</v>
      </c>
      <c r="S486" s="71">
        <f t="shared" si="212"/>
        <v>6.01</v>
      </c>
    </row>
    <row r="487" spans="1:19" x14ac:dyDescent="0.25">
      <c r="C487" s="68" t="s">
        <v>456</v>
      </c>
      <c r="D487">
        <v>7</v>
      </c>
      <c r="E487">
        <v>7</v>
      </c>
      <c r="F487" t="s">
        <v>463</v>
      </c>
      <c r="G487" t="s">
        <v>267</v>
      </c>
      <c r="H487">
        <v>0.68</v>
      </c>
      <c r="I487">
        <v>4.5</v>
      </c>
      <c r="K487" s="81">
        <f>(1+H487)^(1/D487)-1</f>
        <v>7.6928921298799136E-2</v>
      </c>
      <c r="L487">
        <f t="shared" si="208"/>
        <v>7.6928921298799136</v>
      </c>
      <c r="M487">
        <f t="shared" si="209"/>
        <v>0.15111111111111111</v>
      </c>
      <c r="Q487" s="71">
        <f t="shared" si="210"/>
        <v>7.6928921298799136</v>
      </c>
      <c r="R487" s="71">
        <f t="shared" si="211"/>
        <v>1.7095315844177585</v>
      </c>
      <c r="S487" s="71">
        <f t="shared" si="212"/>
        <v>4.5</v>
      </c>
    </row>
    <row r="488" spans="1:19" x14ac:dyDescent="0.25">
      <c r="C488" s="68" t="s">
        <v>457</v>
      </c>
      <c r="D488">
        <v>4</v>
      </c>
      <c r="E488">
        <v>11</v>
      </c>
      <c r="F488" t="s">
        <v>463</v>
      </c>
      <c r="G488" t="s">
        <v>267</v>
      </c>
      <c r="H488">
        <v>0.83</v>
      </c>
      <c r="I488">
        <v>4.54</v>
      </c>
      <c r="K488" s="81">
        <f>(1+H488-H487)^(1/D488)-1</f>
        <v>3.5558076341622114E-2</v>
      </c>
      <c r="L488">
        <f t="shared" si="208"/>
        <v>3.5558076341622114</v>
      </c>
      <c r="M488">
        <f t="shared" si="209"/>
        <v>0.18281938325991187</v>
      </c>
      <c r="Q488" s="71">
        <f t="shared" si="210"/>
        <v>3.5558076341622114</v>
      </c>
      <c r="R488" s="71">
        <f t="shared" si="211"/>
        <v>0.78321754056436377</v>
      </c>
      <c r="S488" s="71">
        <f t="shared" si="212"/>
        <v>4.54</v>
      </c>
    </row>
    <row r="489" spans="1:19" x14ac:dyDescent="0.25">
      <c r="C489" s="68" t="s">
        <v>458</v>
      </c>
      <c r="D489">
        <v>3</v>
      </c>
      <c r="E489">
        <v>14</v>
      </c>
      <c r="F489" t="s">
        <v>463</v>
      </c>
      <c r="G489" t="s">
        <v>267</v>
      </c>
      <c r="H489">
        <v>2.06</v>
      </c>
      <c r="I489">
        <v>6.37</v>
      </c>
      <c r="K489" s="81">
        <f>(1+H489-H488)^(1/D489)-1</f>
        <v>0.30647655617245873</v>
      </c>
      <c r="L489">
        <f t="shared" si="208"/>
        <v>30.647655617245874</v>
      </c>
      <c r="M489">
        <f t="shared" si="209"/>
        <v>0.32339089481946626</v>
      </c>
      <c r="Q489" s="71">
        <f t="shared" si="210"/>
        <v>30.647655617245874</v>
      </c>
      <c r="R489" s="71">
        <f t="shared" si="211"/>
        <v>4.8112489195048465</v>
      </c>
      <c r="S489" s="71">
        <f t="shared" si="212"/>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1">
        <f t="shared" ref="K494:K498" si="215">H494*100</f>
        <v>7.5</v>
      </c>
      <c r="L494" s="71">
        <f t="shared" ref="L494:L498" si="216">K494/M494</f>
        <v>0.67164179104477617</v>
      </c>
      <c r="M494" s="71">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1">
        <f t="shared" si="215"/>
        <v>7.6</v>
      </c>
      <c r="L495" s="71">
        <f t="shared" si="216"/>
        <v>0.40335195530726259</v>
      </c>
      <c r="M495" s="71">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1">
        <f t="shared" si="215"/>
        <v>7.5</v>
      </c>
      <c r="L496" s="71">
        <f t="shared" si="216"/>
        <v>0.55555555555555558</v>
      </c>
      <c r="M496" s="71">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1">
        <f t="shared" si="215"/>
        <v>7.1999999999999993</v>
      </c>
      <c r="L497" s="71">
        <f t="shared" si="216"/>
        <v>0.75223880597014925</v>
      </c>
      <c r="M497" s="71">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1">
        <f t="shared" si="215"/>
        <v>6.7</v>
      </c>
      <c r="L498" s="71">
        <f t="shared" si="216"/>
        <v>0.75645161290322582</v>
      </c>
      <c r="M498" s="71">
        <f t="shared" si="217"/>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1" t="s">
        <v>485</v>
      </c>
      <c r="C505">
        <v>12</v>
      </c>
      <c r="D505" s="68" t="s">
        <v>181</v>
      </c>
      <c r="E505" s="68">
        <v>0.20699999999999999</v>
      </c>
      <c r="F505" s="68">
        <v>1.7999999999999999E-2</v>
      </c>
      <c r="G505" s="68"/>
      <c r="H505" s="81">
        <f>(1+E505)^(1/C505)-1</f>
        <v>1.5801709042215117E-2</v>
      </c>
      <c r="I505">
        <f t="shared" ref="I505:I507" si="218">H505*100</f>
        <v>1.5801709042215117</v>
      </c>
      <c r="J505">
        <f>E505/F505</f>
        <v>11.5</v>
      </c>
      <c r="N505" s="71">
        <f>I505</f>
        <v>1.5801709042215117</v>
      </c>
      <c r="O505" s="71">
        <f t="shared" ref="O505:O507" si="219">N505/P505</f>
        <v>0.1374061655844793</v>
      </c>
      <c r="P505" s="71">
        <f t="shared" ref="P505:P507" si="220">J505</f>
        <v>11.5</v>
      </c>
    </row>
    <row r="506" spans="1:16" x14ac:dyDescent="0.25">
      <c r="B506" s="81" t="s">
        <v>484</v>
      </c>
      <c r="C506">
        <v>14</v>
      </c>
      <c r="D506" s="68" t="s">
        <v>181</v>
      </c>
      <c r="E506">
        <v>9.4E-2</v>
      </c>
      <c r="F506">
        <v>1.6E-2</v>
      </c>
      <c r="H506" s="81">
        <f t="shared" ref="H506:H519" si="221">(1+E506)^(1/C506)-1</f>
        <v>6.4378274412375536E-3</v>
      </c>
      <c r="I506">
        <f t="shared" si="218"/>
        <v>0.64378274412375536</v>
      </c>
      <c r="J506">
        <f>E506/F506</f>
        <v>5.875</v>
      </c>
      <c r="N506" s="71">
        <f>I506</f>
        <v>0.64378274412375536</v>
      </c>
      <c r="O506" s="71">
        <f t="shared" si="219"/>
        <v>0.10958004155297964</v>
      </c>
      <c r="P506" s="71">
        <f t="shared" si="220"/>
        <v>5.875</v>
      </c>
    </row>
    <row r="507" spans="1:16" x14ac:dyDescent="0.25">
      <c r="B507" s="81" t="s">
        <v>39</v>
      </c>
      <c r="C507">
        <v>16</v>
      </c>
      <c r="D507" s="68" t="s">
        <v>181</v>
      </c>
      <c r="E507">
        <v>0.29799999999999999</v>
      </c>
      <c r="F507">
        <v>1.6E-2</v>
      </c>
      <c r="H507" s="81">
        <f t="shared" si="221"/>
        <v>1.6435133671292901E-2</v>
      </c>
      <c r="I507">
        <f t="shared" si="218"/>
        <v>1.6435133671292901</v>
      </c>
      <c r="J507">
        <f t="shared" ref="J507:J509" si="222">E507/F507</f>
        <v>18.625</v>
      </c>
      <c r="N507" s="71">
        <f t="shared" ref="N507:N509" si="223">I507</f>
        <v>1.6435133671292901</v>
      </c>
      <c r="O507" s="71">
        <f t="shared" si="219"/>
        <v>8.8242328436471951E-2</v>
      </c>
      <c r="P507" s="71">
        <f t="shared" si="220"/>
        <v>18.625</v>
      </c>
    </row>
    <row r="508" spans="1:16" x14ac:dyDescent="0.25">
      <c r="B508" s="81" t="s">
        <v>485</v>
      </c>
      <c r="C508">
        <v>12</v>
      </c>
      <c r="D508" s="68" t="s">
        <v>486</v>
      </c>
      <c r="E508">
        <v>0.16600000000000001</v>
      </c>
      <c r="F508">
        <v>1.7999999999999999E-2</v>
      </c>
      <c r="H508" s="81">
        <f t="shared" si="221"/>
        <v>1.2880505525999508E-2</v>
      </c>
      <c r="I508">
        <f t="shared" ref="I508:I519" si="224">H508*100</f>
        <v>1.2880505525999508</v>
      </c>
      <c r="J508">
        <f t="shared" si="222"/>
        <v>9.2222222222222232</v>
      </c>
      <c r="N508" s="71">
        <f t="shared" si="223"/>
        <v>1.2880505525999508</v>
      </c>
      <c r="O508" s="71">
        <f t="shared" ref="O508:O519" si="225">N508/P508</f>
        <v>0.1396681322096332</v>
      </c>
      <c r="P508" s="71">
        <f t="shared" ref="P508:P519" si="226">J508</f>
        <v>9.2222222222222232</v>
      </c>
    </row>
    <row r="509" spans="1:16" x14ac:dyDescent="0.25">
      <c r="B509" s="81" t="s">
        <v>484</v>
      </c>
      <c r="C509">
        <v>14</v>
      </c>
      <c r="D509" s="68" t="s">
        <v>486</v>
      </c>
      <c r="E509">
        <v>7.6999999999999999E-2</v>
      </c>
      <c r="F509">
        <v>1.6E-2</v>
      </c>
      <c r="H509" s="81">
        <f t="shared" si="221"/>
        <v>5.3125904678845703E-3</v>
      </c>
      <c r="I509">
        <f t="shared" si="224"/>
        <v>0.53125904678845703</v>
      </c>
      <c r="J509">
        <f t="shared" si="222"/>
        <v>4.8125</v>
      </c>
      <c r="N509" s="71">
        <f t="shared" si="223"/>
        <v>0.53125904678845703</v>
      </c>
      <c r="O509" s="71">
        <f t="shared" si="225"/>
        <v>0.1103914902417573</v>
      </c>
      <c r="P509" s="71">
        <f t="shared" si="226"/>
        <v>4.8125</v>
      </c>
    </row>
    <row r="510" spans="1:16" x14ac:dyDescent="0.25">
      <c r="B510" s="81" t="s">
        <v>39</v>
      </c>
      <c r="C510">
        <v>16</v>
      </c>
      <c r="D510" s="68" t="s">
        <v>486</v>
      </c>
      <c r="E510">
        <v>0.249</v>
      </c>
      <c r="F510">
        <v>1.6E-2</v>
      </c>
      <c r="H510" s="81">
        <f t="shared" si="221"/>
        <v>1.3993456453471831E-2</v>
      </c>
      <c r="I510">
        <f t="shared" si="224"/>
        <v>1.3993456453471831</v>
      </c>
      <c r="J510">
        <f t="shared" ref="J510:J519" si="227">E510/F510</f>
        <v>15.5625</v>
      </c>
      <c r="N510" s="71">
        <f t="shared" ref="N510:N519" si="228">I510</f>
        <v>1.3993456453471831</v>
      </c>
      <c r="O510" s="71">
        <f t="shared" si="225"/>
        <v>8.9917792472108155E-2</v>
      </c>
      <c r="P510" s="71">
        <f t="shared" si="226"/>
        <v>15.5625</v>
      </c>
    </row>
    <row r="511" spans="1:16" x14ac:dyDescent="0.25">
      <c r="B511" s="81" t="s">
        <v>485</v>
      </c>
      <c r="C511">
        <v>12</v>
      </c>
      <c r="D511" s="68" t="s">
        <v>487</v>
      </c>
      <c r="E511">
        <v>0.315</v>
      </c>
      <c r="F511">
        <v>5.2999999999999999E-2</v>
      </c>
      <c r="H511" s="81">
        <f t="shared" si="221"/>
        <v>2.3082083868108949E-2</v>
      </c>
      <c r="I511">
        <f t="shared" si="224"/>
        <v>2.3082083868108949</v>
      </c>
      <c r="J511">
        <f t="shared" si="227"/>
        <v>5.9433962264150946</v>
      </c>
      <c r="N511" s="71">
        <f t="shared" si="228"/>
        <v>2.3082083868108949</v>
      </c>
      <c r="O511" s="71">
        <f t="shared" si="225"/>
        <v>0.38836522063802359</v>
      </c>
      <c r="P511" s="71">
        <f t="shared" si="226"/>
        <v>5.9433962264150946</v>
      </c>
    </row>
    <row r="512" spans="1:16" x14ac:dyDescent="0.25">
      <c r="B512" s="81" t="s">
        <v>484</v>
      </c>
      <c r="C512">
        <v>14</v>
      </c>
      <c r="D512" s="68" t="s">
        <v>487</v>
      </c>
      <c r="E512">
        <v>0.17</v>
      </c>
      <c r="F512">
        <v>3.5000000000000003E-2</v>
      </c>
      <c r="H512" s="81">
        <f t="shared" si="221"/>
        <v>1.1277672320530785E-2</v>
      </c>
      <c r="I512">
        <f t="shared" si="224"/>
        <v>1.1277672320530785</v>
      </c>
      <c r="J512">
        <f t="shared" si="227"/>
        <v>4.8571428571428568</v>
      </c>
      <c r="N512" s="71">
        <f t="shared" si="228"/>
        <v>1.1277672320530785</v>
      </c>
      <c r="O512" s="71">
        <f t="shared" si="225"/>
        <v>0.2321873713050456</v>
      </c>
      <c r="P512" s="71">
        <f t="shared" si="226"/>
        <v>4.8571428571428568</v>
      </c>
    </row>
    <row r="513" spans="1:16" x14ac:dyDescent="0.25">
      <c r="B513" s="81" t="s">
        <v>39</v>
      </c>
      <c r="C513">
        <v>16</v>
      </c>
      <c r="D513" s="68" t="s">
        <v>487</v>
      </c>
      <c r="E513">
        <v>0.39300000000000002</v>
      </c>
      <c r="F513">
        <v>2.9000000000000001E-2</v>
      </c>
      <c r="H513" s="81">
        <f t="shared" si="221"/>
        <v>2.0932301513423734E-2</v>
      </c>
      <c r="I513">
        <f t="shared" si="224"/>
        <v>2.0932301513423734</v>
      </c>
      <c r="J513">
        <f t="shared" si="227"/>
        <v>13.551724137931034</v>
      </c>
      <c r="N513" s="71">
        <f t="shared" si="228"/>
        <v>2.0932301513423734</v>
      </c>
      <c r="O513" s="71">
        <f t="shared" si="225"/>
        <v>0.15446227579880109</v>
      </c>
      <c r="P513" s="71">
        <f t="shared" si="226"/>
        <v>13.551724137931034</v>
      </c>
    </row>
    <row r="514" spans="1:16" x14ac:dyDescent="0.25">
      <c r="B514" s="81" t="s">
        <v>485</v>
      </c>
      <c r="C514">
        <v>12</v>
      </c>
      <c r="D514" s="68" t="s">
        <v>488</v>
      </c>
      <c r="E514">
        <v>0.28899999999999998</v>
      </c>
      <c r="F514">
        <v>0.01</v>
      </c>
      <c r="H514" s="81">
        <f t="shared" si="221"/>
        <v>2.1380925633558867E-2</v>
      </c>
      <c r="I514">
        <f t="shared" si="224"/>
        <v>2.1380925633558867</v>
      </c>
      <c r="J514">
        <f t="shared" si="227"/>
        <v>28.9</v>
      </c>
      <c r="N514" s="71">
        <f t="shared" si="228"/>
        <v>2.1380925633558867</v>
      </c>
      <c r="O514" s="71">
        <f t="shared" si="225"/>
        <v>7.3982441638612007E-2</v>
      </c>
      <c r="P514" s="71">
        <f t="shared" si="226"/>
        <v>28.9</v>
      </c>
    </row>
    <row r="515" spans="1:16" x14ac:dyDescent="0.25">
      <c r="B515" s="81" t="s">
        <v>484</v>
      </c>
      <c r="C515">
        <v>14</v>
      </c>
      <c r="D515" s="68" t="s">
        <v>488</v>
      </c>
      <c r="E515">
        <v>0.16600000000000001</v>
      </c>
      <c r="F515">
        <v>6.8000000000000005E-2</v>
      </c>
      <c r="H515" s="81">
        <f t="shared" si="221"/>
        <v>1.1030325211434988E-2</v>
      </c>
      <c r="I515">
        <f t="shared" si="224"/>
        <v>1.1030325211434988</v>
      </c>
      <c r="J515">
        <f t="shared" si="227"/>
        <v>2.4411764705882351</v>
      </c>
      <c r="N515" s="71">
        <f t="shared" si="228"/>
        <v>1.1030325211434988</v>
      </c>
      <c r="O515" s="71">
        <f t="shared" si="225"/>
        <v>0.45184464721540918</v>
      </c>
      <c r="P515" s="71">
        <f t="shared" si="226"/>
        <v>2.4411764705882351</v>
      </c>
    </row>
    <row r="516" spans="1:16" x14ac:dyDescent="0.25">
      <c r="B516" s="81" t="s">
        <v>39</v>
      </c>
      <c r="C516">
        <v>16</v>
      </c>
      <c r="D516" s="68" t="s">
        <v>488</v>
      </c>
      <c r="E516">
        <v>0.373</v>
      </c>
      <c r="F516">
        <v>6.3E-2</v>
      </c>
      <c r="H516" s="81">
        <f t="shared" si="221"/>
        <v>2.0009950789031672E-2</v>
      </c>
      <c r="I516">
        <f t="shared" si="224"/>
        <v>2.0009950789031672</v>
      </c>
      <c r="J516">
        <f t="shared" si="227"/>
        <v>5.9206349206349209</v>
      </c>
      <c r="N516" s="71">
        <f t="shared" si="228"/>
        <v>2.0009950789031672</v>
      </c>
      <c r="O516" s="71">
        <f t="shared" si="225"/>
        <v>0.33796967820616497</v>
      </c>
      <c r="P516" s="71">
        <f t="shared" si="226"/>
        <v>5.9206349206349209</v>
      </c>
    </row>
    <row r="517" spans="1:16" x14ac:dyDescent="0.25">
      <c r="B517" s="81" t="s">
        <v>485</v>
      </c>
      <c r="C517">
        <v>12</v>
      </c>
      <c r="D517" s="68" t="s">
        <v>489</v>
      </c>
      <c r="E517">
        <v>0.221</v>
      </c>
      <c r="F517">
        <v>0.01</v>
      </c>
      <c r="H517" s="81">
        <f t="shared" si="221"/>
        <v>1.677838513019414E-2</v>
      </c>
      <c r="I517">
        <f t="shared" si="224"/>
        <v>1.677838513019414</v>
      </c>
      <c r="J517">
        <f t="shared" si="227"/>
        <v>22.1</v>
      </c>
      <c r="N517" s="71">
        <f t="shared" si="228"/>
        <v>1.677838513019414</v>
      </c>
      <c r="O517" s="71">
        <f t="shared" si="225"/>
        <v>7.5920294706760816E-2</v>
      </c>
      <c r="P517" s="71">
        <f t="shared" si="226"/>
        <v>22.1</v>
      </c>
    </row>
    <row r="518" spans="1:16" x14ac:dyDescent="0.25">
      <c r="B518" s="81" t="s">
        <v>484</v>
      </c>
      <c r="C518">
        <v>14</v>
      </c>
      <c r="D518" s="68" t="s">
        <v>489</v>
      </c>
      <c r="E518">
        <v>0.155</v>
      </c>
      <c r="F518">
        <v>0.13700000000000001</v>
      </c>
      <c r="H518" s="81">
        <f t="shared" si="221"/>
        <v>1.0346035631853434E-2</v>
      </c>
      <c r="I518">
        <f t="shared" si="224"/>
        <v>1.0346035631853434</v>
      </c>
      <c r="J518">
        <f t="shared" si="227"/>
        <v>1.1313868613138685</v>
      </c>
      <c r="N518" s="71">
        <f t="shared" si="228"/>
        <v>1.0346035631853434</v>
      </c>
      <c r="O518" s="71">
        <f t="shared" si="225"/>
        <v>0.91445605262188434</v>
      </c>
      <c r="P518" s="71">
        <f t="shared" si="226"/>
        <v>1.1313868613138685</v>
      </c>
    </row>
    <row r="519" spans="1:16" x14ac:dyDescent="0.25">
      <c r="B519" s="81" t="s">
        <v>39</v>
      </c>
      <c r="C519">
        <v>16</v>
      </c>
      <c r="D519" s="68" t="s">
        <v>489</v>
      </c>
      <c r="E519">
        <v>0.33100000000000002</v>
      </c>
      <c r="F519">
        <v>0.153</v>
      </c>
      <c r="H519" s="81">
        <f t="shared" si="221"/>
        <v>1.8031294396511077E-2</v>
      </c>
      <c r="I519">
        <f t="shared" si="224"/>
        <v>1.8031294396511077</v>
      </c>
      <c r="J519">
        <f t="shared" si="227"/>
        <v>2.1633986928104578</v>
      </c>
      <c r="N519" s="71">
        <f t="shared" si="228"/>
        <v>1.8031294396511077</v>
      </c>
      <c r="O519" s="71">
        <f t="shared" si="225"/>
        <v>0.83347070775413734</v>
      </c>
      <c r="P519" s="71">
        <f t="shared" si="226"/>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1">
        <f>(1+F538)^(1/D538)-1</f>
        <v>3.329569823937617E-2</v>
      </c>
      <c r="J538">
        <f t="shared" ref="J538:J540" si="229">I538*100</f>
        <v>3.329569823937617</v>
      </c>
      <c r="K538">
        <f>F538/G538</f>
        <v>5.6416666666666666</v>
      </c>
      <c r="O538" s="71">
        <f>J538</f>
        <v>3.329569823937617</v>
      </c>
      <c r="P538" s="71">
        <f t="shared" ref="P538:P540" si="230">O538/Q538</f>
        <v>0.59017485800962188</v>
      </c>
      <c r="Q538" s="71">
        <f t="shared" ref="Q538:Q540" si="231">K538</f>
        <v>5.6416666666666666</v>
      </c>
    </row>
    <row r="539" spans="1:17" x14ac:dyDescent="0.25">
      <c r="B539" t="s">
        <v>501</v>
      </c>
      <c r="C539">
        <v>2</v>
      </c>
      <c r="D539">
        <v>4</v>
      </c>
      <c r="E539" t="s">
        <v>181</v>
      </c>
      <c r="F539">
        <v>5.9400000000000001E-2</v>
      </c>
      <c r="G539">
        <v>1.7000000000000001E-2</v>
      </c>
      <c r="I539" s="81">
        <f t="shared" ref="I539:I549" si="232">(1+F539)^(1/D539)-1</f>
        <v>1.4530229758820346E-2</v>
      </c>
      <c r="J539">
        <f t="shared" si="229"/>
        <v>1.4530229758820346</v>
      </c>
      <c r="K539">
        <f>F539/G539</f>
        <v>3.4941176470588236</v>
      </c>
      <c r="O539" s="71">
        <f>J539</f>
        <v>1.4530229758820346</v>
      </c>
      <c r="P539" s="71">
        <f t="shared" si="230"/>
        <v>0.41584832643088532</v>
      </c>
      <c r="Q539" s="71">
        <f t="shared" si="231"/>
        <v>3.4941176470588236</v>
      </c>
    </row>
    <row r="540" spans="1:17" x14ac:dyDescent="0.25">
      <c r="B540" t="s">
        <v>502</v>
      </c>
      <c r="C540">
        <v>2</v>
      </c>
      <c r="D540">
        <v>6</v>
      </c>
      <c r="E540" t="s">
        <v>181</v>
      </c>
      <c r="F540">
        <v>0.22059999999999999</v>
      </c>
      <c r="G540">
        <v>1.4999999999999999E-2</v>
      </c>
      <c r="I540" s="81">
        <f t="shared" si="232"/>
        <v>3.3781829134533981E-2</v>
      </c>
      <c r="J540">
        <f t="shared" si="229"/>
        <v>3.3781829134533981</v>
      </c>
      <c r="K540">
        <f t="shared" ref="K540" si="233">F540/G540</f>
        <v>14.706666666666667</v>
      </c>
      <c r="O540" s="71">
        <f t="shared" ref="O540" si="234">J540</f>
        <v>3.3781829134533981</v>
      </c>
      <c r="P540" s="71">
        <f t="shared" si="230"/>
        <v>0.22970418722484573</v>
      </c>
      <c r="Q540" s="71">
        <f t="shared" si="231"/>
        <v>14.706666666666667</v>
      </c>
    </row>
    <row r="541" spans="1:17" x14ac:dyDescent="0.25">
      <c r="B541" t="s">
        <v>503</v>
      </c>
      <c r="C541">
        <v>4</v>
      </c>
      <c r="D541">
        <v>8</v>
      </c>
      <c r="E541" t="s">
        <v>181</v>
      </c>
      <c r="F541">
        <v>0.35560000000000003</v>
      </c>
      <c r="G541">
        <v>8.7999999999999995E-2</v>
      </c>
      <c r="I541" s="81">
        <f t="shared" si="232"/>
        <v>3.8762935536986509E-2</v>
      </c>
      <c r="J541">
        <f t="shared" ref="J541:J543" si="235">I541*100</f>
        <v>3.8762935536986509</v>
      </c>
      <c r="K541">
        <f>F541/G541</f>
        <v>4.0409090909090919</v>
      </c>
      <c r="O541" s="71">
        <f>J541</f>
        <v>3.8762935536986509</v>
      </c>
      <c r="P541" s="71">
        <f t="shared" ref="P541:P543" si="236">O541/Q541</f>
        <v>0.95926274669707878</v>
      </c>
      <c r="Q541" s="71">
        <f t="shared" ref="Q541:Q543" si="237">K541</f>
        <v>4.0409090909090919</v>
      </c>
    </row>
    <row r="542" spans="1:17" x14ac:dyDescent="0.25">
      <c r="B542" t="s">
        <v>504</v>
      </c>
      <c r="C542">
        <v>2</v>
      </c>
      <c r="D542">
        <v>8</v>
      </c>
      <c r="E542" t="s">
        <v>181</v>
      </c>
      <c r="F542">
        <v>0.52170000000000005</v>
      </c>
      <c r="G542">
        <v>3.7999999999999999E-2</v>
      </c>
      <c r="I542" s="81">
        <f t="shared" si="232"/>
        <v>5.3879920666931591E-2</v>
      </c>
      <c r="J542">
        <f t="shared" si="235"/>
        <v>5.3879920666931591</v>
      </c>
      <c r="K542">
        <f>F542/G542</f>
        <v>13.728947368421055</v>
      </c>
      <c r="O542" s="71">
        <f>J542</f>
        <v>5.3879920666931591</v>
      </c>
      <c r="P542" s="71">
        <f t="shared" si="236"/>
        <v>0.39245485630504123</v>
      </c>
      <c r="Q542" s="71">
        <f t="shared" si="237"/>
        <v>13.728947368421055</v>
      </c>
    </row>
    <row r="543" spans="1:17" x14ac:dyDescent="0.25">
      <c r="B543" t="s">
        <v>505</v>
      </c>
      <c r="C543">
        <v>2</v>
      </c>
      <c r="D543">
        <v>12</v>
      </c>
      <c r="E543" t="s">
        <v>181</v>
      </c>
      <c r="F543">
        <v>1.0491999999999999</v>
      </c>
      <c r="G543">
        <v>7.8E-2</v>
      </c>
      <c r="I543" s="81">
        <f t="shared" si="232"/>
        <v>6.1610883636721514E-2</v>
      </c>
      <c r="J543">
        <f t="shared" si="235"/>
        <v>6.1610883636721514</v>
      </c>
      <c r="K543">
        <f t="shared" ref="K543" si="238">F543/G543</f>
        <v>13.45128205128205</v>
      </c>
      <c r="O543" s="71">
        <f t="shared" ref="O543" si="239">J543</f>
        <v>6.1610883636721514</v>
      </c>
      <c r="P543" s="71">
        <f t="shared" si="236"/>
        <v>0.45802982497753325</v>
      </c>
      <c r="Q543" s="71">
        <f t="shared" si="237"/>
        <v>13.45128205128205</v>
      </c>
    </row>
    <row r="544" spans="1:17" x14ac:dyDescent="0.25">
      <c r="B544" t="s">
        <v>168</v>
      </c>
      <c r="C544">
        <v>2</v>
      </c>
      <c r="D544">
        <v>2</v>
      </c>
      <c r="E544" t="s">
        <v>181</v>
      </c>
      <c r="F544">
        <v>3.3399999999999999E-2</v>
      </c>
      <c r="G544">
        <v>5.8000000000000003E-2</v>
      </c>
      <c r="I544" s="81">
        <f t="shared" si="232"/>
        <v>1.6562836228041666E-2</v>
      </c>
      <c r="J544">
        <f t="shared" ref="J544:J549" si="240">I544*100</f>
        <v>1.6562836228041666</v>
      </c>
      <c r="K544">
        <f>F544/G544</f>
        <v>0.57586206896551717</v>
      </c>
      <c r="O544" s="71">
        <f t="shared" ref="O544:O549" si="241">J544</f>
        <v>1.6562836228041666</v>
      </c>
      <c r="P544" s="71">
        <f t="shared" ref="P544:P549" si="242">O544/Q544</f>
        <v>2.8761811413964575</v>
      </c>
      <c r="Q544" s="71">
        <f t="shared" ref="Q544:Q549" si="243">K544</f>
        <v>0.57586206896551717</v>
      </c>
    </row>
    <row r="545" spans="1:17" x14ac:dyDescent="0.25">
      <c r="B545" t="s">
        <v>501</v>
      </c>
      <c r="C545">
        <v>2</v>
      </c>
      <c r="D545">
        <v>4</v>
      </c>
      <c r="E545" t="s">
        <v>181</v>
      </c>
      <c r="F545">
        <v>0.38540000000000002</v>
      </c>
      <c r="G545">
        <v>6.0999999999999999E-2</v>
      </c>
      <c r="I545" s="81">
        <f t="shared" si="232"/>
        <v>8.4910208745827109E-2</v>
      </c>
      <c r="J545">
        <f t="shared" si="240"/>
        <v>8.4910208745827109</v>
      </c>
      <c r="K545">
        <f>F545/G545</f>
        <v>6.3180327868852464</v>
      </c>
      <c r="O545" s="71">
        <f t="shared" si="241"/>
        <v>8.4910208745827109</v>
      </c>
      <c r="P545" s="71">
        <f t="shared" si="242"/>
        <v>1.3439342847678915</v>
      </c>
      <c r="Q545" s="71">
        <f t="shared" si="243"/>
        <v>6.3180327868852464</v>
      </c>
    </row>
    <row r="546" spans="1:17" x14ac:dyDescent="0.25">
      <c r="B546" t="s">
        <v>502</v>
      </c>
      <c r="C546">
        <v>2</v>
      </c>
      <c r="D546">
        <v>6</v>
      </c>
      <c r="E546" t="s">
        <v>181</v>
      </c>
      <c r="F546">
        <v>0.50729999999999997</v>
      </c>
      <c r="G546">
        <v>5.7000000000000002E-2</v>
      </c>
      <c r="I546" s="81">
        <f t="shared" si="232"/>
        <v>7.0779257885790647E-2</v>
      </c>
      <c r="J546">
        <f t="shared" si="240"/>
        <v>7.0779257885790647</v>
      </c>
      <c r="K546">
        <f>F546/G546</f>
        <v>8.8999999999999986</v>
      </c>
      <c r="O546" s="71">
        <f t="shared" si="241"/>
        <v>7.0779257885790647</v>
      </c>
      <c r="P546" s="71">
        <f t="shared" si="242"/>
        <v>0.79527256051450179</v>
      </c>
      <c r="Q546" s="71">
        <f t="shared" si="243"/>
        <v>8.8999999999999986</v>
      </c>
    </row>
    <row r="547" spans="1:17" x14ac:dyDescent="0.25">
      <c r="B547" t="s">
        <v>503</v>
      </c>
      <c r="C547">
        <v>4</v>
      </c>
      <c r="D547">
        <v>8</v>
      </c>
      <c r="E547" t="s">
        <v>181</v>
      </c>
      <c r="F547">
        <v>0.74619999999999997</v>
      </c>
      <c r="G547">
        <v>0.109</v>
      </c>
      <c r="I547" s="81">
        <f t="shared" si="232"/>
        <v>7.2165301368908308E-2</v>
      </c>
      <c r="J547">
        <f t="shared" si="240"/>
        <v>7.2165301368908308</v>
      </c>
      <c r="K547">
        <f>F547/G547</f>
        <v>6.8458715596330277</v>
      </c>
      <c r="O547" s="71">
        <f t="shared" si="241"/>
        <v>7.2165301368908308</v>
      </c>
      <c r="P547" s="71">
        <f t="shared" si="242"/>
        <v>1.0541433729845893</v>
      </c>
      <c r="Q547" s="71">
        <f t="shared" si="243"/>
        <v>6.8458715596330277</v>
      </c>
    </row>
    <row r="548" spans="1:17" x14ac:dyDescent="0.25">
      <c r="B548" t="s">
        <v>504</v>
      </c>
      <c r="C548">
        <v>2</v>
      </c>
      <c r="D548">
        <v>8</v>
      </c>
      <c r="E548" t="s">
        <v>181</v>
      </c>
      <c r="F548">
        <v>0.8579</v>
      </c>
      <c r="G548">
        <v>6.8400000000000002E-2</v>
      </c>
      <c r="I548" s="81">
        <f t="shared" si="232"/>
        <v>8.0507515161814869E-2</v>
      </c>
      <c r="J548">
        <f t="shared" si="240"/>
        <v>8.0507515161814869</v>
      </c>
      <c r="K548">
        <f>F548/F549</f>
        <v>0.79010867563087117</v>
      </c>
      <c r="O548" s="71">
        <f t="shared" si="241"/>
        <v>8.0507515161814869</v>
      </c>
      <c r="P548" s="71">
        <f t="shared" si="242"/>
        <v>10.189423005326796</v>
      </c>
      <c r="Q548" s="71">
        <f t="shared" si="243"/>
        <v>0.79010867563087117</v>
      </c>
    </row>
    <row r="549" spans="1:17" x14ac:dyDescent="0.25">
      <c r="B549" t="s">
        <v>505</v>
      </c>
      <c r="C549">
        <v>2</v>
      </c>
      <c r="D549">
        <v>12</v>
      </c>
      <c r="E549" t="s">
        <v>181</v>
      </c>
      <c r="F549">
        <v>1.0858000000000001</v>
      </c>
      <c r="G549">
        <v>0.13500000000000001</v>
      </c>
      <c r="I549" s="81">
        <f t="shared" si="232"/>
        <v>6.3178181029901692E-2</v>
      </c>
      <c r="J549">
        <f t="shared" si="240"/>
        <v>6.3178181029901692</v>
      </c>
      <c r="K549">
        <f>F549/G549</f>
        <v>8.0429629629629638</v>
      </c>
      <c r="O549" s="71">
        <f t="shared" si="241"/>
        <v>6.3178181029901692</v>
      </c>
      <c r="P549" s="71">
        <f t="shared" si="242"/>
        <v>0.78550878974366622</v>
      </c>
      <c r="Q549" s="71">
        <f t="shared" si="243"/>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81">
        <f>(1+E557)^(1/C557)-1</f>
        <v>1.4156120261221927E-2</v>
      </c>
      <c r="I557">
        <f t="shared" ref="I557:I558" si="244">H557*100</f>
        <v>1.4156120261221927</v>
      </c>
      <c r="J557">
        <f>E557/F557</f>
        <v>44</v>
      </c>
      <c r="N557" s="71">
        <f>I557</f>
        <v>1.4156120261221927</v>
      </c>
      <c r="O557" s="71">
        <f t="shared" ref="O557:O558" si="245">N557/P557</f>
        <v>3.2173000593686198E-2</v>
      </c>
      <c r="P557" s="71">
        <f t="shared" ref="P557:P558" si="246">J557</f>
        <v>44</v>
      </c>
    </row>
    <row r="558" spans="1:17" x14ac:dyDescent="0.25">
      <c r="B558" t="s">
        <v>3898</v>
      </c>
      <c r="C558">
        <v>6</v>
      </c>
      <c r="D558" t="s">
        <v>3896</v>
      </c>
      <c r="E558">
        <v>0.126</v>
      </c>
      <c r="F558">
        <v>1.2E-2</v>
      </c>
      <c r="H558" s="81">
        <f t="shared" ref="H558:H568" si="247">(1+E558)^(1/C558)-1</f>
        <v>1.9975480504584864E-2</v>
      </c>
      <c r="I558">
        <f t="shared" si="244"/>
        <v>1.9975480504584864</v>
      </c>
      <c r="J558">
        <f>E558/F558</f>
        <v>10.5</v>
      </c>
      <c r="N558" s="71">
        <f>I558</f>
        <v>1.9975480504584864</v>
      </c>
      <c r="O558" s="71">
        <f t="shared" si="245"/>
        <v>0.19024267147223681</v>
      </c>
      <c r="P558" s="71">
        <f t="shared" si="246"/>
        <v>10.5</v>
      </c>
    </row>
    <row r="559" spans="1:17" x14ac:dyDescent="0.25">
      <c r="B559" t="s">
        <v>3898</v>
      </c>
      <c r="C559">
        <v>6</v>
      </c>
      <c r="D559" t="s">
        <v>181</v>
      </c>
      <c r="E559">
        <v>7.0999999999999994E-2</v>
      </c>
      <c r="F559">
        <v>2E-3</v>
      </c>
      <c r="H559" s="81">
        <f t="shared" si="247"/>
        <v>1.1497728462103396E-2</v>
      </c>
      <c r="I559">
        <f t="shared" ref="I559:I568" si="248">H559*100</f>
        <v>1.1497728462103396</v>
      </c>
      <c r="J559">
        <f t="shared" ref="J559:J568" si="249">E559/F559</f>
        <v>35.499999999999993</v>
      </c>
      <c r="N559" s="71">
        <f t="shared" ref="N559:N568" si="250">I559</f>
        <v>1.1497728462103396</v>
      </c>
      <c r="O559" s="71">
        <f t="shared" ref="O559:O568" si="251">N559/P559</f>
        <v>3.2387967498882814E-2</v>
      </c>
      <c r="P559" s="71">
        <f t="shared" ref="P559:P568" si="252">J559</f>
        <v>35.499999999999993</v>
      </c>
      <c r="Q559" s="81"/>
    </row>
    <row r="560" spans="1:17" x14ac:dyDescent="0.25">
      <c r="B560" t="s">
        <v>3898</v>
      </c>
      <c r="C560">
        <v>6</v>
      </c>
      <c r="D560" t="s">
        <v>3896</v>
      </c>
      <c r="E560">
        <v>8.9999999999999993E-3</v>
      </c>
      <c r="F560">
        <v>1.6E-2</v>
      </c>
      <c r="H560" s="81">
        <f t="shared" si="247"/>
        <v>1.494405741624405E-3</v>
      </c>
      <c r="I560">
        <f t="shared" si="248"/>
        <v>0.1494405741624405</v>
      </c>
      <c r="J560">
        <f t="shared" si="249"/>
        <v>0.5625</v>
      </c>
      <c r="N560" s="71">
        <f t="shared" si="250"/>
        <v>0.1494405741624405</v>
      </c>
      <c r="O560" s="71">
        <f t="shared" si="251"/>
        <v>0.26567213184433869</v>
      </c>
      <c r="P560" s="71">
        <f t="shared" si="252"/>
        <v>0.5625</v>
      </c>
      <c r="Q560" s="81"/>
    </row>
    <row r="561" spans="1:17" x14ac:dyDescent="0.25">
      <c r="B561" t="s">
        <v>266</v>
      </c>
      <c r="C561">
        <v>6</v>
      </c>
      <c r="D561" t="s">
        <v>181</v>
      </c>
      <c r="E561">
        <v>9.2999999999999999E-2</v>
      </c>
      <c r="F561">
        <v>3.0000000000000001E-3</v>
      </c>
      <c r="H561" s="81">
        <f t="shared" si="247"/>
        <v>1.4931411025128849E-2</v>
      </c>
      <c r="I561">
        <f t="shared" si="248"/>
        <v>1.4931411025128849</v>
      </c>
      <c r="J561">
        <f t="shared" si="249"/>
        <v>31</v>
      </c>
      <c r="N561" s="71">
        <f t="shared" si="250"/>
        <v>1.4931411025128849</v>
      </c>
      <c r="O561" s="71">
        <f t="shared" si="251"/>
        <v>4.8165842016544676E-2</v>
      </c>
      <c r="P561" s="71">
        <f t="shared" si="252"/>
        <v>31</v>
      </c>
      <c r="Q561" s="81"/>
    </row>
    <row r="562" spans="1:17" x14ac:dyDescent="0.25">
      <c r="B562" t="s">
        <v>266</v>
      </c>
      <c r="C562">
        <v>6</v>
      </c>
      <c r="D562" t="s">
        <v>3896</v>
      </c>
      <c r="E562">
        <v>-1.0999999999999999E-2</v>
      </c>
      <c r="F562">
        <v>1.4999999999999999E-2</v>
      </c>
      <c r="H562" s="81">
        <f t="shared" si="247"/>
        <v>-1.8417930403104021E-3</v>
      </c>
      <c r="I562">
        <f t="shared" si="248"/>
        <v>-0.18417930403104021</v>
      </c>
      <c r="J562">
        <f t="shared" si="249"/>
        <v>-0.73333333333333328</v>
      </c>
      <c r="N562" s="71">
        <f t="shared" si="250"/>
        <v>-0.18417930403104021</v>
      </c>
      <c r="O562" s="71">
        <f t="shared" si="251"/>
        <v>0.25115359640596396</v>
      </c>
      <c r="P562" s="71">
        <f t="shared" si="252"/>
        <v>-0.73333333333333328</v>
      </c>
    </row>
    <row r="563" spans="1:17" x14ac:dyDescent="0.25">
      <c r="B563" t="s">
        <v>266</v>
      </c>
      <c r="C563">
        <v>6</v>
      </c>
      <c r="D563" t="s">
        <v>181</v>
      </c>
      <c r="E563">
        <v>8.5000000000000006E-2</v>
      </c>
      <c r="F563">
        <v>3.0000000000000001E-3</v>
      </c>
      <c r="H563" s="81">
        <f t="shared" si="247"/>
        <v>1.368951950366637E-2</v>
      </c>
      <c r="I563">
        <f t="shared" si="248"/>
        <v>1.368951950366637</v>
      </c>
      <c r="J563">
        <f t="shared" si="249"/>
        <v>28.333333333333336</v>
      </c>
      <c r="N563" s="71">
        <f t="shared" si="250"/>
        <v>1.368951950366637</v>
      </c>
      <c r="O563" s="71">
        <f t="shared" si="251"/>
        <v>4.8315951189410712E-2</v>
      </c>
      <c r="P563" s="71">
        <f t="shared" si="252"/>
        <v>28.333333333333336</v>
      </c>
    </row>
    <row r="564" spans="1:17" x14ac:dyDescent="0.25">
      <c r="B564" t="s">
        <v>266</v>
      </c>
      <c r="C564">
        <v>6</v>
      </c>
      <c r="D564" t="s">
        <v>3896</v>
      </c>
      <c r="E564">
        <v>-9.0999999999999998E-2</v>
      </c>
      <c r="F564">
        <v>2.1999999999999999E-2</v>
      </c>
      <c r="H564" s="81">
        <f t="shared" si="247"/>
        <v>-1.5775932981637153E-2</v>
      </c>
      <c r="I564">
        <f t="shared" si="248"/>
        <v>-1.5775932981637153</v>
      </c>
      <c r="J564">
        <f t="shared" si="249"/>
        <v>-4.1363636363636367</v>
      </c>
      <c r="N564" s="71">
        <f t="shared" si="250"/>
        <v>-1.5775932981637153</v>
      </c>
      <c r="O564" s="71">
        <f t="shared" si="251"/>
        <v>0.38139618197364544</v>
      </c>
      <c r="P564" s="71">
        <f t="shared" si="252"/>
        <v>-4.1363636363636367</v>
      </c>
    </row>
    <row r="565" spans="1:17" x14ac:dyDescent="0.25">
      <c r="B565" t="s">
        <v>267</v>
      </c>
      <c r="C565">
        <v>6</v>
      </c>
      <c r="D565" t="s">
        <v>181</v>
      </c>
      <c r="E565">
        <v>5.1999999999999998E-2</v>
      </c>
      <c r="F565">
        <v>3.0000000000000001E-3</v>
      </c>
      <c r="H565" s="81">
        <f t="shared" si="247"/>
        <v>8.4846446694681887E-3</v>
      </c>
      <c r="I565">
        <f t="shared" si="248"/>
        <v>0.84846446694681887</v>
      </c>
      <c r="J565">
        <f t="shared" si="249"/>
        <v>17.333333333333332</v>
      </c>
      <c r="N565" s="71">
        <f t="shared" si="250"/>
        <v>0.84846446694681887</v>
      </c>
      <c r="O565" s="71">
        <f t="shared" si="251"/>
        <v>4.8949873093085711E-2</v>
      </c>
      <c r="P565" s="71">
        <f t="shared" si="252"/>
        <v>17.333333333333332</v>
      </c>
    </row>
    <row r="566" spans="1:17" x14ac:dyDescent="0.25">
      <c r="B566" t="s">
        <v>267</v>
      </c>
      <c r="C566">
        <v>6</v>
      </c>
      <c r="D566" t="s">
        <v>3896</v>
      </c>
      <c r="E566">
        <v>0.222</v>
      </c>
      <c r="F566">
        <v>2.5000000000000001E-2</v>
      </c>
      <c r="H566" s="81">
        <f t="shared" si="247"/>
        <v>3.3979355402073086E-2</v>
      </c>
      <c r="I566">
        <f t="shared" si="248"/>
        <v>3.3979355402073086</v>
      </c>
      <c r="J566">
        <f t="shared" si="249"/>
        <v>8.879999999999999</v>
      </c>
      <c r="N566" s="71">
        <f t="shared" si="250"/>
        <v>3.3979355402073086</v>
      </c>
      <c r="O566" s="71">
        <f t="shared" si="251"/>
        <v>0.38265039867199424</v>
      </c>
      <c r="P566" s="71">
        <f t="shared" si="252"/>
        <v>8.879999999999999</v>
      </c>
    </row>
    <row r="567" spans="1:17" x14ac:dyDescent="0.25">
      <c r="B567" t="s">
        <v>267</v>
      </c>
      <c r="C567">
        <v>6</v>
      </c>
      <c r="D567" t="s">
        <v>181</v>
      </c>
      <c r="E567">
        <v>3.6999999999999998E-2</v>
      </c>
      <c r="F567">
        <v>3.0000000000000001E-3</v>
      </c>
      <c r="H567" s="81">
        <f t="shared" si="247"/>
        <v>6.0736920618000845E-3</v>
      </c>
      <c r="I567">
        <f t="shared" si="248"/>
        <v>0.60736920618000845</v>
      </c>
      <c r="J567">
        <f t="shared" si="249"/>
        <v>12.333333333333332</v>
      </c>
      <c r="N567" s="71">
        <f t="shared" si="250"/>
        <v>0.60736920618000845</v>
      </c>
      <c r="O567" s="71">
        <f t="shared" si="251"/>
        <v>4.9246151852433119E-2</v>
      </c>
      <c r="P567" s="71">
        <f t="shared" si="252"/>
        <v>12.333333333333332</v>
      </c>
    </row>
    <row r="568" spans="1:17" x14ac:dyDescent="0.25">
      <c r="B568" t="s">
        <v>267</v>
      </c>
      <c r="C568">
        <v>6</v>
      </c>
      <c r="D568" t="s">
        <v>3896</v>
      </c>
      <c r="E568">
        <v>0.23</v>
      </c>
      <c r="F568">
        <v>3.5000000000000003E-2</v>
      </c>
      <c r="H568" s="81">
        <f t="shared" si="247"/>
        <v>3.5104472838743517E-2</v>
      </c>
      <c r="I568">
        <f t="shared" si="248"/>
        <v>3.5104472838743517</v>
      </c>
      <c r="J568">
        <f t="shared" si="249"/>
        <v>6.5714285714285712</v>
      </c>
      <c r="N568" s="71">
        <f t="shared" si="250"/>
        <v>3.5104472838743517</v>
      </c>
      <c r="O568" s="71">
        <f t="shared" si="251"/>
        <v>0.5341984997200101</v>
      </c>
      <c r="P568" s="71">
        <f t="shared" si="252"/>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54">B588/C588</f>
        <v>4.354838709677419</v>
      </c>
    </row>
    <row r="589" spans="1:5" x14ac:dyDescent="0.25">
      <c r="B589">
        <v>30.5</v>
      </c>
      <c r="C589">
        <v>2.8</v>
      </c>
      <c r="D589" s="71">
        <f t="shared" si="254"/>
        <v>10.892857142857144</v>
      </c>
    </row>
    <row r="590" spans="1:5" x14ac:dyDescent="0.25">
      <c r="B590">
        <v>42.6</v>
      </c>
      <c r="C590">
        <v>4</v>
      </c>
      <c r="D590" s="71">
        <f t="shared" si="254"/>
        <v>10.65</v>
      </c>
    </row>
    <row r="591" spans="1:5" x14ac:dyDescent="0.25">
      <c r="B591">
        <v>66.900000000000006</v>
      </c>
      <c r="C591">
        <v>3</v>
      </c>
      <c r="D591" s="71">
        <f t="shared" si="254"/>
        <v>22.3</v>
      </c>
    </row>
    <row r="592" spans="1:5" x14ac:dyDescent="0.25">
      <c r="B592">
        <v>1.6</v>
      </c>
      <c r="C592">
        <v>5.0999999999999996</v>
      </c>
      <c r="D592" s="71">
        <f t="shared" si="254"/>
        <v>0.31372549019607848</v>
      </c>
    </row>
    <row r="593" spans="2:4" x14ac:dyDescent="0.25">
      <c r="B593">
        <v>11.6</v>
      </c>
      <c r="C593">
        <v>5.6</v>
      </c>
      <c r="D593" s="71">
        <f t="shared" si="254"/>
        <v>2.0714285714285716</v>
      </c>
    </row>
    <row r="594" spans="2:4" x14ac:dyDescent="0.25">
      <c r="B594">
        <v>38.6</v>
      </c>
      <c r="C594">
        <v>5.0999999999999996</v>
      </c>
      <c r="D594" s="71">
        <f t="shared" si="254"/>
        <v>7.5686274509803928</v>
      </c>
    </row>
    <row r="595" spans="2:4" x14ac:dyDescent="0.25">
      <c r="B595">
        <v>43.2</v>
      </c>
      <c r="C595">
        <v>8.3000000000000007</v>
      </c>
      <c r="D595" s="71">
        <f t="shared" si="254"/>
        <v>5.2048192771084336</v>
      </c>
    </row>
    <row r="596" spans="2:4" x14ac:dyDescent="0.25">
      <c r="B596">
        <v>80.099999999999994</v>
      </c>
      <c r="C596">
        <v>6</v>
      </c>
      <c r="D596" s="71">
        <f t="shared" si="254"/>
        <v>13.35</v>
      </c>
    </row>
    <row r="597" spans="2:4" x14ac:dyDescent="0.25">
      <c r="B597">
        <v>17.2</v>
      </c>
      <c r="C597">
        <v>9.1999999999999993</v>
      </c>
      <c r="D597" s="71">
        <f t="shared" si="254"/>
        <v>1.8695652173913044</v>
      </c>
    </row>
    <row r="598" spans="2:4" x14ac:dyDescent="0.25">
      <c r="B598">
        <v>33.1</v>
      </c>
      <c r="C598">
        <v>9</v>
      </c>
      <c r="D598" s="71">
        <f t="shared" si="254"/>
        <v>3.677777777777778</v>
      </c>
    </row>
    <row r="599" spans="2:4" x14ac:dyDescent="0.25">
      <c r="B599">
        <v>45.5</v>
      </c>
      <c r="C599">
        <v>9.1999999999999993</v>
      </c>
      <c r="D599" s="71">
        <f t="shared" si="254"/>
        <v>4.9456521739130439</v>
      </c>
    </row>
    <row r="600" spans="2:4" x14ac:dyDescent="0.25">
      <c r="B600">
        <v>60.7</v>
      </c>
      <c r="C600">
        <v>9.4</v>
      </c>
      <c r="D600" s="71">
        <f t="shared" si="254"/>
        <v>6.457446808510638</v>
      </c>
    </row>
    <row r="601" spans="2:4" x14ac:dyDescent="0.25">
      <c r="B601">
        <v>96.5</v>
      </c>
      <c r="C601">
        <v>9.1</v>
      </c>
      <c r="D601" s="71">
        <f t="shared" si="254"/>
        <v>10.604395604395604</v>
      </c>
    </row>
    <row r="602" spans="2:4" x14ac:dyDescent="0.25">
      <c r="B602">
        <v>25.5</v>
      </c>
      <c r="C602">
        <v>12.3</v>
      </c>
      <c r="D602" s="71">
        <f t="shared" si="254"/>
        <v>2.0731707317073171</v>
      </c>
    </row>
    <row r="603" spans="2:4" x14ac:dyDescent="0.25">
      <c r="B603">
        <v>29.1</v>
      </c>
      <c r="C603">
        <v>12</v>
      </c>
      <c r="D603" s="71">
        <f t="shared" si="254"/>
        <v>2.4250000000000003</v>
      </c>
    </row>
    <row r="604" spans="2:4" x14ac:dyDescent="0.25">
      <c r="B604">
        <v>39.200000000000003</v>
      </c>
      <c r="C604">
        <v>12.7</v>
      </c>
      <c r="D604" s="71">
        <f t="shared" si="254"/>
        <v>3.0866141732283467</v>
      </c>
    </row>
    <row r="605" spans="2:4" x14ac:dyDescent="0.25">
      <c r="B605">
        <v>65.900000000000006</v>
      </c>
      <c r="C605">
        <v>14</v>
      </c>
      <c r="D605" s="71">
        <f t="shared" si="254"/>
        <v>4.7071428571428573</v>
      </c>
    </row>
    <row r="606" spans="2:4" x14ac:dyDescent="0.25">
      <c r="B606">
        <v>114.7</v>
      </c>
      <c r="C606">
        <v>12.9</v>
      </c>
      <c r="D606" s="71">
        <f t="shared" si="254"/>
        <v>8.8914728682170541</v>
      </c>
    </row>
    <row r="607" spans="2:4" x14ac:dyDescent="0.25">
      <c r="B607">
        <v>5.9</v>
      </c>
      <c r="C607">
        <v>6.2</v>
      </c>
      <c r="D607" s="71">
        <f t="shared" si="254"/>
        <v>0.95161290322580649</v>
      </c>
    </row>
    <row r="608" spans="2:4" x14ac:dyDescent="0.25">
      <c r="B608">
        <v>22.2</v>
      </c>
      <c r="C608">
        <v>7.1</v>
      </c>
      <c r="D608" s="71">
        <f t="shared" si="254"/>
        <v>3.126760563380282</v>
      </c>
    </row>
    <row r="609" spans="1:9" x14ac:dyDescent="0.25">
      <c r="B609">
        <v>61.2</v>
      </c>
      <c r="C609">
        <v>8.3000000000000007</v>
      </c>
      <c r="D609" s="71">
        <f t="shared" si="254"/>
        <v>7.3734939759036138</v>
      </c>
    </row>
    <row r="610" spans="1:9" x14ac:dyDescent="0.25">
      <c r="B610">
        <v>107.4</v>
      </c>
      <c r="C610">
        <v>9.1999999999999993</v>
      </c>
      <c r="D610" s="71">
        <f t="shared" si="254"/>
        <v>11.673913043478262</v>
      </c>
    </row>
    <row r="611" spans="1:9" x14ac:dyDescent="0.25">
      <c r="B611">
        <v>148.80000000000001</v>
      </c>
      <c r="C611">
        <v>10.199999999999999</v>
      </c>
      <c r="D611" s="71">
        <f t="shared" si="254"/>
        <v>14.588235294117649</v>
      </c>
    </row>
    <row r="612" spans="1:9" x14ac:dyDescent="0.25">
      <c r="B612">
        <v>6.5</v>
      </c>
      <c r="C612">
        <v>8.5</v>
      </c>
      <c r="D612" s="71">
        <f t="shared" si="254"/>
        <v>0.76470588235294112</v>
      </c>
    </row>
    <row r="613" spans="1:9" x14ac:dyDescent="0.25">
      <c r="B613">
        <v>21.2</v>
      </c>
      <c r="C613">
        <v>9</v>
      </c>
      <c r="D613" s="71">
        <f t="shared" si="254"/>
        <v>2.3555555555555556</v>
      </c>
    </row>
    <row r="614" spans="1:9" x14ac:dyDescent="0.25">
      <c r="B614">
        <v>39.5</v>
      </c>
      <c r="C614">
        <v>16.399999999999999</v>
      </c>
      <c r="D614" s="71">
        <f t="shared" si="254"/>
        <v>2.4085365853658538</v>
      </c>
    </row>
    <row r="615" spans="1:9" x14ac:dyDescent="0.25">
      <c r="B615">
        <v>103.4</v>
      </c>
      <c r="C615">
        <v>16.399999999999999</v>
      </c>
      <c r="D615" s="71">
        <f t="shared" si="254"/>
        <v>6.3048780487804885</v>
      </c>
    </row>
    <row r="616" spans="1:9" x14ac:dyDescent="0.25">
      <c r="B616">
        <v>106.5</v>
      </c>
      <c r="C616">
        <v>18.399999999999999</v>
      </c>
      <c r="D616" s="71">
        <f t="shared" si="254"/>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55">B624/C624</f>
        <v>4.2105263157894735</v>
      </c>
      <c r="G624" s="71">
        <v>0.56000000000000005</v>
      </c>
      <c r="H624" s="71">
        <f t="shared" ref="H624:H630" si="256">G624/I624</f>
        <v>0.13300000000000001</v>
      </c>
      <c r="I624" s="71">
        <v>4.2105263157894735</v>
      </c>
    </row>
    <row r="625" spans="2:9" x14ac:dyDescent="0.25">
      <c r="B625">
        <v>2.52E-2</v>
      </c>
      <c r="C625">
        <v>2.5000000000000001E-3</v>
      </c>
      <c r="D625">
        <f t="shared" si="255"/>
        <v>10.08</v>
      </c>
      <c r="G625" s="71">
        <v>0.71</v>
      </c>
      <c r="H625" s="71">
        <f t="shared" si="256"/>
        <v>7.0436507936507936E-2</v>
      </c>
      <c r="I625" s="71">
        <v>10.08</v>
      </c>
    </row>
    <row r="626" spans="2:9" x14ac:dyDescent="0.25">
      <c r="B626">
        <v>2.2700000000000001E-2</v>
      </c>
      <c r="C626">
        <v>1.9E-3</v>
      </c>
      <c r="D626">
        <f t="shared" si="255"/>
        <v>11.947368421052632</v>
      </c>
      <c r="G626" s="71">
        <v>1.47</v>
      </c>
      <c r="H626" s="71">
        <f t="shared" si="256"/>
        <v>0.1230396475770925</v>
      </c>
      <c r="I626" s="71">
        <v>11.947368421052632</v>
      </c>
    </row>
    <row r="627" spans="2:9" x14ac:dyDescent="0.25">
      <c r="B627">
        <v>6.7000000000000004E-2</v>
      </c>
      <c r="C627">
        <v>2.3E-3</v>
      </c>
      <c r="D627">
        <f t="shared" si="255"/>
        <v>29.130434782608699</v>
      </c>
      <c r="G627" s="71">
        <v>2.87</v>
      </c>
      <c r="H627" s="71">
        <f t="shared" si="256"/>
        <v>9.8522388059701482E-2</v>
      </c>
      <c r="I627" s="71">
        <v>29.130434782608699</v>
      </c>
    </row>
    <row r="628" spans="2:9" x14ac:dyDescent="0.25">
      <c r="B628">
        <v>1.95E-2</v>
      </c>
      <c r="C628">
        <v>3.5000000000000001E-3</v>
      </c>
      <c r="D628">
        <f t="shared" si="255"/>
        <v>5.5714285714285712</v>
      </c>
      <c r="G628" s="71">
        <v>3.74</v>
      </c>
      <c r="H628" s="71">
        <f t="shared" si="256"/>
        <v>0.67128205128205132</v>
      </c>
      <c r="I628" s="71">
        <v>5.5714285714285712</v>
      </c>
    </row>
    <row r="629" spans="2:9" x14ac:dyDescent="0.25">
      <c r="B629">
        <v>1.4800000000000001E-2</v>
      </c>
      <c r="C629">
        <v>3.3E-3</v>
      </c>
      <c r="D629">
        <f t="shared" si="255"/>
        <v>4.4848484848484853</v>
      </c>
      <c r="G629" s="71">
        <v>4.59</v>
      </c>
      <c r="H629" s="71">
        <f t="shared" si="256"/>
        <v>1.0234459459459457</v>
      </c>
      <c r="I629" s="71">
        <v>4.4848484848484853</v>
      </c>
    </row>
    <row r="630" spans="2:9" x14ac:dyDescent="0.25">
      <c r="B630">
        <v>3.4500000000000003E-2</v>
      </c>
      <c r="C630">
        <v>2.7000000000000001E-3</v>
      </c>
      <c r="D630">
        <f t="shared" si="255"/>
        <v>12.777777777777779</v>
      </c>
      <c r="G630" s="71">
        <v>5.0599999999999996</v>
      </c>
      <c r="H630" s="71">
        <f t="shared" si="256"/>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57">G634/I634</f>
        <v>0.19000000000000003</v>
      </c>
      <c r="I634" s="71">
        <v>4.2105263157894735</v>
      </c>
    </row>
    <row r="635" spans="2:9" x14ac:dyDescent="0.25">
      <c r="G635" s="71">
        <v>1.77</v>
      </c>
      <c r="H635" s="71">
        <f t="shared" si="257"/>
        <v>0.17559523809523808</v>
      </c>
      <c r="I635" s="71">
        <v>10.08</v>
      </c>
    </row>
    <row r="636" spans="2:9" x14ac:dyDescent="0.25">
      <c r="G636" s="71">
        <v>2.8</v>
      </c>
      <c r="H636" s="71">
        <f t="shared" si="257"/>
        <v>0.23436123348017618</v>
      </c>
      <c r="I636" s="71">
        <v>11.947368421052632</v>
      </c>
    </row>
    <row r="637" spans="2:9" x14ac:dyDescent="0.25">
      <c r="G637" s="71">
        <v>4.78</v>
      </c>
      <c r="H637" s="71">
        <f t="shared" si="257"/>
        <v>0.16408955223880595</v>
      </c>
      <c r="I637" s="71">
        <v>29.130434782608699</v>
      </c>
    </row>
    <row r="638" spans="2:9" x14ac:dyDescent="0.25">
      <c r="G638" s="71">
        <v>5.77</v>
      </c>
      <c r="H638" s="71">
        <f t="shared" si="257"/>
        <v>1.0356410256410256</v>
      </c>
      <c r="I638" s="71">
        <v>5.5714285714285712</v>
      </c>
    </row>
    <row r="639" spans="2:9" x14ac:dyDescent="0.25">
      <c r="G639" s="71">
        <v>6.69</v>
      </c>
      <c r="H639" s="71">
        <f t="shared" si="257"/>
        <v>1.491689189189189</v>
      </c>
      <c r="I639" s="71">
        <v>4.4848484848484853</v>
      </c>
    </row>
    <row r="640" spans="2:9" x14ac:dyDescent="0.25">
      <c r="G640" s="71">
        <v>6.96</v>
      </c>
      <c r="H640" s="71">
        <f t="shared" si="257"/>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58">J658/100</f>
        <v>0.20499999999999999</v>
      </c>
      <c r="K663">
        <f t="shared" si="258"/>
        <v>0.624</v>
      </c>
      <c r="L663">
        <f t="shared" si="258"/>
        <v>0.14899999999999999</v>
      </c>
    </row>
    <row r="664" spans="3:12" x14ac:dyDescent="0.25">
      <c r="C664" t="s">
        <v>39</v>
      </c>
      <c r="D664">
        <v>1993</v>
      </c>
      <c r="E664">
        <v>15</v>
      </c>
      <c r="F664">
        <v>22.9</v>
      </c>
      <c r="H664">
        <v>1993</v>
      </c>
      <c r="I664">
        <f t="shared" ref="I664:L664" si="259">I659/100</f>
        <v>1.3000000000000043E-2</v>
      </c>
      <c r="J664">
        <f t="shared" si="259"/>
        <v>7.2000000000000008E-2</v>
      </c>
      <c r="K664">
        <f t="shared" si="259"/>
        <v>0.68599999999999994</v>
      </c>
      <c r="L664">
        <f t="shared" si="259"/>
        <v>0.22899999999999998</v>
      </c>
    </row>
    <row r="665" spans="3:12" x14ac:dyDescent="0.25">
      <c r="C665" t="s">
        <v>171</v>
      </c>
      <c r="D665">
        <v>1994</v>
      </c>
      <c r="E665">
        <v>6</v>
      </c>
      <c r="F665">
        <v>2.9</v>
      </c>
      <c r="H665">
        <v>1994</v>
      </c>
      <c r="I665">
        <f t="shared" ref="I665:L665" si="260">I660/100</f>
        <v>1.3500000000000033E-2</v>
      </c>
      <c r="J665">
        <f t="shared" si="260"/>
        <v>0.1275</v>
      </c>
      <c r="K665">
        <f t="shared" si="260"/>
        <v>0.72799999999999998</v>
      </c>
      <c r="L665">
        <f t="shared" si="260"/>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81">
        <f>(1+F679)^(1/D679)-1</f>
        <v>7.7294566448709023E-3</v>
      </c>
      <c r="J679">
        <f t="shared" ref="J679:J681" si="261">I679*100</f>
        <v>0.77294566448709023</v>
      </c>
      <c r="K679">
        <f t="shared" ref="K679:K699" si="262">E679/G679</f>
        <v>24.2</v>
      </c>
      <c r="N679" s="71">
        <f>J679</f>
        <v>0.77294566448709023</v>
      </c>
      <c r="O679" s="71">
        <f t="shared" ref="O679:O681" si="263">N679/P679</f>
        <v>3.1939903491202078E-2</v>
      </c>
      <c r="P679" s="71">
        <f>K679</f>
        <v>24.2</v>
      </c>
    </row>
    <row r="680" spans="1:16" x14ac:dyDescent="0.25">
      <c r="B680">
        <v>2</v>
      </c>
      <c r="C680" t="s">
        <v>4126</v>
      </c>
      <c r="D680">
        <v>14</v>
      </c>
      <c r="E680">
        <v>13.7</v>
      </c>
      <c r="F680">
        <f t="shared" ref="F680:F699" si="264">E680/100</f>
        <v>0.13699999999999998</v>
      </c>
      <c r="G680">
        <v>0.4</v>
      </c>
      <c r="I680" s="81">
        <f>(1+F680-F679)^(1/(D680-D679))-1</f>
        <v>1.9901956072249094E-2</v>
      </c>
      <c r="J680">
        <f t="shared" si="261"/>
        <v>1.9901956072249094</v>
      </c>
      <c r="K680">
        <f t="shared" si="262"/>
        <v>34.249999999999993</v>
      </c>
      <c r="N680" s="71">
        <f>J680</f>
        <v>1.9901956072249094</v>
      </c>
      <c r="O680" s="71">
        <f t="shared" si="263"/>
        <v>5.8107900940873279E-2</v>
      </c>
      <c r="P680" s="71">
        <f>K680</f>
        <v>34.249999999999993</v>
      </c>
    </row>
    <row r="681" spans="1:16" x14ac:dyDescent="0.25">
      <c r="B681">
        <v>2</v>
      </c>
      <c r="C681" t="s">
        <v>4127</v>
      </c>
      <c r="D681">
        <v>16</v>
      </c>
      <c r="E681">
        <v>26.9</v>
      </c>
      <c r="F681">
        <f t="shared" si="264"/>
        <v>0.26899999999999996</v>
      </c>
      <c r="G681">
        <v>0.5</v>
      </c>
      <c r="I681" s="81">
        <f>(1+F681-F680)^(1/(D681-D680))-1</f>
        <v>6.3954886261630817E-2</v>
      </c>
      <c r="J681">
        <f t="shared" si="261"/>
        <v>6.3954886261630817</v>
      </c>
      <c r="K681">
        <f t="shared" si="262"/>
        <v>53.8</v>
      </c>
      <c r="N681" s="71">
        <f>J681</f>
        <v>6.3954886261630817</v>
      </c>
      <c r="O681" s="71">
        <f t="shared" si="263"/>
        <v>0.11887525327440673</v>
      </c>
      <c r="P681" s="71">
        <f>K681</f>
        <v>53.8</v>
      </c>
    </row>
    <row r="682" spans="1:16" x14ac:dyDescent="0.25">
      <c r="B682">
        <v>3</v>
      </c>
      <c r="C682" t="s">
        <v>4125</v>
      </c>
      <c r="D682">
        <v>12</v>
      </c>
      <c r="E682">
        <v>10.3</v>
      </c>
      <c r="F682">
        <f t="shared" si="264"/>
        <v>0.10300000000000001</v>
      </c>
      <c r="G682">
        <v>0.4</v>
      </c>
      <c r="I682" s="81">
        <f>(1+F682)^(1/D682)-1</f>
        <v>8.2029396024936307E-3</v>
      </c>
      <c r="J682">
        <f t="shared" ref="J682:J699" si="265">I682*100</f>
        <v>0.82029396024936307</v>
      </c>
      <c r="K682">
        <f t="shared" si="262"/>
        <v>25.75</v>
      </c>
      <c r="N682" s="71">
        <f t="shared" ref="N682:N699" si="266">J682</f>
        <v>0.82029396024936307</v>
      </c>
      <c r="O682" s="71">
        <f t="shared" ref="O682:O699" si="267">N682/P682</f>
        <v>3.1856076126188855E-2</v>
      </c>
      <c r="P682" s="71">
        <f t="shared" ref="P682:P699" si="268">K682</f>
        <v>25.75</v>
      </c>
    </row>
    <row r="683" spans="1:16" x14ac:dyDescent="0.25">
      <c r="B683">
        <v>3</v>
      </c>
      <c r="C683" t="s">
        <v>4126</v>
      </c>
      <c r="D683">
        <v>14</v>
      </c>
      <c r="E683">
        <v>14.5</v>
      </c>
      <c r="F683">
        <f t="shared" si="264"/>
        <v>0.14499999999999999</v>
      </c>
      <c r="G683">
        <v>0.4</v>
      </c>
      <c r="I683" s="81">
        <f>(1+F683-F682)^(1/(D683-D682))-1</f>
        <v>2.0784012413987529E-2</v>
      </c>
      <c r="J683">
        <f t="shared" si="265"/>
        <v>2.0784012413987529</v>
      </c>
      <c r="K683">
        <f t="shared" si="262"/>
        <v>36.25</v>
      </c>
      <c r="N683" s="71">
        <f t="shared" si="266"/>
        <v>2.0784012413987529</v>
      </c>
      <c r="O683" s="71">
        <f t="shared" si="267"/>
        <v>5.7335206659275946E-2</v>
      </c>
      <c r="P683" s="71">
        <f t="shared" si="268"/>
        <v>36.25</v>
      </c>
    </row>
    <row r="684" spans="1:16" x14ac:dyDescent="0.25">
      <c r="B684">
        <v>3</v>
      </c>
      <c r="C684" t="s">
        <v>4127</v>
      </c>
      <c r="D684">
        <v>16</v>
      </c>
      <c r="E684">
        <v>28.4</v>
      </c>
      <c r="F684">
        <f t="shared" si="264"/>
        <v>0.28399999999999997</v>
      </c>
      <c r="G684">
        <v>0.5</v>
      </c>
      <c r="I684" s="81">
        <f>(1+F684-F683)^(1/(D684-D683))-1</f>
        <v>6.7239429556460895E-2</v>
      </c>
      <c r="J684">
        <f t="shared" si="265"/>
        <v>6.7239429556460895</v>
      </c>
      <c r="K684">
        <f t="shared" si="262"/>
        <v>56.8</v>
      </c>
      <c r="N684" s="71">
        <f t="shared" si="266"/>
        <v>6.7239429556460895</v>
      </c>
      <c r="O684" s="71">
        <f t="shared" si="267"/>
        <v>0.11837927738813539</v>
      </c>
      <c r="P684" s="71">
        <f t="shared" si="268"/>
        <v>56.8</v>
      </c>
    </row>
    <row r="685" spans="1:16" x14ac:dyDescent="0.25">
      <c r="B685">
        <v>4</v>
      </c>
      <c r="C685" t="s">
        <v>4125</v>
      </c>
      <c r="D685">
        <v>12</v>
      </c>
      <c r="E685">
        <v>9.94</v>
      </c>
      <c r="F685">
        <f t="shared" si="264"/>
        <v>9.9399999999999988E-2</v>
      </c>
      <c r="G685">
        <v>0.4</v>
      </c>
      <c r="I685" s="81">
        <f>(1+F685)^(1/D685)-1</f>
        <v>7.9283119642756805E-3</v>
      </c>
      <c r="J685">
        <f t="shared" si="265"/>
        <v>0.79283119642756805</v>
      </c>
      <c r="K685">
        <f t="shared" si="262"/>
        <v>24.849999999999998</v>
      </c>
      <c r="N685" s="71">
        <f t="shared" si="266"/>
        <v>0.79283119642756805</v>
      </c>
      <c r="O685" s="71">
        <f t="shared" si="267"/>
        <v>3.1904675912578194E-2</v>
      </c>
      <c r="P685" s="71">
        <f t="shared" si="268"/>
        <v>24.849999999999998</v>
      </c>
    </row>
    <row r="686" spans="1:16" x14ac:dyDescent="0.25">
      <c r="B686">
        <v>4</v>
      </c>
      <c r="C686" t="s">
        <v>4126</v>
      </c>
      <c r="D686">
        <v>14</v>
      </c>
      <c r="E686">
        <v>13.9</v>
      </c>
      <c r="F686">
        <f t="shared" si="264"/>
        <v>0.13900000000000001</v>
      </c>
      <c r="G686">
        <v>0.4</v>
      </c>
      <c r="I686" s="81">
        <f>(1+F686-F685)^(1/(D686-D685))-1</f>
        <v>1.9607767722470859E-2</v>
      </c>
      <c r="J686">
        <f t="shared" si="265"/>
        <v>1.9607767722470859</v>
      </c>
      <c r="K686">
        <f t="shared" si="262"/>
        <v>34.75</v>
      </c>
      <c r="N686" s="71">
        <f t="shared" si="266"/>
        <v>1.9607767722470859</v>
      </c>
      <c r="O686" s="71">
        <f t="shared" si="267"/>
        <v>5.6425230856031246E-2</v>
      </c>
      <c r="P686" s="71">
        <f t="shared" si="268"/>
        <v>34.75</v>
      </c>
    </row>
    <row r="687" spans="1:16" x14ac:dyDescent="0.25">
      <c r="B687">
        <v>4</v>
      </c>
      <c r="C687" t="s">
        <v>4127</v>
      </c>
      <c r="D687">
        <v>16</v>
      </c>
      <c r="E687">
        <v>27.7</v>
      </c>
      <c r="F687">
        <f t="shared" si="264"/>
        <v>0.27699999999999997</v>
      </c>
      <c r="G687">
        <v>0.5</v>
      </c>
      <c r="I687" s="81">
        <f>(1+F687-F686)^(1/(D687-D686))-1</f>
        <v>6.6770828247566971E-2</v>
      </c>
      <c r="J687">
        <f t="shared" si="265"/>
        <v>6.6770828247566971</v>
      </c>
      <c r="K687">
        <f t="shared" si="262"/>
        <v>55.4</v>
      </c>
      <c r="N687" s="71">
        <f t="shared" si="266"/>
        <v>6.6770828247566971</v>
      </c>
      <c r="O687" s="71">
        <f t="shared" si="267"/>
        <v>0.12052496073568046</v>
      </c>
      <c r="P687" s="71">
        <f t="shared" si="268"/>
        <v>55.4</v>
      </c>
    </row>
    <row r="688" spans="1:16" x14ac:dyDescent="0.25">
      <c r="B688" t="s">
        <v>4131</v>
      </c>
      <c r="C688" t="s">
        <v>4125</v>
      </c>
      <c r="D688">
        <v>12</v>
      </c>
      <c r="E688">
        <v>5.5</v>
      </c>
      <c r="F688">
        <f t="shared" si="264"/>
        <v>5.5E-2</v>
      </c>
      <c r="G688">
        <v>1</v>
      </c>
      <c r="I688" s="81">
        <f>(1+F688)^(1/D688)-1</f>
        <v>4.471698917043021E-3</v>
      </c>
      <c r="J688">
        <f t="shared" si="265"/>
        <v>0.4471698917043021</v>
      </c>
      <c r="K688">
        <f t="shared" si="262"/>
        <v>5.5</v>
      </c>
      <c r="N688" s="71">
        <f t="shared" si="266"/>
        <v>0.4471698917043021</v>
      </c>
      <c r="O688" s="71">
        <f t="shared" si="267"/>
        <v>8.130361667350948E-2</v>
      </c>
      <c r="P688" s="71">
        <f t="shared" si="268"/>
        <v>5.5</v>
      </c>
    </row>
    <row r="689" spans="1:16" x14ac:dyDescent="0.25">
      <c r="B689" t="s">
        <v>4131</v>
      </c>
      <c r="C689" t="s">
        <v>4126</v>
      </c>
      <c r="D689">
        <v>14</v>
      </c>
      <c r="E689">
        <v>11</v>
      </c>
      <c r="F689">
        <f t="shared" si="264"/>
        <v>0.11</v>
      </c>
      <c r="G689">
        <v>1.2</v>
      </c>
      <c r="I689" s="81">
        <f>(1+F689-F688)^(1/(D689-D688))-1</f>
        <v>2.7131929208706884E-2</v>
      </c>
      <c r="J689">
        <f t="shared" si="265"/>
        <v>2.7131929208706884</v>
      </c>
      <c r="K689">
        <f t="shared" si="262"/>
        <v>9.1666666666666679</v>
      </c>
      <c r="N689" s="71">
        <f t="shared" si="266"/>
        <v>2.7131929208706884</v>
      </c>
      <c r="O689" s="71">
        <f t="shared" si="267"/>
        <v>0.29598468227680236</v>
      </c>
      <c r="P689" s="71">
        <f t="shared" si="268"/>
        <v>9.1666666666666679</v>
      </c>
    </row>
    <row r="690" spans="1:16" x14ac:dyDescent="0.25">
      <c r="B690" t="s">
        <v>4131</v>
      </c>
      <c r="C690" t="s">
        <v>4127</v>
      </c>
      <c r="D690">
        <v>16</v>
      </c>
      <c r="E690">
        <v>21.9</v>
      </c>
      <c r="F690">
        <f t="shared" si="264"/>
        <v>0.21899999999999997</v>
      </c>
      <c r="G690">
        <v>1.7</v>
      </c>
      <c r="I690" s="81">
        <f>(1+F690-F689)^(1/(D690-D689))-1</f>
        <v>5.3090689352061293E-2</v>
      </c>
      <c r="J690">
        <f t="shared" si="265"/>
        <v>5.3090689352061293</v>
      </c>
      <c r="K690">
        <f t="shared" si="262"/>
        <v>12.882352941176469</v>
      </c>
      <c r="N690" s="71">
        <f t="shared" si="266"/>
        <v>5.3090689352061293</v>
      </c>
      <c r="O690" s="71">
        <f t="shared" si="267"/>
        <v>0.41211950638586398</v>
      </c>
      <c r="P690" s="71">
        <f t="shared" si="268"/>
        <v>12.882352941176469</v>
      </c>
    </row>
    <row r="691" spans="1:16" x14ac:dyDescent="0.25">
      <c r="B691" t="s">
        <v>4132</v>
      </c>
      <c r="C691" t="s">
        <v>4125</v>
      </c>
      <c r="D691">
        <v>12</v>
      </c>
      <c r="E691">
        <v>6.1</v>
      </c>
      <c r="F691">
        <f t="shared" si="264"/>
        <v>6.0999999999999999E-2</v>
      </c>
      <c r="G691">
        <v>1</v>
      </c>
      <c r="I691" s="81">
        <f>(1+F691)^(1/D691)-1</f>
        <v>4.946515448805977E-3</v>
      </c>
      <c r="J691">
        <f t="shared" si="265"/>
        <v>0.4946515448805977</v>
      </c>
      <c r="K691">
        <f t="shared" si="262"/>
        <v>6.1</v>
      </c>
      <c r="N691" s="71">
        <f t="shared" si="266"/>
        <v>0.4946515448805977</v>
      </c>
      <c r="O691" s="71">
        <f t="shared" si="267"/>
        <v>8.1090417193540612E-2</v>
      </c>
      <c r="P691" s="71">
        <f t="shared" si="268"/>
        <v>6.1</v>
      </c>
    </row>
    <row r="692" spans="1:16" x14ac:dyDescent="0.25">
      <c r="B692" t="s">
        <v>4132</v>
      </c>
      <c r="C692" t="s">
        <v>4126</v>
      </c>
      <c r="D692">
        <v>14</v>
      </c>
      <c r="E692">
        <v>12.2</v>
      </c>
      <c r="F692">
        <f t="shared" si="264"/>
        <v>0.122</v>
      </c>
      <c r="G692">
        <v>1.2</v>
      </c>
      <c r="I692" s="81">
        <f>(1+F692-F691)^(1/(D692-D691))-1</f>
        <v>3.0048542545447088E-2</v>
      </c>
      <c r="J692">
        <f t="shared" si="265"/>
        <v>3.0048542545447088</v>
      </c>
      <c r="K692">
        <f t="shared" si="262"/>
        <v>10.166666666666666</v>
      </c>
      <c r="N692" s="71">
        <f t="shared" si="266"/>
        <v>3.0048542545447088</v>
      </c>
      <c r="O692" s="71">
        <f t="shared" si="267"/>
        <v>0.29555943487325004</v>
      </c>
      <c r="P692" s="71">
        <f t="shared" si="268"/>
        <v>10.166666666666666</v>
      </c>
    </row>
    <row r="693" spans="1:16" x14ac:dyDescent="0.25">
      <c r="B693" t="s">
        <v>4132</v>
      </c>
      <c r="C693" t="s">
        <v>4127</v>
      </c>
      <c r="D693">
        <v>16</v>
      </c>
      <c r="E693">
        <v>24.6</v>
      </c>
      <c r="F693">
        <f t="shared" si="264"/>
        <v>0.24600000000000002</v>
      </c>
      <c r="G693">
        <v>1.7</v>
      </c>
      <c r="I693" s="81">
        <f>(1+F693-F692)^(1/(D693-D692))-1</f>
        <v>6.0188662455885833E-2</v>
      </c>
      <c r="J693">
        <f t="shared" si="265"/>
        <v>6.0188662455885833</v>
      </c>
      <c r="K693">
        <f t="shared" si="262"/>
        <v>14.47058823529412</v>
      </c>
      <c r="N693" s="71">
        <f t="shared" si="266"/>
        <v>6.0188662455885833</v>
      </c>
      <c r="O693" s="71">
        <f t="shared" si="267"/>
        <v>0.41593791128051177</v>
      </c>
      <c r="P693" s="71">
        <f t="shared" si="268"/>
        <v>14.47058823529412</v>
      </c>
    </row>
    <row r="694" spans="1:16" x14ac:dyDescent="0.25">
      <c r="B694">
        <v>5</v>
      </c>
      <c r="C694" t="s">
        <v>4125</v>
      </c>
      <c r="D694">
        <v>12</v>
      </c>
      <c r="E694">
        <v>4.8</v>
      </c>
      <c r="F694">
        <f t="shared" si="264"/>
        <v>4.8000000000000001E-2</v>
      </c>
      <c r="G694">
        <v>0.9</v>
      </c>
      <c r="I694" s="81">
        <f>(1+F694)^(1/D694)-1</f>
        <v>3.914607630530309E-3</v>
      </c>
      <c r="J694">
        <f t="shared" si="265"/>
        <v>0.3914607630530309</v>
      </c>
      <c r="K694">
        <f t="shared" si="262"/>
        <v>5.333333333333333</v>
      </c>
      <c r="N694" s="71">
        <f t="shared" si="266"/>
        <v>0.3914607630530309</v>
      </c>
      <c r="O694" s="71">
        <f t="shared" si="267"/>
        <v>7.3398893072443294E-2</v>
      </c>
      <c r="P694" s="71">
        <f t="shared" si="268"/>
        <v>5.333333333333333</v>
      </c>
    </row>
    <row r="695" spans="1:16" x14ac:dyDescent="0.25">
      <c r="B695">
        <v>5</v>
      </c>
      <c r="C695" t="s">
        <v>4126</v>
      </c>
      <c r="D695">
        <v>14</v>
      </c>
      <c r="E695">
        <v>10.8</v>
      </c>
      <c r="F695">
        <f t="shared" si="264"/>
        <v>0.10800000000000001</v>
      </c>
      <c r="G695">
        <v>1.1000000000000001</v>
      </c>
      <c r="I695" s="81">
        <f>(1+F695-F694)^(1/(D695-D694))-1</f>
        <v>2.9563014098699991E-2</v>
      </c>
      <c r="J695">
        <f t="shared" si="265"/>
        <v>2.9563014098699991</v>
      </c>
      <c r="K695">
        <f t="shared" si="262"/>
        <v>9.8181818181818183</v>
      </c>
      <c r="N695" s="71">
        <f t="shared" si="266"/>
        <v>2.9563014098699991</v>
      </c>
      <c r="O695" s="71">
        <f t="shared" si="267"/>
        <v>0.3011047732274999</v>
      </c>
      <c r="P695" s="71">
        <f t="shared" si="268"/>
        <v>9.8181818181818183</v>
      </c>
    </row>
    <row r="696" spans="1:16" x14ac:dyDescent="0.25">
      <c r="B696">
        <v>5</v>
      </c>
      <c r="C696" t="s">
        <v>4127</v>
      </c>
      <c r="D696">
        <v>16</v>
      </c>
      <c r="E696">
        <v>22.4</v>
      </c>
      <c r="F696">
        <f t="shared" si="264"/>
        <v>0.22399999999999998</v>
      </c>
      <c r="G696">
        <v>1.6</v>
      </c>
      <c r="I696" s="81">
        <f>(1+F696-F695)^(1/(D696-D695))-1</f>
        <v>5.6409011699540601E-2</v>
      </c>
      <c r="J696">
        <f t="shared" si="265"/>
        <v>5.6409011699540601</v>
      </c>
      <c r="K696">
        <f t="shared" si="262"/>
        <v>13.999999999999998</v>
      </c>
      <c r="N696" s="71">
        <f t="shared" si="266"/>
        <v>5.6409011699540601</v>
      </c>
      <c r="O696" s="71">
        <f t="shared" si="267"/>
        <v>0.40292151213957578</v>
      </c>
      <c r="P696" s="71">
        <f t="shared" si="268"/>
        <v>13.999999999999998</v>
      </c>
    </row>
    <row r="697" spans="1:16" x14ac:dyDescent="0.25">
      <c r="B697">
        <v>6</v>
      </c>
      <c r="C697" t="s">
        <v>4125</v>
      </c>
      <c r="D697">
        <v>12</v>
      </c>
      <c r="E697">
        <v>5.3</v>
      </c>
      <c r="F697">
        <f t="shared" si="264"/>
        <v>5.2999999999999999E-2</v>
      </c>
      <c r="G697">
        <v>1.1000000000000001</v>
      </c>
      <c r="I697" s="81">
        <f>(1+F697)^(1/D697)-1</f>
        <v>4.3128765598297036E-3</v>
      </c>
      <c r="J697">
        <f t="shared" si="265"/>
        <v>0.43128765598297036</v>
      </c>
      <c r="K697">
        <f t="shared" si="262"/>
        <v>4.8181818181818175</v>
      </c>
      <c r="N697" s="71">
        <f t="shared" si="266"/>
        <v>0.43128765598297036</v>
      </c>
      <c r="O697" s="71">
        <f t="shared" si="267"/>
        <v>8.9512532373824047E-2</v>
      </c>
      <c r="P697" s="71">
        <f t="shared" si="268"/>
        <v>4.8181818181818175</v>
      </c>
    </row>
    <row r="698" spans="1:16" x14ac:dyDescent="0.25">
      <c r="B698">
        <v>6</v>
      </c>
      <c r="C698" t="s">
        <v>4126</v>
      </c>
      <c r="D698">
        <v>14</v>
      </c>
      <c r="E698">
        <v>12</v>
      </c>
      <c r="F698">
        <f t="shared" si="264"/>
        <v>0.12</v>
      </c>
      <c r="G698">
        <v>1.3</v>
      </c>
      <c r="I698" s="81">
        <f>(1+F698-F697)^(1/(D698-D697))-1</f>
        <v>3.2956920689338309E-2</v>
      </c>
      <c r="J698">
        <f t="shared" si="265"/>
        <v>3.2956920689338309</v>
      </c>
      <c r="K698">
        <f t="shared" si="262"/>
        <v>9.2307692307692299</v>
      </c>
      <c r="N698" s="71">
        <f t="shared" si="266"/>
        <v>3.2956920689338309</v>
      </c>
      <c r="O698" s="71">
        <f t="shared" si="267"/>
        <v>0.35703330746783174</v>
      </c>
      <c r="P698" s="71">
        <f t="shared" si="268"/>
        <v>9.2307692307692299</v>
      </c>
    </row>
    <row r="699" spans="1:16" x14ac:dyDescent="0.25">
      <c r="B699">
        <v>6</v>
      </c>
      <c r="C699" t="s">
        <v>4127</v>
      </c>
      <c r="D699">
        <v>16</v>
      </c>
      <c r="E699">
        <v>22.6</v>
      </c>
      <c r="F699">
        <f t="shared" si="264"/>
        <v>0.22600000000000001</v>
      </c>
      <c r="G699">
        <v>1.8</v>
      </c>
      <c r="I699" s="81">
        <f>(1+F699-F698)^(1/(D699-D698))-1</f>
        <v>5.1665346010792534E-2</v>
      </c>
      <c r="J699">
        <f t="shared" si="265"/>
        <v>5.1665346010792534</v>
      </c>
      <c r="K699">
        <f t="shared" si="262"/>
        <v>12.555555555555555</v>
      </c>
      <c r="N699" s="71">
        <f t="shared" si="266"/>
        <v>5.1665346010792534</v>
      </c>
      <c r="O699" s="71">
        <f t="shared" si="267"/>
        <v>0.41149390628064852</v>
      </c>
      <c r="P699" s="71">
        <f t="shared" si="268"/>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81">
        <f t="shared" ref="I708:I739" si="269">(1+F708)^(1/E708)-1</f>
        <v>5.4462081991112576E-2</v>
      </c>
      <c r="J708">
        <f t="shared" ref="J708" si="270">I708*100</f>
        <v>5.4462081991112576</v>
      </c>
      <c r="K708">
        <f t="shared" ref="K708:K739" si="271">F708/G708</f>
        <v>30.294871794871799</v>
      </c>
      <c r="N708" s="71">
        <f t="shared" ref="N708:N739" si="272">J708</f>
        <v>5.4462081991112576</v>
      </c>
      <c r="O708" s="71">
        <f t="shared" ref="O708" si="273">N708/P708</f>
        <v>0.17977327106672791</v>
      </c>
      <c r="P708" s="71">
        <f t="shared" ref="P708:P739" si="274">K708</f>
        <v>30.294871794871799</v>
      </c>
    </row>
    <row r="709" spans="3:16" x14ac:dyDescent="0.25">
      <c r="C709">
        <v>1981</v>
      </c>
      <c r="D709" t="s">
        <v>4141</v>
      </c>
      <c r="E709">
        <v>4</v>
      </c>
      <c r="F709">
        <v>0.24310000000000001</v>
      </c>
      <c r="G709">
        <v>8.6999999999999994E-3</v>
      </c>
      <c r="I709" s="81">
        <f t="shared" si="269"/>
        <v>5.5909060847234127E-2</v>
      </c>
      <c r="J709">
        <f t="shared" ref="J709:J715" si="275">I709*100</f>
        <v>5.5909060847234127</v>
      </c>
      <c r="K709">
        <f t="shared" si="271"/>
        <v>27.942528735632187</v>
      </c>
      <c r="N709" s="71">
        <f t="shared" si="272"/>
        <v>5.5909060847234127</v>
      </c>
      <c r="O709" s="71">
        <f t="shared" ref="O709:O715" si="276">N709/P709</f>
        <v>0.20008590266184156</v>
      </c>
      <c r="P709" s="71">
        <f t="shared" si="274"/>
        <v>27.942528735632187</v>
      </c>
    </row>
    <row r="710" spans="3:16" x14ac:dyDescent="0.25">
      <c r="C710">
        <v>1982</v>
      </c>
      <c r="D710" t="s">
        <v>4141</v>
      </c>
      <c r="E710">
        <v>4</v>
      </c>
      <c r="F710">
        <v>0.28349999999999997</v>
      </c>
      <c r="G710">
        <v>8.8000000000000005E-3</v>
      </c>
      <c r="I710" s="81">
        <f t="shared" si="269"/>
        <v>6.4385545770590191E-2</v>
      </c>
      <c r="J710">
        <f t="shared" si="275"/>
        <v>6.4385545770590191</v>
      </c>
      <c r="K710">
        <f t="shared" si="271"/>
        <v>32.215909090909086</v>
      </c>
      <c r="N710" s="71">
        <f t="shared" si="272"/>
        <v>6.4385545770590191</v>
      </c>
      <c r="O710" s="71">
        <f t="shared" si="276"/>
        <v>0.19985636782405425</v>
      </c>
      <c r="P710" s="71">
        <f t="shared" si="274"/>
        <v>32.215909090909086</v>
      </c>
    </row>
    <row r="711" spans="3:16" x14ac:dyDescent="0.25">
      <c r="C711">
        <v>1983</v>
      </c>
      <c r="D711" t="s">
        <v>4141</v>
      </c>
      <c r="E711">
        <v>4</v>
      </c>
      <c r="F711">
        <v>0.30230000000000001</v>
      </c>
      <c r="G711">
        <v>8.6E-3</v>
      </c>
      <c r="I711" s="81">
        <f t="shared" si="269"/>
        <v>6.8261951066597826E-2</v>
      </c>
      <c r="J711">
        <f t="shared" si="275"/>
        <v>6.8261951066597826</v>
      </c>
      <c r="K711">
        <f t="shared" si="271"/>
        <v>35.151162790697676</v>
      </c>
      <c r="N711" s="71">
        <f t="shared" si="272"/>
        <v>6.8261951066597826</v>
      </c>
      <c r="O711" s="71">
        <f t="shared" si="276"/>
        <v>0.19419542810874671</v>
      </c>
      <c r="P711" s="71">
        <f t="shared" si="274"/>
        <v>35.151162790697676</v>
      </c>
    </row>
    <row r="712" spans="3:16" x14ac:dyDescent="0.25">
      <c r="C712">
        <v>1984</v>
      </c>
      <c r="D712" t="s">
        <v>4141</v>
      </c>
      <c r="E712">
        <v>4</v>
      </c>
      <c r="F712">
        <v>0.30880000000000002</v>
      </c>
      <c r="G712">
        <v>8.3999999999999995E-3</v>
      </c>
      <c r="I712" s="81">
        <f t="shared" si="269"/>
        <v>6.9592432511565328E-2</v>
      </c>
      <c r="J712">
        <f t="shared" si="275"/>
        <v>6.9592432511565328</v>
      </c>
      <c r="K712">
        <f t="shared" si="271"/>
        <v>36.761904761904766</v>
      </c>
      <c r="N712" s="71">
        <f t="shared" si="272"/>
        <v>6.9592432511565328</v>
      </c>
      <c r="O712" s="71">
        <f t="shared" si="276"/>
        <v>0.1893058397335326</v>
      </c>
      <c r="P712" s="71">
        <f t="shared" si="274"/>
        <v>36.761904761904766</v>
      </c>
    </row>
    <row r="713" spans="3:16" x14ac:dyDescent="0.25">
      <c r="C713">
        <v>1985</v>
      </c>
      <c r="D713" t="s">
        <v>4141</v>
      </c>
      <c r="E713">
        <v>4</v>
      </c>
      <c r="F713">
        <v>0.33189999999999997</v>
      </c>
      <c r="G713">
        <v>8.3999999999999995E-3</v>
      </c>
      <c r="I713" s="81">
        <f t="shared" si="269"/>
        <v>7.4281024662567585E-2</v>
      </c>
      <c r="J713">
        <f t="shared" si="275"/>
        <v>7.4281024662567585</v>
      </c>
      <c r="K713">
        <f t="shared" si="271"/>
        <v>39.511904761904759</v>
      </c>
      <c r="N713" s="71">
        <f t="shared" si="272"/>
        <v>7.4281024662567585</v>
      </c>
      <c r="O713" s="71">
        <f t="shared" si="276"/>
        <v>0.18799656738944495</v>
      </c>
      <c r="P713" s="71">
        <f t="shared" si="274"/>
        <v>39.511904761904759</v>
      </c>
    </row>
    <row r="714" spans="3:16" x14ac:dyDescent="0.25">
      <c r="C714">
        <v>1986</v>
      </c>
      <c r="D714" t="s">
        <v>4141</v>
      </c>
      <c r="E714">
        <v>4</v>
      </c>
      <c r="F714">
        <v>0.3367</v>
      </c>
      <c r="G714">
        <v>8.6E-3</v>
      </c>
      <c r="I714" s="81">
        <f t="shared" si="269"/>
        <v>7.524761275100178E-2</v>
      </c>
      <c r="J714">
        <f t="shared" si="275"/>
        <v>7.524761275100178</v>
      </c>
      <c r="K714">
        <f t="shared" si="271"/>
        <v>39.151162790697676</v>
      </c>
      <c r="N714" s="71">
        <f t="shared" si="272"/>
        <v>7.524761275100178</v>
      </c>
      <c r="O714" s="71">
        <f t="shared" si="276"/>
        <v>0.19219764468625342</v>
      </c>
      <c r="P714" s="71">
        <f t="shared" si="274"/>
        <v>39.151162790697676</v>
      </c>
    </row>
    <row r="715" spans="3:16" x14ac:dyDescent="0.25">
      <c r="C715">
        <v>1987</v>
      </c>
      <c r="D715" t="s">
        <v>4141</v>
      </c>
      <c r="E715">
        <v>4</v>
      </c>
      <c r="F715">
        <v>0.33939999999999998</v>
      </c>
      <c r="G715">
        <v>8.2000000000000007E-3</v>
      </c>
      <c r="I715" s="81">
        <f t="shared" si="269"/>
        <v>7.5790175050109099E-2</v>
      </c>
      <c r="J715">
        <f t="shared" si="275"/>
        <v>7.5790175050109099</v>
      </c>
      <c r="K715">
        <f t="shared" si="271"/>
        <v>41.390243902439018</v>
      </c>
      <c r="N715" s="71">
        <f t="shared" si="272"/>
        <v>7.5790175050109099</v>
      </c>
      <c r="O715" s="71">
        <f t="shared" si="276"/>
        <v>0.18311120666201966</v>
      </c>
      <c r="P715" s="71">
        <f t="shared" si="274"/>
        <v>41.390243902439018</v>
      </c>
    </row>
    <row r="716" spans="3:16" x14ac:dyDescent="0.25">
      <c r="C716">
        <v>1988</v>
      </c>
      <c r="D716" t="s">
        <v>4141</v>
      </c>
      <c r="E716">
        <v>4</v>
      </c>
      <c r="F716">
        <v>0.3402</v>
      </c>
      <c r="G716">
        <v>9.1000000000000004E-3</v>
      </c>
      <c r="I716" s="81">
        <f t="shared" si="269"/>
        <v>7.59507767079457E-2</v>
      </c>
      <c r="J716">
        <f t="shared" ref="J716" si="277">I716*100</f>
        <v>7.59507767079457</v>
      </c>
      <c r="K716">
        <f t="shared" si="271"/>
        <v>37.38461538461538</v>
      </c>
      <c r="N716" s="71">
        <f t="shared" si="272"/>
        <v>7.59507767079457</v>
      </c>
      <c r="O716" s="71">
        <f t="shared" ref="O716" si="278">N716/P716</f>
        <v>0.20316051382783831</v>
      </c>
      <c r="P716" s="71">
        <f t="shared" si="274"/>
        <v>37.38461538461538</v>
      </c>
    </row>
    <row r="717" spans="3:16" x14ac:dyDescent="0.25">
      <c r="C717">
        <v>1989</v>
      </c>
      <c r="D717" t="s">
        <v>4141</v>
      </c>
      <c r="E717">
        <v>4</v>
      </c>
      <c r="F717">
        <v>0.36809999999999998</v>
      </c>
      <c r="G717">
        <v>8.3999999999999995E-3</v>
      </c>
      <c r="I717" s="81">
        <f t="shared" si="269"/>
        <v>8.1507313749599408E-2</v>
      </c>
      <c r="J717">
        <f t="shared" ref="J717:J722" si="279">I717*100</f>
        <v>8.1507313749599408</v>
      </c>
      <c r="K717">
        <f t="shared" si="271"/>
        <v>43.821428571428569</v>
      </c>
      <c r="N717" s="71">
        <f t="shared" si="272"/>
        <v>8.1507313749599408</v>
      </c>
      <c r="O717" s="71">
        <f t="shared" ref="O717:O722" si="280">N717/P717</f>
        <v>0.18599875998278595</v>
      </c>
      <c r="P717" s="71">
        <f t="shared" si="274"/>
        <v>43.821428571428569</v>
      </c>
    </row>
    <row r="718" spans="3:16" x14ac:dyDescent="0.25">
      <c r="C718">
        <v>1990</v>
      </c>
      <c r="D718" t="s">
        <v>4141</v>
      </c>
      <c r="E718">
        <v>4</v>
      </c>
      <c r="F718">
        <v>0.37640000000000001</v>
      </c>
      <c r="G718">
        <v>8.6E-3</v>
      </c>
      <c r="I718" s="81">
        <f t="shared" si="269"/>
        <v>8.3143919377751674E-2</v>
      </c>
      <c r="J718">
        <f t="shared" si="279"/>
        <v>8.3143919377751665</v>
      </c>
      <c r="K718">
        <f t="shared" si="271"/>
        <v>43.767441860465119</v>
      </c>
      <c r="N718" s="71">
        <f t="shared" si="272"/>
        <v>8.3143919377751665</v>
      </c>
      <c r="O718" s="71">
        <f t="shared" si="280"/>
        <v>0.18996750973662707</v>
      </c>
      <c r="P718" s="71">
        <f t="shared" si="274"/>
        <v>43.767441860465119</v>
      </c>
    </row>
    <row r="719" spans="3:16" x14ac:dyDescent="0.25">
      <c r="C719">
        <v>1991</v>
      </c>
      <c r="D719" t="s">
        <v>4141</v>
      </c>
      <c r="E719">
        <v>4</v>
      </c>
      <c r="F719">
        <v>0.39329999999999998</v>
      </c>
      <c r="G719">
        <v>8.6999999999999994E-3</v>
      </c>
      <c r="I719" s="81">
        <f t="shared" si="269"/>
        <v>8.6453539884810304E-2</v>
      </c>
      <c r="J719">
        <f t="shared" si="279"/>
        <v>8.6453539884810304</v>
      </c>
      <c r="K719">
        <f t="shared" si="271"/>
        <v>45.206896551724142</v>
      </c>
      <c r="N719" s="71">
        <f t="shared" si="272"/>
        <v>8.6453539884810304</v>
      </c>
      <c r="O719" s="71">
        <f t="shared" si="280"/>
        <v>0.19123971446678098</v>
      </c>
      <c r="P719" s="71">
        <f t="shared" si="274"/>
        <v>45.206896551724142</v>
      </c>
    </row>
    <row r="720" spans="3:16" x14ac:dyDescent="0.25">
      <c r="C720">
        <v>1992</v>
      </c>
      <c r="D720" t="s">
        <v>4141</v>
      </c>
      <c r="E720">
        <v>4</v>
      </c>
      <c r="F720">
        <v>0.39660000000000001</v>
      </c>
      <c r="G720">
        <v>8.6999999999999994E-3</v>
      </c>
      <c r="I720" s="81">
        <f t="shared" si="269"/>
        <v>8.7096279547539179E-2</v>
      </c>
      <c r="J720">
        <f t="shared" si="279"/>
        <v>8.7096279547539179</v>
      </c>
      <c r="K720">
        <f t="shared" si="271"/>
        <v>45.58620689655173</v>
      </c>
      <c r="N720" s="71">
        <f t="shared" si="272"/>
        <v>8.7096279547539179</v>
      </c>
      <c r="O720" s="71">
        <f t="shared" si="280"/>
        <v>0.1910584044537546</v>
      </c>
      <c r="P720" s="71">
        <f t="shared" si="274"/>
        <v>45.58620689655173</v>
      </c>
    </row>
    <row r="721" spans="3:16" x14ac:dyDescent="0.25">
      <c r="C721">
        <v>1993</v>
      </c>
      <c r="D721" t="s">
        <v>4141</v>
      </c>
      <c r="E721">
        <v>4</v>
      </c>
      <c r="F721">
        <v>0.3962</v>
      </c>
      <c r="G721">
        <v>9.1999999999999998E-3</v>
      </c>
      <c r="I721" s="81">
        <f t="shared" si="269"/>
        <v>8.7018432414701197E-2</v>
      </c>
      <c r="J721">
        <f t="shared" si="279"/>
        <v>8.7018432414701188</v>
      </c>
      <c r="K721">
        <f t="shared" si="271"/>
        <v>43.065217391304351</v>
      </c>
      <c r="N721" s="71">
        <f t="shared" si="272"/>
        <v>8.7018432414701188</v>
      </c>
      <c r="O721" s="71">
        <f t="shared" si="280"/>
        <v>0.20206198339607542</v>
      </c>
      <c r="P721" s="71">
        <f t="shared" si="274"/>
        <v>43.065217391304351</v>
      </c>
    </row>
    <row r="722" spans="3:16" x14ac:dyDescent="0.25">
      <c r="C722">
        <v>1994</v>
      </c>
      <c r="D722" t="s">
        <v>4141</v>
      </c>
      <c r="E722">
        <v>4</v>
      </c>
      <c r="F722">
        <v>0.3957</v>
      </c>
      <c r="G722">
        <v>9.1000000000000004E-3</v>
      </c>
      <c r="I722" s="81">
        <f t="shared" si="269"/>
        <v>8.692109997289732E-2</v>
      </c>
      <c r="J722">
        <f t="shared" si="279"/>
        <v>8.692109997289732</v>
      </c>
      <c r="K722">
        <f t="shared" si="271"/>
        <v>43.483516483516482</v>
      </c>
      <c r="N722" s="71">
        <f t="shared" si="272"/>
        <v>8.692109997289732</v>
      </c>
      <c r="O722" s="71">
        <f t="shared" si="280"/>
        <v>0.19989436688232642</v>
      </c>
      <c r="P722" s="71">
        <f t="shared" si="274"/>
        <v>43.483516483516482</v>
      </c>
    </row>
    <row r="723" spans="3:16" x14ac:dyDescent="0.25">
      <c r="C723">
        <v>1995</v>
      </c>
      <c r="D723" t="s">
        <v>4141</v>
      </c>
      <c r="E723">
        <v>4</v>
      </c>
      <c r="F723">
        <v>0.44519999999999998</v>
      </c>
      <c r="G723">
        <v>1.01E-2</v>
      </c>
      <c r="I723" s="81">
        <f t="shared" si="269"/>
        <v>9.643272213661036E-2</v>
      </c>
      <c r="J723">
        <f t="shared" ref="J723" si="281">I723*100</f>
        <v>9.6432722136610352</v>
      </c>
      <c r="K723">
        <f t="shared" si="271"/>
        <v>44.079207920792079</v>
      </c>
      <c r="N723" s="71">
        <f t="shared" si="272"/>
        <v>9.6432722136610352</v>
      </c>
      <c r="O723" s="71">
        <f t="shared" ref="O723" si="282">N723/P723</f>
        <v>0.21877144959114209</v>
      </c>
      <c r="P723" s="71">
        <f t="shared" si="274"/>
        <v>44.079207920792079</v>
      </c>
    </row>
    <row r="724" spans="3:16" x14ac:dyDescent="0.25">
      <c r="C724">
        <v>1996</v>
      </c>
      <c r="D724" t="s">
        <v>4141</v>
      </c>
      <c r="E724">
        <v>4</v>
      </c>
      <c r="F724">
        <v>0.4365</v>
      </c>
      <c r="G724">
        <v>1.03E-2</v>
      </c>
      <c r="I724" s="81">
        <f t="shared" si="269"/>
        <v>9.4778872397561109E-2</v>
      </c>
      <c r="J724">
        <f t="shared" ref="J724:J769" si="283">I724*100</f>
        <v>9.4778872397561109</v>
      </c>
      <c r="K724">
        <f t="shared" si="271"/>
        <v>42.378640776699029</v>
      </c>
      <c r="N724" s="71">
        <f t="shared" si="272"/>
        <v>9.4778872397561109</v>
      </c>
      <c r="O724" s="71">
        <f t="shared" ref="O724:O769" si="284">N724/P724</f>
        <v>0.22364774013628394</v>
      </c>
      <c r="P724" s="71">
        <f t="shared" si="274"/>
        <v>42.378640776699029</v>
      </c>
    </row>
    <row r="725" spans="3:16" x14ac:dyDescent="0.25">
      <c r="C725">
        <v>1997</v>
      </c>
      <c r="D725" t="s">
        <v>4141</v>
      </c>
      <c r="E725">
        <v>4</v>
      </c>
      <c r="F725">
        <v>0.44890000000000002</v>
      </c>
      <c r="G725">
        <v>9.9000000000000008E-3</v>
      </c>
      <c r="I725" s="81">
        <f t="shared" si="269"/>
        <v>9.7133820954460548E-2</v>
      </c>
      <c r="J725">
        <f t="shared" si="283"/>
        <v>9.7133820954460539</v>
      </c>
      <c r="K725">
        <f t="shared" si="271"/>
        <v>45.343434343434339</v>
      </c>
      <c r="N725" s="71">
        <f t="shared" si="272"/>
        <v>9.7133820954460539</v>
      </c>
      <c r="O725" s="71">
        <f t="shared" si="284"/>
        <v>0.2142180502225795</v>
      </c>
      <c r="P725" s="71">
        <f t="shared" si="274"/>
        <v>45.343434343434339</v>
      </c>
    </row>
    <row r="726" spans="3:16" x14ac:dyDescent="0.25">
      <c r="C726">
        <v>1998</v>
      </c>
      <c r="D726" t="s">
        <v>4141</v>
      </c>
      <c r="E726">
        <v>4</v>
      </c>
      <c r="F726">
        <v>0.47420000000000001</v>
      </c>
      <c r="G726">
        <v>0.01</v>
      </c>
      <c r="I726" s="81">
        <f t="shared" si="269"/>
        <v>0.10189218197194028</v>
      </c>
      <c r="J726">
        <f t="shared" si="283"/>
        <v>10.189218197194027</v>
      </c>
      <c r="K726">
        <f t="shared" si="271"/>
        <v>47.42</v>
      </c>
      <c r="N726" s="71">
        <f t="shared" si="272"/>
        <v>10.189218197194027</v>
      </c>
      <c r="O726" s="71">
        <f t="shared" si="284"/>
        <v>0.21487174603951975</v>
      </c>
      <c r="P726" s="71">
        <f t="shared" si="274"/>
        <v>47.42</v>
      </c>
    </row>
    <row r="727" spans="3:16" x14ac:dyDescent="0.25">
      <c r="C727">
        <v>1999</v>
      </c>
      <c r="D727" t="s">
        <v>4141</v>
      </c>
      <c r="E727">
        <v>4</v>
      </c>
      <c r="F727">
        <v>0.4793</v>
      </c>
      <c r="G727">
        <v>9.7000000000000003E-3</v>
      </c>
      <c r="I727" s="81">
        <f t="shared" si="269"/>
        <v>0.10284394807490371</v>
      </c>
      <c r="J727">
        <f t="shared" si="283"/>
        <v>10.284394807490372</v>
      </c>
      <c r="K727">
        <f t="shared" si="271"/>
        <v>49.412371134020617</v>
      </c>
      <c r="N727" s="71">
        <f t="shared" si="272"/>
        <v>10.284394807490372</v>
      </c>
      <c r="O727" s="71">
        <f t="shared" si="284"/>
        <v>0.20813400716181224</v>
      </c>
      <c r="P727" s="71">
        <f t="shared" si="274"/>
        <v>49.412371134020617</v>
      </c>
    </row>
    <row r="728" spans="3:16" x14ac:dyDescent="0.25">
      <c r="C728">
        <v>2000</v>
      </c>
      <c r="D728" t="s">
        <v>4141</v>
      </c>
      <c r="E728">
        <v>4</v>
      </c>
      <c r="F728">
        <v>0.50680000000000003</v>
      </c>
      <c r="G728">
        <v>8.8000000000000005E-3</v>
      </c>
      <c r="I728" s="81">
        <f t="shared" si="269"/>
        <v>0.10793403262313972</v>
      </c>
      <c r="J728">
        <f t="shared" si="283"/>
        <v>10.793403262313973</v>
      </c>
      <c r="K728">
        <f t="shared" si="271"/>
        <v>57.590909090909093</v>
      </c>
      <c r="N728" s="71">
        <f t="shared" si="272"/>
        <v>10.793403262313973</v>
      </c>
      <c r="O728" s="71">
        <f t="shared" si="284"/>
        <v>0.18741505270000583</v>
      </c>
      <c r="P728" s="71">
        <f t="shared" si="274"/>
        <v>57.590909090909093</v>
      </c>
    </row>
    <row r="729" spans="3:16" x14ac:dyDescent="0.25">
      <c r="C729">
        <v>2001</v>
      </c>
      <c r="D729" t="s">
        <v>4141</v>
      </c>
      <c r="E729">
        <v>4</v>
      </c>
      <c r="F729">
        <v>0.52710000000000001</v>
      </c>
      <c r="G729">
        <v>8.8000000000000005E-3</v>
      </c>
      <c r="I729" s="81">
        <f t="shared" si="269"/>
        <v>0.11164692063472725</v>
      </c>
      <c r="J729">
        <f t="shared" si="283"/>
        <v>11.164692063472724</v>
      </c>
      <c r="K729">
        <f t="shared" si="271"/>
        <v>59.897727272727273</v>
      </c>
      <c r="N729" s="71">
        <f t="shared" si="272"/>
        <v>11.164692063472724</v>
      </c>
      <c r="O729" s="71">
        <f t="shared" si="284"/>
        <v>0.18639592137841013</v>
      </c>
      <c r="P729" s="71">
        <f t="shared" si="274"/>
        <v>59.897727272727273</v>
      </c>
    </row>
    <row r="730" spans="3:16" x14ac:dyDescent="0.25">
      <c r="C730">
        <v>2002</v>
      </c>
      <c r="D730" t="s">
        <v>4141</v>
      </c>
      <c r="E730">
        <v>4</v>
      </c>
      <c r="F730">
        <v>0.502</v>
      </c>
      <c r="G730">
        <v>8.8000000000000005E-3</v>
      </c>
      <c r="I730" s="81">
        <f t="shared" si="269"/>
        <v>0.10705062936989584</v>
      </c>
      <c r="J730">
        <f t="shared" si="283"/>
        <v>10.705062936989584</v>
      </c>
      <c r="K730">
        <f t="shared" si="271"/>
        <v>57.04545454545454</v>
      </c>
      <c r="N730" s="71">
        <f t="shared" si="272"/>
        <v>10.705062936989584</v>
      </c>
      <c r="O730" s="71">
        <f t="shared" si="284"/>
        <v>0.18765847379583336</v>
      </c>
      <c r="P730" s="71">
        <f t="shared" si="274"/>
        <v>57.04545454545454</v>
      </c>
    </row>
    <row r="731" spans="3:16" x14ac:dyDescent="0.25">
      <c r="C731">
        <v>2003</v>
      </c>
      <c r="D731" t="s">
        <v>4141</v>
      </c>
      <c r="E731">
        <v>4</v>
      </c>
      <c r="F731">
        <v>0.48780000000000001</v>
      </c>
      <c r="G731">
        <v>8.9999999999999993E-3</v>
      </c>
      <c r="I731" s="81">
        <f t="shared" si="269"/>
        <v>0.10442477044561516</v>
      </c>
      <c r="J731">
        <f t="shared" si="283"/>
        <v>10.442477044561516</v>
      </c>
      <c r="K731">
        <f t="shared" si="271"/>
        <v>54.2</v>
      </c>
      <c r="N731" s="71">
        <f t="shared" si="272"/>
        <v>10.442477044561516</v>
      </c>
      <c r="O731" s="71">
        <f t="shared" si="284"/>
        <v>0.19266562812844124</v>
      </c>
      <c r="P731" s="71">
        <f t="shared" si="274"/>
        <v>54.2</v>
      </c>
    </row>
    <row r="732" spans="3:16" x14ac:dyDescent="0.25">
      <c r="C732">
        <v>2004</v>
      </c>
      <c r="D732" t="s">
        <v>4141</v>
      </c>
      <c r="E732">
        <v>4</v>
      </c>
      <c r="F732">
        <v>0.51980000000000004</v>
      </c>
      <c r="G732">
        <v>9.1999999999999998E-3</v>
      </c>
      <c r="I732" s="81">
        <f t="shared" si="269"/>
        <v>0.11031603033322845</v>
      </c>
      <c r="J732">
        <f t="shared" si="283"/>
        <v>11.031603033322845</v>
      </c>
      <c r="K732">
        <f t="shared" si="271"/>
        <v>56.500000000000007</v>
      </c>
      <c r="N732" s="71">
        <f t="shared" si="272"/>
        <v>11.031603033322845</v>
      </c>
      <c r="O732" s="71">
        <f t="shared" si="284"/>
        <v>0.19524961120925388</v>
      </c>
      <c r="P732" s="71">
        <f t="shared" si="274"/>
        <v>56.500000000000007</v>
      </c>
    </row>
    <row r="733" spans="3:16" x14ac:dyDescent="0.25">
      <c r="C733">
        <v>2005</v>
      </c>
      <c r="D733" t="s">
        <v>4141</v>
      </c>
      <c r="E733">
        <v>4</v>
      </c>
      <c r="F733">
        <v>0.54369999999999996</v>
      </c>
      <c r="G733">
        <v>8.8999999999999999E-3</v>
      </c>
      <c r="I733" s="81">
        <f t="shared" si="269"/>
        <v>0.11465566105639846</v>
      </c>
      <c r="J733">
        <f t="shared" si="283"/>
        <v>11.465566105639846</v>
      </c>
      <c r="K733">
        <f t="shared" si="271"/>
        <v>61.089887640449433</v>
      </c>
      <c r="N733" s="71">
        <f t="shared" si="272"/>
        <v>11.465566105639846</v>
      </c>
      <c r="O733" s="71">
        <f t="shared" si="284"/>
        <v>0.18768353566340745</v>
      </c>
      <c r="P733" s="71">
        <f t="shared" si="274"/>
        <v>61.089887640449433</v>
      </c>
    </row>
    <row r="734" spans="3:16" x14ac:dyDescent="0.25">
      <c r="C734">
        <v>2006</v>
      </c>
      <c r="D734" t="s">
        <v>4141</v>
      </c>
      <c r="E734">
        <v>4</v>
      </c>
      <c r="F734">
        <v>0.53879999999999995</v>
      </c>
      <c r="G734">
        <v>9.1999999999999998E-3</v>
      </c>
      <c r="I734" s="81">
        <f t="shared" si="269"/>
        <v>0.11377007348772694</v>
      </c>
      <c r="J734">
        <f t="shared" si="283"/>
        <v>11.377007348772693</v>
      </c>
      <c r="K734">
        <f t="shared" si="271"/>
        <v>58.565217391304344</v>
      </c>
      <c r="N734" s="71">
        <f t="shared" si="272"/>
        <v>11.377007348772693</v>
      </c>
      <c r="O734" s="71">
        <f t="shared" si="284"/>
        <v>0.19426218932574013</v>
      </c>
      <c r="P734" s="71">
        <f t="shared" si="274"/>
        <v>58.565217391304344</v>
      </c>
    </row>
    <row r="735" spans="3:16" x14ac:dyDescent="0.25">
      <c r="C735">
        <v>2007</v>
      </c>
      <c r="D735" t="s">
        <v>4141</v>
      </c>
      <c r="E735">
        <v>4</v>
      </c>
      <c r="F735">
        <v>0.53820000000000001</v>
      </c>
      <c r="G735">
        <v>8.6999999999999994E-3</v>
      </c>
      <c r="I735" s="81">
        <f t="shared" si="269"/>
        <v>0.11366148891238392</v>
      </c>
      <c r="J735">
        <f t="shared" si="283"/>
        <v>11.366148891238392</v>
      </c>
      <c r="K735">
        <f t="shared" si="271"/>
        <v>61.862068965517246</v>
      </c>
      <c r="N735" s="71">
        <f t="shared" si="272"/>
        <v>11.366148891238392</v>
      </c>
      <c r="O735" s="71">
        <f t="shared" si="284"/>
        <v>0.18373373347040878</v>
      </c>
      <c r="P735" s="71">
        <f t="shared" si="274"/>
        <v>61.862068965517246</v>
      </c>
    </row>
    <row r="736" spans="3:16" x14ac:dyDescent="0.25">
      <c r="C736">
        <v>2008</v>
      </c>
      <c r="D736" t="s">
        <v>4141</v>
      </c>
      <c r="E736">
        <v>4</v>
      </c>
      <c r="F736">
        <v>0.54690000000000005</v>
      </c>
      <c r="G736">
        <v>8.8000000000000005E-3</v>
      </c>
      <c r="I736" s="81">
        <f t="shared" si="269"/>
        <v>0.11523286658922505</v>
      </c>
      <c r="J736">
        <f t="shared" si="283"/>
        <v>11.523286658922505</v>
      </c>
      <c r="K736">
        <f t="shared" si="271"/>
        <v>62.147727272727273</v>
      </c>
      <c r="N736" s="71">
        <f t="shared" si="272"/>
        <v>11.523286658922505</v>
      </c>
      <c r="O736" s="71">
        <f t="shared" si="284"/>
        <v>0.18541766794389841</v>
      </c>
      <c r="P736" s="71">
        <f t="shared" si="274"/>
        <v>62.147727272727273</v>
      </c>
    </row>
    <row r="737" spans="3:16" x14ac:dyDescent="0.25">
      <c r="C737">
        <v>2009</v>
      </c>
      <c r="D737" t="s">
        <v>4141</v>
      </c>
      <c r="E737">
        <v>4</v>
      </c>
      <c r="F737">
        <v>0.54969999999999997</v>
      </c>
      <c r="G737">
        <v>9.1999999999999998E-3</v>
      </c>
      <c r="I737" s="81">
        <f t="shared" si="269"/>
        <v>0.11573718727537075</v>
      </c>
      <c r="J737">
        <f t="shared" si="283"/>
        <v>11.573718727537074</v>
      </c>
      <c r="K737">
        <f t="shared" si="271"/>
        <v>59.75</v>
      </c>
      <c r="N737" s="71">
        <f t="shared" si="272"/>
        <v>11.573718727537074</v>
      </c>
      <c r="O737" s="71">
        <f t="shared" si="284"/>
        <v>0.19370240548179202</v>
      </c>
      <c r="P737" s="71">
        <f t="shared" si="274"/>
        <v>59.75</v>
      </c>
    </row>
    <row r="738" spans="3:16" x14ac:dyDescent="0.25">
      <c r="C738">
        <v>2010</v>
      </c>
      <c r="D738" t="s">
        <v>4141</v>
      </c>
      <c r="E738">
        <v>4</v>
      </c>
      <c r="F738">
        <v>0.55030000000000001</v>
      </c>
      <c r="G738">
        <v>8.8000000000000005E-3</v>
      </c>
      <c r="I738" s="81">
        <f t="shared" si="269"/>
        <v>0.1158451670679741</v>
      </c>
      <c r="J738">
        <f t="shared" si="283"/>
        <v>11.584516706797409</v>
      </c>
      <c r="K738">
        <f t="shared" si="271"/>
        <v>62.534090909090907</v>
      </c>
      <c r="N738" s="71">
        <f t="shared" si="272"/>
        <v>11.584516706797409</v>
      </c>
      <c r="O738" s="71">
        <f t="shared" si="284"/>
        <v>0.18525122118811049</v>
      </c>
      <c r="P738" s="71">
        <f t="shared" si="274"/>
        <v>62.534090909090907</v>
      </c>
    </row>
    <row r="739" spans="3:16" x14ac:dyDescent="0.25">
      <c r="C739">
        <v>1980</v>
      </c>
      <c r="D739" t="s">
        <v>4141</v>
      </c>
      <c r="E739">
        <v>4</v>
      </c>
      <c r="F739">
        <v>0.15379999999999999</v>
      </c>
      <c r="G739">
        <v>1.0500000000000001E-2</v>
      </c>
      <c r="I739" s="81">
        <f t="shared" si="269"/>
        <v>3.6412479372035289E-2</v>
      </c>
      <c r="J739">
        <f t="shared" si="283"/>
        <v>3.6412479372035289</v>
      </c>
      <c r="K739">
        <f t="shared" si="271"/>
        <v>14.647619047619045</v>
      </c>
      <c r="N739" s="71">
        <f t="shared" si="272"/>
        <v>3.6412479372035289</v>
      </c>
      <c r="O739" s="71">
        <f t="shared" si="284"/>
        <v>0.24858974863873251</v>
      </c>
      <c r="P739" s="71">
        <f t="shared" si="274"/>
        <v>14.647619047619045</v>
      </c>
    </row>
    <row r="740" spans="3:16" x14ac:dyDescent="0.25">
      <c r="C740">
        <v>1981</v>
      </c>
      <c r="D740" t="s">
        <v>4141</v>
      </c>
      <c r="E740">
        <v>4</v>
      </c>
      <c r="F740">
        <v>0.14280000000000001</v>
      </c>
      <c r="G740">
        <v>1.15E-2</v>
      </c>
      <c r="I740" s="81">
        <f t="shared" ref="I740:I769" si="285">(1+F740)^(1/E740)-1</f>
        <v>3.3933383343153878E-2</v>
      </c>
      <c r="J740">
        <f t="shared" si="283"/>
        <v>3.3933383343153878</v>
      </c>
      <c r="K740">
        <f t="shared" ref="K740:K769" si="286">F740/G740</f>
        <v>12.417391304347827</v>
      </c>
      <c r="N740" s="71">
        <f t="shared" ref="N740:N769" si="287">J740</f>
        <v>3.3933383343153878</v>
      </c>
      <c r="O740" s="71">
        <f t="shared" si="284"/>
        <v>0.27327304513044087</v>
      </c>
      <c r="P740" s="71">
        <f t="shared" ref="P740:P769" si="288">K740</f>
        <v>12.417391304347827</v>
      </c>
    </row>
    <row r="741" spans="3:16" x14ac:dyDescent="0.25">
      <c r="C741">
        <v>1982</v>
      </c>
      <c r="D741" t="s">
        <v>4141</v>
      </c>
      <c r="E741">
        <v>4</v>
      </c>
      <c r="F741">
        <v>0.18959999999999999</v>
      </c>
      <c r="G741">
        <v>1.1599999999999999E-2</v>
      </c>
      <c r="I741" s="81">
        <f t="shared" si="285"/>
        <v>4.4360022384464237E-2</v>
      </c>
      <c r="J741">
        <f t="shared" si="283"/>
        <v>4.4360022384464237</v>
      </c>
      <c r="K741">
        <f t="shared" si="286"/>
        <v>16.344827586206897</v>
      </c>
      <c r="N741" s="71">
        <f t="shared" si="287"/>
        <v>4.4360022384464237</v>
      </c>
      <c r="O741" s="71">
        <f t="shared" si="284"/>
        <v>0.27140098083322001</v>
      </c>
      <c r="P741" s="71">
        <f t="shared" si="288"/>
        <v>16.344827586206897</v>
      </c>
    </row>
    <row r="742" spans="3:16" x14ac:dyDescent="0.25">
      <c r="C742">
        <v>1983</v>
      </c>
      <c r="D742" t="s">
        <v>4141</v>
      </c>
      <c r="E742">
        <v>4</v>
      </c>
      <c r="F742">
        <v>0.1908</v>
      </c>
      <c r="G742">
        <v>1.1299999999999999E-2</v>
      </c>
      <c r="I742" s="81">
        <f t="shared" si="285"/>
        <v>4.4623295382741901E-2</v>
      </c>
      <c r="J742">
        <f t="shared" si="283"/>
        <v>4.4623295382741901</v>
      </c>
      <c r="K742">
        <f t="shared" si="286"/>
        <v>16.884955752212392</v>
      </c>
      <c r="N742" s="71">
        <f t="shared" si="287"/>
        <v>4.4623295382741901</v>
      </c>
      <c r="O742" s="71">
        <f t="shared" si="284"/>
        <v>0.2642784265330102</v>
      </c>
      <c r="P742" s="71">
        <f t="shared" si="288"/>
        <v>16.884955752212392</v>
      </c>
    </row>
    <row r="743" spans="3:16" x14ac:dyDescent="0.25">
      <c r="C743">
        <v>1984</v>
      </c>
      <c r="D743" t="s">
        <v>4141</v>
      </c>
      <c r="E743">
        <v>4</v>
      </c>
      <c r="F743">
        <v>0.18179999999999999</v>
      </c>
      <c r="G743">
        <v>1.0999999999999999E-2</v>
      </c>
      <c r="I743" s="81">
        <f t="shared" si="285"/>
        <v>4.2643875231113793E-2</v>
      </c>
      <c r="J743">
        <f t="shared" si="283"/>
        <v>4.2643875231113793</v>
      </c>
      <c r="K743">
        <f t="shared" si="286"/>
        <v>16.527272727272727</v>
      </c>
      <c r="N743" s="71">
        <f t="shared" si="287"/>
        <v>4.2643875231113793</v>
      </c>
      <c r="O743" s="71">
        <f t="shared" si="284"/>
        <v>0.25802124727296571</v>
      </c>
      <c r="P743" s="71">
        <f t="shared" si="288"/>
        <v>16.527272727272727</v>
      </c>
    </row>
    <row r="744" spans="3:16" x14ac:dyDescent="0.25">
      <c r="C744">
        <v>1985</v>
      </c>
      <c r="D744" t="s">
        <v>4141</v>
      </c>
      <c r="E744">
        <v>4</v>
      </c>
      <c r="F744">
        <v>0.2137</v>
      </c>
      <c r="G744">
        <v>1.17E-2</v>
      </c>
      <c r="I744" s="81">
        <f t="shared" si="285"/>
        <v>4.9609705774644963E-2</v>
      </c>
      <c r="J744">
        <f t="shared" si="283"/>
        <v>4.9609705774644963</v>
      </c>
      <c r="K744">
        <f t="shared" si="286"/>
        <v>18.264957264957264</v>
      </c>
      <c r="N744" s="71">
        <f t="shared" si="287"/>
        <v>4.9609705774644963</v>
      </c>
      <c r="O744" s="71">
        <f t="shared" si="284"/>
        <v>0.27161139801747597</v>
      </c>
      <c r="P744" s="71">
        <f t="shared" si="288"/>
        <v>18.264957264957264</v>
      </c>
    </row>
    <row r="745" spans="3:16" x14ac:dyDescent="0.25">
      <c r="C745">
        <v>1986</v>
      </c>
      <c r="D745" t="s">
        <v>4141</v>
      </c>
      <c r="E745">
        <v>4</v>
      </c>
      <c r="F745">
        <v>0.20030000000000001</v>
      </c>
      <c r="G745">
        <v>1.14E-2</v>
      </c>
      <c r="I745" s="81">
        <f t="shared" si="285"/>
        <v>4.6700547956584071E-2</v>
      </c>
      <c r="J745">
        <f t="shared" si="283"/>
        <v>4.6700547956584071</v>
      </c>
      <c r="K745">
        <f t="shared" si="286"/>
        <v>17.57017543859649</v>
      </c>
      <c r="N745" s="71">
        <f t="shared" si="287"/>
        <v>4.6700547956584071</v>
      </c>
      <c r="O745" s="71">
        <f t="shared" si="284"/>
        <v>0.26579443170497175</v>
      </c>
      <c r="P745" s="71">
        <f t="shared" si="288"/>
        <v>17.57017543859649</v>
      </c>
    </row>
    <row r="746" spans="3:16" x14ac:dyDescent="0.25">
      <c r="C746">
        <v>1987</v>
      </c>
      <c r="D746" t="s">
        <v>4141</v>
      </c>
      <c r="E746">
        <v>4</v>
      </c>
      <c r="F746">
        <v>0.20619999999999999</v>
      </c>
      <c r="G746">
        <v>1.0800000000000001E-2</v>
      </c>
      <c r="I746" s="81">
        <f t="shared" si="285"/>
        <v>4.7984431666746152E-2</v>
      </c>
      <c r="J746">
        <f t="shared" si="283"/>
        <v>4.7984431666746152</v>
      </c>
      <c r="K746">
        <f t="shared" si="286"/>
        <v>19.092592592592592</v>
      </c>
      <c r="N746" s="71">
        <f t="shared" si="287"/>
        <v>4.7984431666746152</v>
      </c>
      <c r="O746" s="71">
        <f t="shared" si="284"/>
        <v>0.25132486033019324</v>
      </c>
      <c r="P746" s="71">
        <f t="shared" si="288"/>
        <v>19.092592592592592</v>
      </c>
    </row>
    <row r="747" spans="3:16" x14ac:dyDescent="0.25">
      <c r="C747">
        <v>1988</v>
      </c>
      <c r="D747" t="s">
        <v>4141</v>
      </c>
      <c r="E747">
        <v>4</v>
      </c>
      <c r="F747">
        <v>0.18629999999999999</v>
      </c>
      <c r="G747">
        <v>1.2200000000000001E-2</v>
      </c>
      <c r="I747" s="81">
        <f t="shared" si="285"/>
        <v>4.3634993163400804E-2</v>
      </c>
      <c r="J747">
        <f t="shared" si="283"/>
        <v>4.3634993163400804</v>
      </c>
      <c r="K747">
        <f t="shared" si="286"/>
        <v>15.270491803278688</v>
      </c>
      <c r="N747" s="71">
        <f t="shared" si="287"/>
        <v>4.3634993163400804</v>
      </c>
      <c r="O747" s="71">
        <f t="shared" si="284"/>
        <v>0.28574713719457318</v>
      </c>
      <c r="P747" s="71">
        <f t="shared" si="288"/>
        <v>15.270491803278688</v>
      </c>
    </row>
    <row r="748" spans="3:16" x14ac:dyDescent="0.25">
      <c r="C748">
        <v>1989</v>
      </c>
      <c r="D748" t="s">
        <v>4141</v>
      </c>
      <c r="E748">
        <v>4</v>
      </c>
      <c r="F748">
        <v>0.21820000000000001</v>
      </c>
      <c r="G748">
        <v>1.1299999999999999E-2</v>
      </c>
      <c r="I748" s="81">
        <f t="shared" si="285"/>
        <v>5.0581257796572965E-2</v>
      </c>
      <c r="J748">
        <f t="shared" si="283"/>
        <v>5.0581257796572965</v>
      </c>
      <c r="K748">
        <f t="shared" si="286"/>
        <v>19.309734513274339</v>
      </c>
      <c r="N748" s="71">
        <f t="shared" si="287"/>
        <v>5.0581257796572965</v>
      </c>
      <c r="O748" s="71">
        <f t="shared" si="284"/>
        <v>0.26194693542679853</v>
      </c>
      <c r="P748" s="71">
        <f t="shared" si="288"/>
        <v>19.309734513274339</v>
      </c>
    </row>
    <row r="749" spans="3:16" x14ac:dyDescent="0.25">
      <c r="C749">
        <v>1990</v>
      </c>
      <c r="D749" t="s">
        <v>4141</v>
      </c>
      <c r="E749">
        <v>4</v>
      </c>
      <c r="F749">
        <v>0.21690000000000001</v>
      </c>
      <c r="G749">
        <v>1.17E-2</v>
      </c>
      <c r="I749" s="81">
        <f t="shared" si="285"/>
        <v>5.030086407540324E-2</v>
      </c>
      <c r="J749">
        <f t="shared" si="283"/>
        <v>5.030086407540324</v>
      </c>
      <c r="K749">
        <f t="shared" si="286"/>
        <v>18.53846153846154</v>
      </c>
      <c r="N749" s="71">
        <f t="shared" si="287"/>
        <v>5.030086407540324</v>
      </c>
      <c r="O749" s="71">
        <f t="shared" si="284"/>
        <v>0.27133246181752785</v>
      </c>
      <c r="P749" s="71">
        <f t="shared" si="288"/>
        <v>18.53846153846154</v>
      </c>
    </row>
    <row r="750" spans="3:16" x14ac:dyDescent="0.25">
      <c r="C750">
        <v>1991</v>
      </c>
      <c r="D750" t="s">
        <v>4141</v>
      </c>
      <c r="E750">
        <v>4</v>
      </c>
      <c r="F750">
        <v>0.21840000000000001</v>
      </c>
      <c r="G750">
        <v>1.1900000000000001E-2</v>
      </c>
      <c r="I750" s="81">
        <f t="shared" si="285"/>
        <v>5.0624375371012498E-2</v>
      </c>
      <c r="J750">
        <f t="shared" si="283"/>
        <v>5.0624375371012498</v>
      </c>
      <c r="K750">
        <f t="shared" si="286"/>
        <v>18.352941176470587</v>
      </c>
      <c r="N750" s="71">
        <f t="shared" si="287"/>
        <v>5.0624375371012498</v>
      </c>
      <c r="O750" s="71">
        <f t="shared" si="284"/>
        <v>0.27583794272667067</v>
      </c>
      <c r="P750" s="71">
        <f t="shared" si="288"/>
        <v>18.352941176470587</v>
      </c>
    </row>
    <row r="751" spans="3:16" x14ac:dyDescent="0.25">
      <c r="C751">
        <v>1992</v>
      </c>
      <c r="D751" t="s">
        <v>4141</v>
      </c>
      <c r="E751">
        <v>4</v>
      </c>
      <c r="F751">
        <v>0.20269999999999999</v>
      </c>
      <c r="G751">
        <v>1.2E-2</v>
      </c>
      <c r="I751" s="81">
        <f t="shared" si="285"/>
        <v>4.7223375566132431E-2</v>
      </c>
      <c r="J751">
        <f t="shared" si="283"/>
        <v>4.7223375566132431</v>
      </c>
      <c r="K751">
        <f t="shared" si="286"/>
        <v>16.891666666666666</v>
      </c>
      <c r="N751" s="71">
        <f t="shared" si="287"/>
        <v>4.7223375566132431</v>
      </c>
      <c r="O751" s="71">
        <f t="shared" si="284"/>
        <v>0.27956611089964933</v>
      </c>
      <c r="P751" s="71">
        <f t="shared" si="288"/>
        <v>16.891666666666666</v>
      </c>
    </row>
    <row r="752" spans="3:16" x14ac:dyDescent="0.25">
      <c r="C752">
        <v>1993</v>
      </c>
      <c r="D752" t="s">
        <v>4141</v>
      </c>
      <c r="E752">
        <v>4</v>
      </c>
      <c r="F752">
        <v>0.21340000000000001</v>
      </c>
      <c r="G752">
        <v>1.23E-2</v>
      </c>
      <c r="I752" s="81">
        <f t="shared" si="285"/>
        <v>4.954483964154055E-2</v>
      </c>
      <c r="J752">
        <f t="shared" si="283"/>
        <v>4.954483964154055</v>
      </c>
      <c r="K752">
        <f t="shared" si="286"/>
        <v>17.349593495934961</v>
      </c>
      <c r="N752" s="71">
        <f t="shared" si="287"/>
        <v>4.954483964154055</v>
      </c>
      <c r="O752" s="71">
        <f t="shared" si="284"/>
        <v>0.28556772614383724</v>
      </c>
      <c r="P752" s="71">
        <f t="shared" si="288"/>
        <v>17.349593495934961</v>
      </c>
    </row>
    <row r="753" spans="3:16" x14ac:dyDescent="0.25">
      <c r="C753">
        <v>1994</v>
      </c>
      <c r="D753" t="s">
        <v>4141</v>
      </c>
      <c r="E753">
        <v>4</v>
      </c>
      <c r="F753">
        <v>0.21190000000000001</v>
      </c>
      <c r="G753">
        <v>1.2E-2</v>
      </c>
      <c r="I753" s="81">
        <f t="shared" si="285"/>
        <v>4.922032843381019E-2</v>
      </c>
      <c r="J753">
        <f t="shared" si="283"/>
        <v>4.922032843381019</v>
      </c>
      <c r="K753">
        <f t="shared" si="286"/>
        <v>17.658333333333335</v>
      </c>
      <c r="N753" s="71">
        <f t="shared" si="287"/>
        <v>4.922032843381019</v>
      </c>
      <c r="O753" s="71">
        <f t="shared" si="284"/>
        <v>0.27873711241421528</v>
      </c>
      <c r="P753" s="71">
        <f t="shared" si="288"/>
        <v>17.658333333333335</v>
      </c>
    </row>
    <row r="754" spans="3:16" x14ac:dyDescent="0.25">
      <c r="C754">
        <v>1995</v>
      </c>
      <c r="D754" t="s">
        <v>4142</v>
      </c>
      <c r="E754">
        <v>4</v>
      </c>
      <c r="F754">
        <v>0.24110000000000001</v>
      </c>
      <c r="G754">
        <v>1.37E-2</v>
      </c>
      <c r="I754" s="81">
        <f t="shared" si="285"/>
        <v>5.5484096354667223E-2</v>
      </c>
      <c r="J754">
        <f t="shared" si="283"/>
        <v>5.5484096354667223</v>
      </c>
      <c r="K754">
        <f t="shared" si="286"/>
        <v>17.598540145985403</v>
      </c>
      <c r="N754" s="71">
        <f t="shared" si="287"/>
        <v>5.5484096354667223</v>
      </c>
      <c r="O754" s="71">
        <f t="shared" si="284"/>
        <v>0.31527669848981371</v>
      </c>
      <c r="P754" s="71">
        <f t="shared" si="288"/>
        <v>17.598540145985403</v>
      </c>
    </row>
    <row r="755" spans="3:16" x14ac:dyDescent="0.25">
      <c r="C755">
        <v>1996</v>
      </c>
      <c r="D755" t="s">
        <v>4142</v>
      </c>
      <c r="E755">
        <v>4</v>
      </c>
      <c r="F755">
        <v>0.2283</v>
      </c>
      <c r="G755">
        <v>1.3599999999999999E-2</v>
      </c>
      <c r="I755" s="81">
        <f t="shared" si="285"/>
        <v>5.2752091638231802E-2</v>
      </c>
      <c r="J755">
        <f t="shared" si="283"/>
        <v>5.2752091638231802</v>
      </c>
      <c r="K755">
        <f t="shared" si="286"/>
        <v>16.786764705882355</v>
      </c>
      <c r="N755" s="71">
        <f t="shared" si="287"/>
        <v>5.2752091638231802</v>
      </c>
      <c r="O755" s="71">
        <f t="shared" si="284"/>
        <v>0.31424811488390381</v>
      </c>
      <c r="P755" s="71">
        <f t="shared" si="288"/>
        <v>16.786764705882355</v>
      </c>
    </row>
    <row r="756" spans="3:16" x14ac:dyDescent="0.25">
      <c r="C756">
        <v>1997</v>
      </c>
      <c r="D756" t="s">
        <v>4142</v>
      </c>
      <c r="E756">
        <v>4</v>
      </c>
      <c r="F756">
        <v>0.25369999999999998</v>
      </c>
      <c r="G756">
        <v>1.3100000000000001E-2</v>
      </c>
      <c r="I756" s="81">
        <f t="shared" si="285"/>
        <v>5.8152851147362128E-2</v>
      </c>
      <c r="J756">
        <f t="shared" si="283"/>
        <v>5.8152851147362128</v>
      </c>
      <c r="K756">
        <f t="shared" si="286"/>
        <v>19.366412213740457</v>
      </c>
      <c r="N756" s="71">
        <f t="shared" si="287"/>
        <v>5.8152851147362128</v>
      </c>
      <c r="O756" s="71">
        <f t="shared" si="284"/>
        <v>0.30027684273963101</v>
      </c>
      <c r="P756" s="71">
        <f t="shared" si="288"/>
        <v>19.366412213740457</v>
      </c>
    </row>
    <row r="757" spans="3:16" x14ac:dyDescent="0.25">
      <c r="C757">
        <v>1998</v>
      </c>
      <c r="D757" t="s">
        <v>4142</v>
      </c>
      <c r="E757">
        <v>4</v>
      </c>
      <c r="F757">
        <v>0.25</v>
      </c>
      <c r="G757">
        <v>1.2999999999999999E-2</v>
      </c>
      <c r="I757" s="81">
        <f t="shared" si="285"/>
        <v>5.7371263440564091E-2</v>
      </c>
      <c r="J757">
        <f t="shared" si="283"/>
        <v>5.7371263440564091</v>
      </c>
      <c r="K757">
        <f t="shared" si="286"/>
        <v>19.23076923076923</v>
      </c>
      <c r="N757" s="71">
        <f t="shared" si="287"/>
        <v>5.7371263440564091</v>
      </c>
      <c r="O757" s="71">
        <f t="shared" si="284"/>
        <v>0.29833056989093326</v>
      </c>
      <c r="P757" s="71">
        <f t="shared" si="288"/>
        <v>19.23076923076923</v>
      </c>
    </row>
    <row r="758" spans="3:16" x14ac:dyDescent="0.25">
      <c r="C758">
        <v>1999</v>
      </c>
      <c r="D758" t="s">
        <v>4142</v>
      </c>
      <c r="E758">
        <v>4</v>
      </c>
      <c r="F758">
        <v>0.25590000000000002</v>
      </c>
      <c r="G758">
        <v>1.2800000000000001E-2</v>
      </c>
      <c r="I758" s="81">
        <f t="shared" si="285"/>
        <v>5.8616759166673305E-2</v>
      </c>
      <c r="J758">
        <f t="shared" si="283"/>
        <v>5.8616759166673305</v>
      </c>
      <c r="K758">
        <f t="shared" si="286"/>
        <v>19.9921875</v>
      </c>
      <c r="N758" s="71">
        <f t="shared" si="287"/>
        <v>5.8616759166673305</v>
      </c>
      <c r="O758" s="71">
        <f t="shared" si="284"/>
        <v>0.29319832642962812</v>
      </c>
      <c r="P758" s="71">
        <f t="shared" si="288"/>
        <v>19.9921875</v>
      </c>
    </row>
    <row r="759" spans="3:16" x14ac:dyDescent="0.25">
      <c r="C759">
        <v>2000</v>
      </c>
      <c r="D759" t="s">
        <v>4142</v>
      </c>
      <c r="E759">
        <v>4</v>
      </c>
      <c r="F759">
        <v>0.26229999999999998</v>
      </c>
      <c r="G759">
        <v>1.11E-2</v>
      </c>
      <c r="I759" s="81">
        <f t="shared" si="285"/>
        <v>5.9962853290306706E-2</v>
      </c>
      <c r="J759">
        <f t="shared" si="283"/>
        <v>5.9962853290306706</v>
      </c>
      <c r="K759">
        <f t="shared" si="286"/>
        <v>23.630630630630627</v>
      </c>
      <c r="N759" s="71">
        <f t="shared" si="287"/>
        <v>5.9962853290306706</v>
      </c>
      <c r="O759" s="71">
        <f t="shared" si="284"/>
        <v>0.25375054194525526</v>
      </c>
      <c r="P759" s="71">
        <f t="shared" si="288"/>
        <v>23.630630630630627</v>
      </c>
    </row>
    <row r="760" spans="3:16" x14ac:dyDescent="0.25">
      <c r="C760">
        <v>2001</v>
      </c>
      <c r="D760" t="s">
        <v>4142</v>
      </c>
      <c r="E760">
        <v>4</v>
      </c>
      <c r="F760">
        <v>0.27760000000000001</v>
      </c>
      <c r="G760">
        <v>1.12E-2</v>
      </c>
      <c r="I760" s="81">
        <f t="shared" si="285"/>
        <v>6.3160238193464169E-2</v>
      </c>
      <c r="J760">
        <f t="shared" si="283"/>
        <v>6.3160238193464169</v>
      </c>
      <c r="K760">
        <f t="shared" si="286"/>
        <v>24.785714285714288</v>
      </c>
      <c r="N760" s="71">
        <f t="shared" si="287"/>
        <v>6.3160238193464169</v>
      </c>
      <c r="O760" s="71">
        <f t="shared" si="284"/>
        <v>0.25482516850388998</v>
      </c>
      <c r="P760" s="71">
        <f t="shared" si="288"/>
        <v>24.785714285714288</v>
      </c>
    </row>
    <row r="761" spans="3:16" x14ac:dyDescent="0.25">
      <c r="C761">
        <v>2002</v>
      </c>
      <c r="D761" t="s">
        <v>4142</v>
      </c>
      <c r="E761">
        <v>4</v>
      </c>
      <c r="F761">
        <v>0.27350000000000002</v>
      </c>
      <c r="G761">
        <v>1.18E-2</v>
      </c>
      <c r="I761" s="81">
        <f t="shared" si="285"/>
        <v>6.2306251712867189E-2</v>
      </c>
      <c r="J761">
        <f t="shared" si="283"/>
        <v>6.2306251712867189</v>
      </c>
      <c r="K761">
        <f t="shared" si="286"/>
        <v>23.177966101694917</v>
      </c>
      <c r="N761" s="71">
        <f t="shared" si="287"/>
        <v>6.2306251712867189</v>
      </c>
      <c r="O761" s="71">
        <f t="shared" si="284"/>
        <v>0.26881673499518566</v>
      </c>
      <c r="P761" s="71">
        <f t="shared" si="288"/>
        <v>23.177966101694917</v>
      </c>
    </row>
    <row r="762" spans="3:16" x14ac:dyDescent="0.25">
      <c r="C762">
        <v>2003</v>
      </c>
      <c r="D762" t="s">
        <v>4142</v>
      </c>
      <c r="E762">
        <v>4</v>
      </c>
      <c r="F762">
        <v>0.20880000000000001</v>
      </c>
      <c r="G762">
        <v>1.1599999999999999E-2</v>
      </c>
      <c r="I762" s="81">
        <f t="shared" si="285"/>
        <v>4.8548716155229599E-2</v>
      </c>
      <c r="J762">
        <f t="shared" si="283"/>
        <v>4.8548716155229599</v>
      </c>
      <c r="K762">
        <f t="shared" si="286"/>
        <v>18.000000000000004</v>
      </c>
      <c r="N762" s="71">
        <f t="shared" si="287"/>
        <v>4.8548716155229599</v>
      </c>
      <c r="O762" s="71">
        <f t="shared" si="284"/>
        <v>0.26971508975127551</v>
      </c>
      <c r="P762" s="71">
        <f t="shared" si="288"/>
        <v>18.000000000000004</v>
      </c>
    </row>
    <row r="763" spans="3:16" x14ac:dyDescent="0.25">
      <c r="C763">
        <v>2004</v>
      </c>
      <c r="D763" t="s">
        <v>4142</v>
      </c>
      <c r="E763">
        <v>4</v>
      </c>
      <c r="F763">
        <v>0.2651</v>
      </c>
      <c r="G763">
        <v>1.14E-2</v>
      </c>
      <c r="I763" s="81">
        <f t="shared" si="285"/>
        <v>6.0550160277257126E-2</v>
      </c>
      <c r="J763">
        <f t="shared" si="283"/>
        <v>6.0550160277257126</v>
      </c>
      <c r="K763">
        <f t="shared" si="286"/>
        <v>23.254385964912281</v>
      </c>
      <c r="N763" s="71">
        <f t="shared" si="287"/>
        <v>6.0550160277257126</v>
      </c>
      <c r="O763" s="71">
        <f t="shared" si="284"/>
        <v>0.26038167754082658</v>
      </c>
      <c r="P763" s="71">
        <f t="shared" si="288"/>
        <v>23.254385964912281</v>
      </c>
    </row>
    <row r="764" spans="3:16" x14ac:dyDescent="0.25">
      <c r="C764">
        <v>2005</v>
      </c>
      <c r="D764" t="s">
        <v>4142</v>
      </c>
      <c r="E764">
        <v>4</v>
      </c>
      <c r="F764">
        <v>0.26740000000000003</v>
      </c>
      <c r="G764">
        <v>1.1299999999999999E-2</v>
      </c>
      <c r="I764" s="81">
        <f t="shared" si="285"/>
        <v>6.1031862143922533E-2</v>
      </c>
      <c r="J764">
        <f t="shared" si="283"/>
        <v>6.1031862143922533</v>
      </c>
      <c r="K764">
        <f t="shared" si="286"/>
        <v>23.663716814159297</v>
      </c>
      <c r="N764" s="71">
        <f t="shared" si="287"/>
        <v>6.1031862143922533</v>
      </c>
      <c r="O764" s="71">
        <f t="shared" si="284"/>
        <v>0.25791325438531204</v>
      </c>
      <c r="P764" s="71">
        <f t="shared" si="288"/>
        <v>23.663716814159297</v>
      </c>
    </row>
    <row r="765" spans="3:16" x14ac:dyDescent="0.25">
      <c r="C765">
        <v>2006</v>
      </c>
      <c r="D765" t="s">
        <v>4142</v>
      </c>
      <c r="E765">
        <v>4</v>
      </c>
      <c r="F765">
        <v>0.26040000000000002</v>
      </c>
      <c r="G765">
        <v>1.1599999999999999E-2</v>
      </c>
      <c r="I765" s="81">
        <f t="shared" si="285"/>
        <v>5.956376686582443E-2</v>
      </c>
      <c r="J765">
        <f t="shared" si="283"/>
        <v>5.956376686582443</v>
      </c>
      <c r="K765">
        <f t="shared" si="286"/>
        <v>22.448275862068968</v>
      </c>
      <c r="N765" s="71">
        <f t="shared" si="287"/>
        <v>5.956376686582443</v>
      </c>
      <c r="O765" s="71">
        <f t="shared" si="284"/>
        <v>0.26533782474791218</v>
      </c>
      <c r="P765" s="71">
        <f t="shared" si="288"/>
        <v>22.448275862068968</v>
      </c>
    </row>
    <row r="766" spans="3:16" x14ac:dyDescent="0.25">
      <c r="C766">
        <v>2007</v>
      </c>
      <c r="D766" t="s">
        <v>4142</v>
      </c>
      <c r="E766">
        <v>4</v>
      </c>
      <c r="F766">
        <v>0.25879999999999997</v>
      </c>
      <c r="G766">
        <v>1.12E-2</v>
      </c>
      <c r="I766" s="81">
        <f t="shared" si="285"/>
        <v>5.9227343973171864E-2</v>
      </c>
      <c r="J766">
        <f t="shared" si="283"/>
        <v>5.9227343973171864</v>
      </c>
      <c r="K766">
        <f t="shared" si="286"/>
        <v>23.107142857142854</v>
      </c>
      <c r="N766" s="71">
        <f t="shared" si="287"/>
        <v>5.9227343973171864</v>
      </c>
      <c r="O766" s="71">
        <f t="shared" si="284"/>
        <v>0.25631617175406685</v>
      </c>
      <c r="P766" s="71">
        <f t="shared" si="288"/>
        <v>23.107142857142854</v>
      </c>
    </row>
    <row r="767" spans="3:16" x14ac:dyDescent="0.25">
      <c r="C767">
        <v>2008</v>
      </c>
      <c r="D767" t="s">
        <v>4142</v>
      </c>
      <c r="E767">
        <v>4</v>
      </c>
      <c r="F767">
        <v>0.28289999999999998</v>
      </c>
      <c r="G767">
        <v>1.15E-2</v>
      </c>
      <c r="I767" s="81">
        <f t="shared" si="285"/>
        <v>6.4261131413112293E-2</v>
      </c>
      <c r="J767">
        <f t="shared" si="283"/>
        <v>6.4261131413112293</v>
      </c>
      <c r="K767">
        <f t="shared" si="286"/>
        <v>24.599999999999998</v>
      </c>
      <c r="N767" s="71">
        <f t="shared" si="287"/>
        <v>6.4261131413112293</v>
      </c>
      <c r="O767" s="71">
        <f t="shared" si="284"/>
        <v>0.26122411143541585</v>
      </c>
      <c r="P767" s="71">
        <f t="shared" si="288"/>
        <v>24.599999999999998</v>
      </c>
    </row>
    <row r="768" spans="3:16" x14ac:dyDescent="0.25">
      <c r="C768">
        <v>2009</v>
      </c>
      <c r="D768" t="s">
        <v>4142</v>
      </c>
      <c r="E768">
        <v>4</v>
      </c>
      <c r="F768">
        <v>0.26850000000000002</v>
      </c>
      <c r="G768">
        <v>1.1299999999999999E-2</v>
      </c>
      <c r="I768" s="81">
        <f t="shared" si="285"/>
        <v>6.126200956654837E-2</v>
      </c>
      <c r="J768">
        <f t="shared" si="283"/>
        <v>6.126200956654837</v>
      </c>
      <c r="K768">
        <f t="shared" si="286"/>
        <v>23.761061946902657</v>
      </c>
      <c r="N768" s="71">
        <f t="shared" si="287"/>
        <v>6.126200956654837</v>
      </c>
      <c r="O768" s="71">
        <f t="shared" si="284"/>
        <v>0.25782521717020351</v>
      </c>
      <c r="P768" s="71">
        <f t="shared" si="288"/>
        <v>23.761061946902657</v>
      </c>
    </row>
    <row r="769" spans="1:16" x14ac:dyDescent="0.25">
      <c r="C769">
        <v>2010</v>
      </c>
      <c r="D769" t="s">
        <v>4142</v>
      </c>
      <c r="E769">
        <v>4</v>
      </c>
      <c r="F769">
        <v>0.27460000000000001</v>
      </c>
      <c r="G769">
        <v>1.14E-2</v>
      </c>
      <c r="I769" s="81">
        <f t="shared" si="285"/>
        <v>6.2535572200919542E-2</v>
      </c>
      <c r="J769">
        <f t="shared" si="283"/>
        <v>6.2535572200919542</v>
      </c>
      <c r="K769">
        <f t="shared" si="286"/>
        <v>24.087719298245613</v>
      </c>
      <c r="N769" s="71">
        <f t="shared" si="287"/>
        <v>6.2535572200919542</v>
      </c>
      <c r="O769" s="71">
        <f t="shared" si="284"/>
        <v>0.25961599529879198</v>
      </c>
      <c r="P769" s="71">
        <f t="shared" si="288"/>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81" t="s">
        <v>85</v>
      </c>
      <c r="J775" t="s">
        <v>85</v>
      </c>
      <c r="K775" t="s">
        <v>85</v>
      </c>
      <c r="N775" s="71" t="str">
        <f t="shared" ref="N775:N776" si="289">J775</f>
        <v>X</v>
      </c>
      <c r="O775" s="71" t="s">
        <v>85</v>
      </c>
      <c r="P775" s="71" t="s">
        <v>85</v>
      </c>
    </row>
    <row r="776" spans="1:16" x14ac:dyDescent="0.25">
      <c r="B776" t="s">
        <v>4168</v>
      </c>
      <c r="C776" t="s">
        <v>4175</v>
      </c>
      <c r="D776">
        <v>4</v>
      </c>
      <c r="E776">
        <v>4</v>
      </c>
      <c r="F776">
        <v>0.36720000000000003</v>
      </c>
      <c r="G776">
        <v>1.0880000000000001E-2</v>
      </c>
      <c r="I776" s="81">
        <f>(1+F776)^(1/E776)-1</f>
        <v>8.1329403363969099E-2</v>
      </c>
      <c r="J776">
        <f t="shared" ref="J776" si="290">I776*100</f>
        <v>8.1329403363969099</v>
      </c>
      <c r="K776">
        <f t="shared" ref="K776" si="291">F776/G776</f>
        <v>33.75</v>
      </c>
      <c r="N776" s="71">
        <f t="shared" si="289"/>
        <v>8.1329403363969099</v>
      </c>
      <c r="O776" s="71">
        <f t="shared" ref="O776" si="292">N776/P776</f>
        <v>0.24097600996731586</v>
      </c>
      <c r="P776" s="71">
        <f t="shared" ref="P776" si="293">K776</f>
        <v>33.75</v>
      </c>
    </row>
    <row r="777" spans="1:16" x14ac:dyDescent="0.25">
      <c r="B777" t="s">
        <v>4169</v>
      </c>
      <c r="C777" t="s">
        <v>4176</v>
      </c>
      <c r="D777">
        <v>4</v>
      </c>
      <c r="E777">
        <v>8</v>
      </c>
      <c r="F777">
        <v>0.69072</v>
      </c>
      <c r="G777">
        <v>1.619E-2</v>
      </c>
      <c r="I777" s="81">
        <f t="shared" ref="I777:I782" si="294">(1+F777)^(1/E777)-1</f>
        <v>6.7846826330989263E-2</v>
      </c>
      <c r="J777">
        <f t="shared" ref="J777:J782" si="295">I777*100</f>
        <v>6.7846826330989263</v>
      </c>
      <c r="K777">
        <f t="shared" ref="K777:K782" si="296">F777/G777</f>
        <v>42.663372452130943</v>
      </c>
      <c r="N777" s="71">
        <f t="shared" ref="N777:N782" si="297">J777</f>
        <v>6.7846826330989263</v>
      </c>
      <c r="O777" s="71">
        <f t="shared" ref="O777:O782" si="298">N777/P777</f>
        <v>0.15902827749286486</v>
      </c>
      <c r="P777" s="71">
        <f t="shared" ref="P777:P782" si="299">K777</f>
        <v>42.663372452130943</v>
      </c>
    </row>
    <row r="778" spans="1:16" x14ac:dyDescent="0.25">
      <c r="B778" t="s">
        <v>4170</v>
      </c>
      <c r="C778" t="s">
        <v>4177</v>
      </c>
      <c r="D778">
        <v>3</v>
      </c>
      <c r="E778">
        <v>11</v>
      </c>
      <c r="F778">
        <v>1.18726</v>
      </c>
      <c r="G778">
        <v>2.266E-2</v>
      </c>
      <c r="I778" s="81">
        <f t="shared" si="294"/>
        <v>7.3742237934721233E-2</v>
      </c>
      <c r="J778">
        <f t="shared" si="295"/>
        <v>7.3742237934721233</v>
      </c>
      <c r="K778">
        <f t="shared" si="296"/>
        <v>52.394527802294796</v>
      </c>
      <c r="N778" s="71">
        <f t="shared" si="297"/>
        <v>7.3742237934721233</v>
      </c>
      <c r="O778" s="71">
        <f t="shared" si="298"/>
        <v>0.1407441597965722</v>
      </c>
      <c r="P778" s="71">
        <f t="shared" si="299"/>
        <v>52.394527802294796</v>
      </c>
    </row>
    <row r="779" spans="1:16" x14ac:dyDescent="0.25">
      <c r="B779" t="s">
        <v>4171</v>
      </c>
      <c r="C779" t="s">
        <v>4178</v>
      </c>
      <c r="D779">
        <v>3</v>
      </c>
      <c r="E779">
        <v>11</v>
      </c>
      <c r="F779">
        <v>1.1603699999999999</v>
      </c>
      <c r="G779">
        <v>2.7810000000000001E-2</v>
      </c>
      <c r="I779" s="81">
        <f t="shared" si="294"/>
        <v>7.2535433382302061E-2</v>
      </c>
      <c r="J779">
        <f t="shared" si="295"/>
        <v>7.2535433382302061</v>
      </c>
      <c r="K779">
        <f t="shared" si="296"/>
        <v>41.724919093851128</v>
      </c>
      <c r="N779" s="71">
        <f t="shared" si="297"/>
        <v>7.2535433382302061</v>
      </c>
      <c r="O779" s="71">
        <f t="shared" si="298"/>
        <v>0.17384199887637741</v>
      </c>
      <c r="P779" s="71">
        <f t="shared" si="299"/>
        <v>41.724919093851128</v>
      </c>
    </row>
    <row r="780" spans="1:16" x14ac:dyDescent="0.25">
      <c r="B780" t="s">
        <v>4172</v>
      </c>
      <c r="C780" t="s">
        <v>4179</v>
      </c>
      <c r="D780">
        <v>4</v>
      </c>
      <c r="E780">
        <v>15</v>
      </c>
      <c r="F780">
        <v>2.3220299999999998</v>
      </c>
      <c r="G780">
        <v>3.9969999999999999E-2</v>
      </c>
      <c r="I780" s="81">
        <f t="shared" si="294"/>
        <v>8.3328669719881399E-2</v>
      </c>
      <c r="J780">
        <f t="shared" si="295"/>
        <v>8.332866971988139</v>
      </c>
      <c r="K780">
        <f t="shared" si="296"/>
        <v>58.094320740555411</v>
      </c>
      <c r="N780" s="71">
        <f t="shared" si="297"/>
        <v>8.332866971988139</v>
      </c>
      <c r="O780" s="71">
        <f t="shared" si="298"/>
        <v>0.1434368603637188</v>
      </c>
      <c r="P780" s="71">
        <f t="shared" si="299"/>
        <v>58.094320740555411</v>
      </c>
    </row>
    <row r="781" spans="1:16" x14ac:dyDescent="0.25">
      <c r="B781" t="s">
        <v>4173</v>
      </c>
      <c r="C781" t="s">
        <v>4180</v>
      </c>
      <c r="D781">
        <v>4</v>
      </c>
      <c r="E781">
        <v>15</v>
      </c>
      <c r="F781">
        <v>2.09362</v>
      </c>
      <c r="G781">
        <v>4.2680000000000003E-2</v>
      </c>
      <c r="I781" s="81">
        <f t="shared" si="294"/>
        <v>7.8196202278534077E-2</v>
      </c>
      <c r="J781">
        <f t="shared" si="295"/>
        <v>7.8196202278534077</v>
      </c>
      <c r="K781">
        <f t="shared" si="296"/>
        <v>49.05388940955951</v>
      </c>
      <c r="N781" s="71">
        <f t="shared" si="297"/>
        <v>7.8196202278534077</v>
      </c>
      <c r="O781" s="71">
        <f t="shared" si="298"/>
        <v>0.15940877108777307</v>
      </c>
      <c r="P781" s="71">
        <f t="shared" si="299"/>
        <v>49.05388940955951</v>
      </c>
    </row>
    <row r="782" spans="1:16" x14ac:dyDescent="0.25">
      <c r="B782" t="s">
        <v>4174</v>
      </c>
      <c r="C782" t="s">
        <v>4181</v>
      </c>
      <c r="D782">
        <v>4</v>
      </c>
      <c r="E782">
        <v>15</v>
      </c>
      <c r="F782">
        <v>1.72776</v>
      </c>
      <c r="G782">
        <v>4.8939999999999997E-2</v>
      </c>
      <c r="I782" s="81">
        <f t="shared" si="294"/>
        <v>6.9187182530897173E-2</v>
      </c>
      <c r="J782">
        <f t="shared" si="295"/>
        <v>6.9187182530897173</v>
      </c>
      <c r="K782">
        <f t="shared" si="296"/>
        <v>35.30363710666122</v>
      </c>
      <c r="N782" s="71">
        <f t="shared" si="297"/>
        <v>6.9187182530897173</v>
      </c>
      <c r="O782" s="71">
        <f t="shared" si="298"/>
        <v>0.19597749184273899</v>
      </c>
      <c r="P782" s="71">
        <f t="shared" si="299"/>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81">
        <f>(1+G790)^(1/E790)-1</f>
        <v>6.8845274530016765E-2</v>
      </c>
      <c r="K790">
        <f t="shared" ref="K790:K819" si="300">J790*100</f>
        <v>6.8845274530016765</v>
      </c>
      <c r="O790" s="71">
        <f t="shared" ref="O790" si="301">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81">
        <f>(1+G791-G790)^(1/E791)-1</f>
        <v>6.9113307397686619E-2</v>
      </c>
      <c r="K791">
        <f t="shared" si="300"/>
        <v>6.9113307397686619</v>
      </c>
      <c r="O791" s="71">
        <f t="shared" ref="O791:O819" si="302">K791</f>
        <v>6.9113307397686619</v>
      </c>
      <c r="P791" s="71">
        <f t="shared" ref="P791:P819" si="303">O791/Q791</f>
        <v>0.10605080159227653</v>
      </c>
      <c r="Q791" s="71">
        <f t="shared" ref="Q791:Q819" si="304">H791</f>
        <v>65.17</v>
      </c>
    </row>
    <row r="792" spans="1:17" x14ac:dyDescent="0.25">
      <c r="B792" t="s">
        <v>181</v>
      </c>
      <c r="C792" t="s">
        <v>4194</v>
      </c>
      <c r="D792" t="s">
        <v>168</v>
      </c>
      <c r="E792">
        <v>2</v>
      </c>
      <c r="F792">
        <v>10</v>
      </c>
      <c r="G792">
        <v>0.96299999999999997</v>
      </c>
      <c r="H792">
        <v>95.27</v>
      </c>
      <c r="J792" s="81">
        <f>(1+G792-G791)^(1/E792)-1</f>
        <v>0.16017240098185415</v>
      </c>
      <c r="K792">
        <f t="shared" si="300"/>
        <v>16.017240098185415</v>
      </c>
      <c r="O792" s="71">
        <f t="shared" si="302"/>
        <v>16.017240098185415</v>
      </c>
      <c r="P792" s="71">
        <f t="shared" si="303"/>
        <v>0.16812469925669588</v>
      </c>
      <c r="Q792" s="71">
        <f t="shared" si="304"/>
        <v>95.27</v>
      </c>
    </row>
    <row r="793" spans="1:17" x14ac:dyDescent="0.25">
      <c r="B793" t="s">
        <v>181</v>
      </c>
      <c r="C793" t="s">
        <v>4194</v>
      </c>
      <c r="D793" t="s">
        <v>4190</v>
      </c>
      <c r="E793">
        <v>2</v>
      </c>
      <c r="F793">
        <v>12</v>
      </c>
      <c r="G793">
        <v>1.149</v>
      </c>
      <c r="H793">
        <v>90.04</v>
      </c>
      <c r="J793" s="81">
        <f>(1+G793-G792)^(1/E793)-1</f>
        <v>8.9036271204958606E-2</v>
      </c>
      <c r="K793">
        <f t="shared" si="300"/>
        <v>8.9036271204958606</v>
      </c>
      <c r="O793" s="71">
        <f t="shared" si="302"/>
        <v>8.9036271204958606</v>
      </c>
      <c r="P793" s="71">
        <f t="shared" si="303"/>
        <v>9.8885241231628826E-2</v>
      </c>
      <c r="Q793" s="71">
        <f t="shared" si="304"/>
        <v>90.04</v>
      </c>
    </row>
    <row r="794" spans="1:17" x14ac:dyDescent="0.25">
      <c r="B794" t="s">
        <v>181</v>
      </c>
      <c r="C794" t="s">
        <v>4194</v>
      </c>
      <c r="D794" t="s">
        <v>4191</v>
      </c>
      <c r="E794">
        <v>3</v>
      </c>
      <c r="F794">
        <v>15</v>
      </c>
      <c r="G794">
        <v>1.5</v>
      </c>
      <c r="H794">
        <v>142.78</v>
      </c>
      <c r="J794" s="81">
        <f>(1+G794-G793)^(1/E794)-1</f>
        <v>0.10548227346140382</v>
      </c>
      <c r="K794">
        <f t="shared" si="300"/>
        <v>10.548227346140383</v>
      </c>
      <c r="O794" s="71">
        <f t="shared" si="302"/>
        <v>10.548227346140383</v>
      </c>
      <c r="P794" s="71">
        <f t="shared" si="303"/>
        <v>7.38774852650258E-2</v>
      </c>
      <c r="Q794" s="71">
        <f t="shared" si="304"/>
        <v>142.78</v>
      </c>
    </row>
    <row r="795" spans="1:17" x14ac:dyDescent="0.25">
      <c r="B795" t="s">
        <v>4196</v>
      </c>
      <c r="C795" t="s">
        <v>4194</v>
      </c>
      <c r="D795" t="s">
        <v>171</v>
      </c>
      <c r="E795">
        <v>5</v>
      </c>
      <c r="F795">
        <v>5</v>
      </c>
      <c r="G795">
        <v>0.38800000000000001</v>
      </c>
      <c r="H795">
        <v>40.74</v>
      </c>
      <c r="J795" s="81">
        <f>(1+G795)^(1/E795)-1</f>
        <v>6.7770438721748372E-2</v>
      </c>
      <c r="K795">
        <f t="shared" si="300"/>
        <v>6.7770438721748372</v>
      </c>
      <c r="O795" s="71">
        <f t="shared" si="302"/>
        <v>6.7770438721748372</v>
      </c>
      <c r="P795" s="71">
        <f t="shared" si="303"/>
        <v>0.16634864683787032</v>
      </c>
      <c r="Q795" s="71">
        <f t="shared" si="304"/>
        <v>40.74</v>
      </c>
    </row>
    <row r="796" spans="1:17" x14ac:dyDescent="0.25">
      <c r="B796" t="s">
        <v>4196</v>
      </c>
      <c r="C796" t="s">
        <v>4194</v>
      </c>
      <c r="D796" t="s">
        <v>167</v>
      </c>
      <c r="E796">
        <v>3</v>
      </c>
      <c r="F796">
        <v>8</v>
      </c>
      <c r="G796">
        <v>0.61</v>
      </c>
      <c r="H796">
        <v>64.02</v>
      </c>
      <c r="J796" s="81">
        <f>(1+G796-G795)^(1/E796)-1</f>
        <v>6.9113307397686619E-2</v>
      </c>
      <c r="K796">
        <f t="shared" si="300"/>
        <v>6.9113307397686619</v>
      </c>
      <c r="O796" s="71">
        <f t="shared" si="302"/>
        <v>6.9113307397686619</v>
      </c>
      <c r="P796" s="71">
        <f t="shared" si="303"/>
        <v>0.10795580661931681</v>
      </c>
      <c r="Q796" s="71">
        <f t="shared" si="304"/>
        <v>64.02</v>
      </c>
    </row>
    <row r="797" spans="1:17" x14ac:dyDescent="0.25">
      <c r="B797" t="s">
        <v>4196</v>
      </c>
      <c r="C797" t="s">
        <v>4194</v>
      </c>
      <c r="D797" t="s">
        <v>168</v>
      </c>
      <c r="E797">
        <v>2</v>
      </c>
      <c r="F797">
        <v>10</v>
      </c>
      <c r="G797">
        <v>0.96299999999999997</v>
      </c>
      <c r="H797">
        <v>95.05</v>
      </c>
      <c r="J797" s="81">
        <f>(1+G797-G796)^(1/E797)-1</f>
        <v>0.16318528188762782</v>
      </c>
      <c r="K797">
        <f t="shared" si="300"/>
        <v>16.318528188762784</v>
      </c>
      <c r="O797" s="71">
        <f t="shared" si="302"/>
        <v>16.318528188762784</v>
      </c>
      <c r="P797" s="71">
        <f t="shared" si="303"/>
        <v>0.17168362113374838</v>
      </c>
      <c r="Q797" s="71">
        <f t="shared" si="304"/>
        <v>95.05</v>
      </c>
    </row>
    <row r="798" spans="1:17" x14ac:dyDescent="0.25">
      <c r="B798" t="s">
        <v>4196</v>
      </c>
      <c r="C798" t="s">
        <v>4194</v>
      </c>
      <c r="D798" t="s">
        <v>4190</v>
      </c>
      <c r="E798">
        <v>2</v>
      </c>
      <c r="F798">
        <v>12</v>
      </c>
      <c r="G798">
        <v>1.1559999999999999</v>
      </c>
      <c r="H798">
        <v>90.15</v>
      </c>
      <c r="J798" s="81">
        <f>(1+G798-G797)^(1/E798)-1</f>
        <v>9.2245393673051623E-2</v>
      </c>
      <c r="K798">
        <f t="shared" si="300"/>
        <v>9.2245393673051623</v>
      </c>
      <c r="O798" s="71">
        <f t="shared" si="302"/>
        <v>9.2245393673051623</v>
      </c>
      <c r="P798" s="71">
        <f t="shared" si="303"/>
        <v>0.10232434129012936</v>
      </c>
      <c r="Q798" s="71">
        <f t="shared" si="304"/>
        <v>90.15</v>
      </c>
    </row>
    <row r="799" spans="1:17" x14ac:dyDescent="0.25">
      <c r="B799" t="s">
        <v>4196</v>
      </c>
      <c r="C799" t="s">
        <v>4194</v>
      </c>
      <c r="D799" t="s">
        <v>4191</v>
      </c>
      <c r="E799">
        <v>3</v>
      </c>
      <c r="F799">
        <v>15</v>
      </c>
      <c r="G799">
        <v>1.5369999999999999</v>
      </c>
      <c r="H799">
        <v>132.28</v>
      </c>
      <c r="J799" s="81">
        <f>(1+G799-G798)^(1/E799)-1</f>
        <v>0.11360513839726183</v>
      </c>
      <c r="K799">
        <f t="shared" si="300"/>
        <v>11.360513839726183</v>
      </c>
      <c r="O799" s="71">
        <f t="shared" si="302"/>
        <v>11.360513839726183</v>
      </c>
      <c r="P799" s="71">
        <f t="shared" si="303"/>
        <v>8.5882324158800899E-2</v>
      </c>
      <c r="Q799" s="71">
        <f t="shared" si="304"/>
        <v>132.28</v>
      </c>
    </row>
    <row r="800" spans="1:17" x14ac:dyDescent="0.25">
      <c r="B800" t="s">
        <v>181</v>
      </c>
      <c r="C800" t="s">
        <v>318</v>
      </c>
      <c r="D800" t="s">
        <v>171</v>
      </c>
      <c r="E800">
        <v>5</v>
      </c>
      <c r="F800">
        <v>5</v>
      </c>
      <c r="G800">
        <v>0.313</v>
      </c>
      <c r="H800">
        <v>30.46</v>
      </c>
      <c r="J800" s="81">
        <f>(1+G800)^(1/E800)-1</f>
        <v>5.5973319208808325E-2</v>
      </c>
      <c r="K800">
        <f t="shared" si="300"/>
        <v>5.5973319208808325</v>
      </c>
      <c r="O800" s="71">
        <f t="shared" si="302"/>
        <v>5.5973319208808325</v>
      </c>
      <c r="P800" s="71">
        <f t="shared" si="303"/>
        <v>0.18376007619438059</v>
      </c>
      <c r="Q800" s="71">
        <f t="shared" si="304"/>
        <v>30.46</v>
      </c>
    </row>
    <row r="801" spans="2:17" x14ac:dyDescent="0.25">
      <c r="B801" t="s">
        <v>181</v>
      </c>
      <c r="C801" t="s">
        <v>318</v>
      </c>
      <c r="D801" t="s">
        <v>167</v>
      </c>
      <c r="E801">
        <v>3</v>
      </c>
      <c r="F801">
        <v>8</v>
      </c>
      <c r="G801">
        <v>0.50600000000000001</v>
      </c>
      <c r="H801">
        <v>49.66</v>
      </c>
      <c r="J801" s="81">
        <f>(1+G801-G800)^(1/E801)-1</f>
        <v>6.0588257792287603E-2</v>
      </c>
      <c r="K801">
        <f t="shared" si="300"/>
        <v>6.0588257792287603</v>
      </c>
      <c r="O801" s="71">
        <f t="shared" si="302"/>
        <v>6.0588257792287603</v>
      </c>
      <c r="P801" s="71">
        <f t="shared" si="303"/>
        <v>0.12200615745527106</v>
      </c>
      <c r="Q801" s="71">
        <f t="shared" si="304"/>
        <v>49.66</v>
      </c>
    </row>
    <row r="802" spans="2:17" x14ac:dyDescent="0.25">
      <c r="B802" t="s">
        <v>181</v>
      </c>
      <c r="C802" t="s">
        <v>318</v>
      </c>
      <c r="D802" t="s">
        <v>168</v>
      </c>
      <c r="E802">
        <v>2</v>
      </c>
      <c r="F802">
        <v>10</v>
      </c>
      <c r="G802">
        <v>0.82</v>
      </c>
      <c r="H802">
        <v>74.760000000000005</v>
      </c>
      <c r="J802" s="81">
        <f>(1+G802-G801)^(1/E802)-1</f>
        <v>0.14629839047256787</v>
      </c>
      <c r="K802">
        <f t="shared" si="300"/>
        <v>14.629839047256787</v>
      </c>
      <c r="O802" s="71">
        <f t="shared" si="302"/>
        <v>14.629839047256787</v>
      </c>
      <c r="P802" s="71">
        <f t="shared" si="303"/>
        <v>0.1956907309691919</v>
      </c>
      <c r="Q802" s="71">
        <f t="shared" si="304"/>
        <v>74.760000000000005</v>
      </c>
    </row>
    <row r="803" spans="2:17" x14ac:dyDescent="0.25">
      <c r="B803" t="s">
        <v>181</v>
      </c>
      <c r="C803" t="s">
        <v>318</v>
      </c>
      <c r="D803" t="s">
        <v>4190</v>
      </c>
      <c r="E803">
        <v>2</v>
      </c>
      <c r="F803">
        <v>12</v>
      </c>
      <c r="G803">
        <v>0.999</v>
      </c>
      <c r="H803">
        <v>72.19</v>
      </c>
      <c r="J803" s="81">
        <f>(1+G803-G802)^(1/E803)-1</f>
        <v>8.5817664251231607E-2</v>
      </c>
      <c r="K803">
        <f t="shared" si="300"/>
        <v>8.5817664251231598</v>
      </c>
      <c r="O803" s="71">
        <f t="shared" si="302"/>
        <v>8.5817664251231598</v>
      </c>
      <c r="P803" s="71">
        <f t="shared" si="303"/>
        <v>0.11887749584600582</v>
      </c>
      <c r="Q803" s="71">
        <f t="shared" si="304"/>
        <v>72.19</v>
      </c>
    </row>
    <row r="804" spans="2:17" x14ac:dyDescent="0.25">
      <c r="B804" t="s">
        <v>181</v>
      </c>
      <c r="C804" t="s">
        <v>318</v>
      </c>
      <c r="D804" t="s">
        <v>4191</v>
      </c>
      <c r="E804">
        <v>3</v>
      </c>
      <c r="F804">
        <v>15</v>
      </c>
      <c r="G804">
        <v>1.3720000000000001</v>
      </c>
      <c r="H804">
        <v>118.33</v>
      </c>
      <c r="J804" s="81">
        <f>(1+G804-G803)^(1/E804)-1</f>
        <v>0.11145063698013868</v>
      </c>
      <c r="K804">
        <f t="shared" si="300"/>
        <v>11.145063698013868</v>
      </c>
      <c r="O804" s="71">
        <f t="shared" si="302"/>
        <v>11.145063698013868</v>
      </c>
      <c r="P804" s="71">
        <f t="shared" si="303"/>
        <v>9.4186290019554364E-2</v>
      </c>
      <c r="Q804" s="71">
        <f t="shared" si="304"/>
        <v>118.33</v>
      </c>
    </row>
    <row r="805" spans="2:17" x14ac:dyDescent="0.25">
      <c r="B805" t="s">
        <v>4196</v>
      </c>
      <c r="C805" t="s">
        <v>318</v>
      </c>
      <c r="D805" t="s">
        <v>171</v>
      </c>
      <c r="E805">
        <v>5</v>
      </c>
      <c r="F805">
        <v>5</v>
      </c>
      <c r="G805">
        <v>0.30199999999999999</v>
      </c>
      <c r="H805">
        <v>28.66</v>
      </c>
      <c r="J805" s="81">
        <f>(1+G805)^(1/E805)-1</f>
        <v>5.4198021604014546E-2</v>
      </c>
      <c r="K805">
        <f t="shared" si="300"/>
        <v>5.4198021604014546</v>
      </c>
      <c r="O805" s="71">
        <f t="shared" si="302"/>
        <v>5.4198021604014546</v>
      </c>
      <c r="P805" s="71">
        <f t="shared" si="303"/>
        <v>0.189106844396422</v>
      </c>
      <c r="Q805" s="71">
        <f t="shared" si="304"/>
        <v>28.66</v>
      </c>
    </row>
    <row r="806" spans="2:17" x14ac:dyDescent="0.25">
      <c r="B806" t="s">
        <v>4196</v>
      </c>
      <c r="C806" t="s">
        <v>318</v>
      </c>
      <c r="D806" t="s">
        <v>167</v>
      </c>
      <c r="E806">
        <v>3</v>
      </c>
      <c r="F806">
        <v>8</v>
      </c>
      <c r="G806">
        <v>0.49099999999999999</v>
      </c>
      <c r="H806">
        <v>46.15</v>
      </c>
      <c r="J806" s="81">
        <f>(1+G806-G805)^(1/E806)-1</f>
        <v>5.9401584624788173E-2</v>
      </c>
      <c r="K806">
        <f t="shared" si="300"/>
        <v>5.9401584624788173</v>
      </c>
      <c r="O806" s="71">
        <f t="shared" si="302"/>
        <v>5.9401584624788173</v>
      </c>
      <c r="P806" s="71">
        <f t="shared" si="303"/>
        <v>0.12871415953366885</v>
      </c>
      <c r="Q806" s="71">
        <f t="shared" si="304"/>
        <v>46.15</v>
      </c>
    </row>
    <row r="807" spans="2:17" x14ac:dyDescent="0.25">
      <c r="B807" t="s">
        <v>4196</v>
      </c>
      <c r="C807" t="s">
        <v>318</v>
      </c>
      <c r="D807" t="s">
        <v>168</v>
      </c>
      <c r="E807">
        <v>2</v>
      </c>
      <c r="F807">
        <v>10</v>
      </c>
      <c r="G807">
        <v>0.80800000000000005</v>
      </c>
      <c r="H807">
        <v>71.290000000000006</v>
      </c>
      <c r="J807" s="81">
        <f>(1+G807-G806)^(1/E807)-1</f>
        <v>0.14760620423558191</v>
      </c>
      <c r="K807">
        <f t="shared" si="300"/>
        <v>14.760620423558191</v>
      </c>
      <c r="O807" s="71">
        <f t="shared" si="302"/>
        <v>14.760620423558191</v>
      </c>
      <c r="P807" s="71">
        <f t="shared" si="303"/>
        <v>0.20705036363526708</v>
      </c>
      <c r="Q807" s="71">
        <f t="shared" si="304"/>
        <v>71.290000000000006</v>
      </c>
    </row>
    <row r="808" spans="2:17" x14ac:dyDescent="0.25">
      <c r="B808" t="s">
        <v>4196</v>
      </c>
      <c r="C808" t="s">
        <v>318</v>
      </c>
      <c r="D808" t="s">
        <v>4190</v>
      </c>
      <c r="E808">
        <v>2</v>
      </c>
      <c r="F808">
        <v>12</v>
      </c>
      <c r="G808">
        <v>0.98799999999999999</v>
      </c>
      <c r="H808">
        <v>70.16</v>
      </c>
      <c r="J808" s="81">
        <f>(1+G808-G807)^(1/E808)-1</f>
        <v>8.6278049120021461E-2</v>
      </c>
      <c r="K808">
        <f t="shared" si="300"/>
        <v>8.6278049120021461</v>
      </c>
      <c r="O808" s="71">
        <f t="shared" si="302"/>
        <v>8.6278049120021461</v>
      </c>
      <c r="P808" s="71">
        <f t="shared" si="303"/>
        <v>0.12297327411633618</v>
      </c>
      <c r="Q808" s="71">
        <f t="shared" si="304"/>
        <v>70.16</v>
      </c>
    </row>
    <row r="809" spans="2:17" x14ac:dyDescent="0.25">
      <c r="B809" t="s">
        <v>4196</v>
      </c>
      <c r="C809" t="s">
        <v>318</v>
      </c>
      <c r="D809" t="s">
        <v>4191</v>
      </c>
      <c r="E809">
        <v>3</v>
      </c>
      <c r="F809">
        <v>15</v>
      </c>
      <c r="G809">
        <v>1.3779999999999999</v>
      </c>
      <c r="H809">
        <v>117.96</v>
      </c>
      <c r="J809" s="81">
        <f>(1+G809-G808)^(1/E809)-1</f>
        <v>0.11601902992091673</v>
      </c>
      <c r="K809">
        <f t="shared" si="300"/>
        <v>11.601902992091674</v>
      </c>
      <c r="O809" s="71">
        <f t="shared" si="302"/>
        <v>11.601902992091674</v>
      </c>
      <c r="P809" s="71">
        <f t="shared" si="303"/>
        <v>9.8354552323598465E-2</v>
      </c>
      <c r="Q809" s="71">
        <f t="shared" si="304"/>
        <v>117.96</v>
      </c>
    </row>
    <row r="810" spans="2:17" x14ac:dyDescent="0.25">
      <c r="B810" t="s">
        <v>181</v>
      </c>
      <c r="C810" t="s">
        <v>319</v>
      </c>
      <c r="D810" t="s">
        <v>171</v>
      </c>
      <c r="E810">
        <v>5</v>
      </c>
      <c r="F810">
        <v>5</v>
      </c>
      <c r="G810">
        <v>0.192</v>
      </c>
      <c r="H810">
        <v>8.42</v>
      </c>
      <c r="J810" s="81">
        <f>(1+G810)^(1/E810)-1</f>
        <v>3.5750737198698701E-2</v>
      </c>
      <c r="K810">
        <f t="shared" si="300"/>
        <v>3.5750737198698701</v>
      </c>
      <c r="O810" s="71">
        <f t="shared" si="302"/>
        <v>3.5750737198698701</v>
      </c>
      <c r="P810" s="71">
        <f t="shared" si="303"/>
        <v>0.42459307836934324</v>
      </c>
      <c r="Q810" s="71">
        <f t="shared" si="304"/>
        <v>8.42</v>
      </c>
    </row>
    <row r="811" spans="2:17" x14ac:dyDescent="0.25">
      <c r="B811" t="s">
        <v>181</v>
      </c>
      <c r="C811" t="s">
        <v>319</v>
      </c>
      <c r="D811" t="s">
        <v>167</v>
      </c>
      <c r="E811">
        <v>3</v>
      </c>
      <c r="F811">
        <v>8</v>
      </c>
      <c r="G811">
        <v>0.502</v>
      </c>
      <c r="H811">
        <v>19.59</v>
      </c>
      <c r="J811" s="81">
        <f>(1+G811-G810)^(1/E811)-1</f>
        <v>9.4184181363530017E-2</v>
      </c>
      <c r="K811">
        <f t="shared" si="300"/>
        <v>9.4184181363530008</v>
      </c>
      <c r="O811" s="71">
        <f t="shared" si="302"/>
        <v>9.4184181363530008</v>
      </c>
      <c r="P811" s="71">
        <f t="shared" si="303"/>
        <v>0.48077683187100567</v>
      </c>
      <c r="Q811" s="71">
        <f t="shared" si="304"/>
        <v>19.59</v>
      </c>
    </row>
    <row r="812" spans="2:17" x14ac:dyDescent="0.25">
      <c r="B812" t="s">
        <v>181</v>
      </c>
      <c r="C812" t="s">
        <v>319</v>
      </c>
      <c r="D812" t="s">
        <v>168</v>
      </c>
      <c r="E812">
        <v>2</v>
      </c>
      <c r="F812">
        <v>10</v>
      </c>
      <c r="G812">
        <v>1.1759999999999999</v>
      </c>
      <c r="H812">
        <v>48.28</v>
      </c>
      <c r="J812" s="81">
        <f>(1+G812-G811)^(1/E812)-1</f>
        <v>0.29383151917086958</v>
      </c>
      <c r="K812">
        <f t="shared" si="300"/>
        <v>29.383151917086959</v>
      </c>
      <c r="O812" s="71">
        <f t="shared" si="302"/>
        <v>29.383151917086959</v>
      </c>
      <c r="P812" s="71">
        <f t="shared" si="303"/>
        <v>0.60859883838208284</v>
      </c>
      <c r="Q812" s="71">
        <f t="shared" si="304"/>
        <v>48.28</v>
      </c>
    </row>
    <row r="813" spans="2:17" x14ac:dyDescent="0.25">
      <c r="B813" t="s">
        <v>181</v>
      </c>
      <c r="C813" t="s">
        <v>319</v>
      </c>
      <c r="D813" t="s">
        <v>4190</v>
      </c>
      <c r="E813">
        <v>2</v>
      </c>
      <c r="F813">
        <v>12</v>
      </c>
      <c r="G813">
        <v>1.411</v>
      </c>
      <c r="H813">
        <v>47.17</v>
      </c>
      <c r="J813" s="81">
        <f>(1+G813-G812)^(1/E813)-1</f>
        <v>0.11130553854464353</v>
      </c>
      <c r="K813">
        <f t="shared" si="300"/>
        <v>11.130553854464353</v>
      </c>
      <c r="O813" s="71">
        <f t="shared" si="302"/>
        <v>11.130553854464353</v>
      </c>
      <c r="P813" s="71">
        <f t="shared" si="303"/>
        <v>0.23596679784745286</v>
      </c>
      <c r="Q813" s="71">
        <f t="shared" si="304"/>
        <v>47.17</v>
      </c>
    </row>
    <row r="814" spans="2:17" x14ac:dyDescent="0.25">
      <c r="B814" t="s">
        <v>181</v>
      </c>
      <c r="C814" t="s">
        <v>319</v>
      </c>
      <c r="D814" t="s">
        <v>4191</v>
      </c>
      <c r="E814">
        <v>3</v>
      </c>
      <c r="F814">
        <v>15</v>
      </c>
      <c r="G814">
        <v>1.6839999999999999</v>
      </c>
      <c r="H814">
        <v>73.97</v>
      </c>
      <c r="J814" s="81">
        <f>(1+G814-G813)^(1/E814)-1</f>
        <v>8.3784164759273638E-2</v>
      </c>
      <c r="K814">
        <f t="shared" si="300"/>
        <v>8.3784164759273629</v>
      </c>
      <c r="O814" s="71">
        <f t="shared" si="302"/>
        <v>8.3784164759273629</v>
      </c>
      <c r="P814" s="71">
        <f t="shared" si="303"/>
        <v>0.11326776363292367</v>
      </c>
      <c r="Q814" s="71">
        <f t="shared" si="304"/>
        <v>73.97</v>
      </c>
    </row>
    <row r="815" spans="2:17" x14ac:dyDescent="0.25">
      <c r="B815" t="s">
        <v>4196</v>
      </c>
      <c r="C815" t="s">
        <v>319</v>
      </c>
      <c r="D815" t="s">
        <v>171</v>
      </c>
      <c r="E815">
        <v>5</v>
      </c>
      <c r="F815">
        <v>5</v>
      </c>
      <c r="G815">
        <v>0.155</v>
      </c>
      <c r="H815">
        <v>6.27</v>
      </c>
      <c r="J815" s="81">
        <f>(1+G815)^(1/E815)-1</f>
        <v>2.9239385530068329E-2</v>
      </c>
      <c r="K815">
        <f t="shared" si="300"/>
        <v>2.9239385530068329</v>
      </c>
      <c r="O815" s="71">
        <f t="shared" si="302"/>
        <v>2.9239385530068329</v>
      </c>
      <c r="P815" s="71">
        <f t="shared" si="303"/>
        <v>0.46633788724191916</v>
      </c>
      <c r="Q815" s="71">
        <f t="shared" si="304"/>
        <v>6.27</v>
      </c>
    </row>
    <row r="816" spans="2:17" x14ac:dyDescent="0.25">
      <c r="B816" t="s">
        <v>4196</v>
      </c>
      <c r="C816" t="s">
        <v>319</v>
      </c>
      <c r="D816" t="s">
        <v>167</v>
      </c>
      <c r="E816">
        <v>3</v>
      </c>
      <c r="F816">
        <v>8</v>
      </c>
      <c r="G816">
        <v>0.46</v>
      </c>
      <c r="H816">
        <v>16.41</v>
      </c>
      <c r="J816" s="81">
        <f>(1+G816-G815)^(1/E816)-1</f>
        <v>9.2790314655415429E-2</v>
      </c>
      <c r="K816">
        <f t="shared" si="300"/>
        <v>9.2790314655415429</v>
      </c>
      <c r="O816" s="71">
        <f t="shared" si="302"/>
        <v>9.2790314655415429</v>
      </c>
      <c r="P816" s="71">
        <f t="shared" si="303"/>
        <v>0.56544981508479841</v>
      </c>
      <c r="Q816" s="71">
        <f t="shared" si="304"/>
        <v>16.41</v>
      </c>
    </row>
    <row r="817" spans="1:17" x14ac:dyDescent="0.25">
      <c r="B817" t="s">
        <v>4196</v>
      </c>
      <c r="C817" t="s">
        <v>319</v>
      </c>
      <c r="D817" t="s">
        <v>168</v>
      </c>
      <c r="E817">
        <v>2</v>
      </c>
      <c r="F817">
        <v>10</v>
      </c>
      <c r="G817">
        <v>1.157</v>
      </c>
      <c r="H817">
        <v>46.37</v>
      </c>
      <c r="J817" s="81">
        <f>(1+G817-G816)^(1/E817)-1</f>
        <v>0.30268952555856532</v>
      </c>
      <c r="K817">
        <f t="shared" si="300"/>
        <v>30.268952555856533</v>
      </c>
      <c r="O817" s="71">
        <f t="shared" si="302"/>
        <v>30.268952555856533</v>
      </c>
      <c r="P817" s="71">
        <f t="shared" si="303"/>
        <v>0.65277016510365615</v>
      </c>
      <c r="Q817" s="71">
        <f t="shared" si="304"/>
        <v>46.37</v>
      </c>
    </row>
    <row r="818" spans="1:17" x14ac:dyDescent="0.25">
      <c r="B818" t="s">
        <v>4196</v>
      </c>
      <c r="C818" t="s">
        <v>319</v>
      </c>
      <c r="D818" t="s">
        <v>4190</v>
      </c>
      <c r="E818">
        <v>2</v>
      </c>
      <c r="F818">
        <v>12</v>
      </c>
      <c r="G818">
        <v>1.419</v>
      </c>
      <c r="H818">
        <v>47.09</v>
      </c>
      <c r="J818" s="81">
        <f>(1+G818-G817)^(1/E818)-1</f>
        <v>0.12338773359868949</v>
      </c>
      <c r="K818">
        <f t="shared" si="300"/>
        <v>12.338773359868949</v>
      </c>
      <c r="O818" s="71">
        <f t="shared" si="302"/>
        <v>12.338773359868949</v>
      </c>
      <c r="P818" s="71">
        <f t="shared" si="303"/>
        <v>0.26202534210806855</v>
      </c>
      <c r="Q818" s="71">
        <f t="shared" si="304"/>
        <v>47.09</v>
      </c>
    </row>
    <row r="819" spans="1:17" x14ac:dyDescent="0.25">
      <c r="B819" t="s">
        <v>4196</v>
      </c>
      <c r="C819" t="s">
        <v>319</v>
      </c>
      <c r="D819" t="s">
        <v>4191</v>
      </c>
      <c r="E819">
        <v>3</v>
      </c>
      <c r="F819">
        <v>15</v>
      </c>
      <c r="G819">
        <v>1.73</v>
      </c>
      <c r="H819">
        <v>66.95</v>
      </c>
      <c r="J819" s="81">
        <f>(1+G819-G818)^(1/E819)-1</f>
        <v>9.4462528915949973E-2</v>
      </c>
      <c r="K819">
        <f t="shared" si="300"/>
        <v>9.4462528915949981</v>
      </c>
      <c r="O819" s="71">
        <f t="shared" si="302"/>
        <v>9.4462528915949981</v>
      </c>
      <c r="P819" s="71">
        <f t="shared" si="303"/>
        <v>0.14109414326504852</v>
      </c>
      <c r="Q819" s="71">
        <f t="shared" si="304"/>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81">
        <f t="shared" ref="J826:J828" si="305">(1+G826)^(1/F826)-1</f>
        <v>2.5182910509144119E-2</v>
      </c>
      <c r="K826">
        <f t="shared" ref="K826:K828" si="306">J826*100</f>
        <v>2.5182910509144119</v>
      </c>
      <c r="L826">
        <f t="shared" ref="L826:L828" si="307">G826/H826</f>
        <v>2.6842105263157894</v>
      </c>
      <c r="O826" s="71">
        <f t="shared" ref="O826:O828" si="308">K826</f>
        <v>2.5182910509144119</v>
      </c>
      <c r="P826" s="71">
        <f t="shared" ref="P826:P828" si="309">O826/Q826</f>
        <v>0.93818686210536917</v>
      </c>
      <c r="Q826" s="71">
        <f t="shared" ref="Q826:Q828" si="310">L826</f>
        <v>2.6842105263157894</v>
      </c>
    </row>
    <row r="827" spans="1:17" x14ac:dyDescent="0.25">
      <c r="B827">
        <v>1979</v>
      </c>
      <c r="C827">
        <v>2</v>
      </c>
      <c r="D827" t="s">
        <v>4205</v>
      </c>
      <c r="E827">
        <v>2</v>
      </c>
      <c r="F827">
        <v>2</v>
      </c>
      <c r="G827">
        <v>5.1999999999999998E-2</v>
      </c>
      <c r="H827">
        <v>1.4E-2</v>
      </c>
      <c r="J827" s="81">
        <f t="shared" si="305"/>
        <v>2.567051239664675E-2</v>
      </c>
      <c r="K827">
        <f t="shared" si="306"/>
        <v>2.567051239664675</v>
      </c>
      <c r="L827">
        <f t="shared" si="307"/>
        <v>3.714285714285714</v>
      </c>
      <c r="O827" s="71">
        <f t="shared" si="308"/>
        <v>2.567051239664675</v>
      </c>
      <c r="P827" s="71">
        <f t="shared" si="309"/>
        <v>0.69112917990972023</v>
      </c>
      <c r="Q827" s="71">
        <f t="shared" si="310"/>
        <v>3.714285714285714</v>
      </c>
    </row>
    <row r="828" spans="1:17" x14ac:dyDescent="0.25">
      <c r="B828">
        <v>1979</v>
      </c>
      <c r="C828">
        <v>2</v>
      </c>
      <c r="D828" t="s">
        <v>215</v>
      </c>
      <c r="E828">
        <v>4</v>
      </c>
      <c r="F828">
        <v>4</v>
      </c>
      <c r="G828">
        <v>0.14399999999999999</v>
      </c>
      <c r="H828">
        <v>1.7000000000000001E-2</v>
      </c>
      <c r="J828" s="81">
        <f t="shared" si="305"/>
        <v>3.4204697615358493E-2</v>
      </c>
      <c r="K828">
        <f t="shared" si="306"/>
        <v>3.4204697615358493</v>
      </c>
      <c r="L828">
        <f t="shared" si="307"/>
        <v>8.470588235294116</v>
      </c>
      <c r="O828" s="71">
        <f t="shared" si="308"/>
        <v>3.4204697615358493</v>
      </c>
      <c r="P828" s="71">
        <f t="shared" si="309"/>
        <v>0.40380545795909339</v>
      </c>
      <c r="Q828" s="71">
        <f t="shared" si="310"/>
        <v>8.470588235294116</v>
      </c>
    </row>
    <row r="829" spans="1:17" x14ac:dyDescent="0.25">
      <c r="B829">
        <v>1979</v>
      </c>
      <c r="C829">
        <v>2</v>
      </c>
      <c r="D829" t="s">
        <v>4206</v>
      </c>
      <c r="E829">
        <v>3</v>
      </c>
      <c r="F829">
        <v>7</v>
      </c>
      <c r="G829">
        <v>0.20200000000000001</v>
      </c>
      <c r="H829">
        <v>2.1999999999999999E-2</v>
      </c>
      <c r="J829" s="81">
        <f t="shared" ref="J829:J837" si="311">(1+G829)^(1/F829)-1</f>
        <v>2.6632299999280518E-2</v>
      </c>
      <c r="K829">
        <f t="shared" ref="K829:K837" si="312">J829*100</f>
        <v>2.6632299999280518</v>
      </c>
      <c r="L829">
        <f t="shared" ref="L829:L837" si="313">G829/H829</f>
        <v>9.1818181818181834</v>
      </c>
      <c r="O829" s="71">
        <f t="shared" ref="O829:O837" si="314">K829</f>
        <v>2.6632299999280518</v>
      </c>
      <c r="P829" s="71">
        <f t="shared" ref="P829:P837" si="315">O829/Q829</f>
        <v>0.29005475246741153</v>
      </c>
      <c r="Q829" s="71">
        <f t="shared" ref="Q829:Q837" si="316">L829</f>
        <v>9.1818181818181834</v>
      </c>
    </row>
    <row r="830" spans="1:17" x14ac:dyDescent="0.25">
      <c r="B830">
        <v>1979</v>
      </c>
      <c r="C830">
        <v>3</v>
      </c>
      <c r="D830" t="s">
        <v>4204</v>
      </c>
      <c r="E830">
        <v>2</v>
      </c>
      <c r="F830">
        <v>2</v>
      </c>
      <c r="G830">
        <v>5.2999999999999999E-2</v>
      </c>
      <c r="H830">
        <v>1.9E-2</v>
      </c>
      <c r="J830" s="81">
        <f t="shared" si="311"/>
        <v>2.6157882589224135E-2</v>
      </c>
      <c r="K830">
        <f t="shared" si="312"/>
        <v>2.6157882589224135</v>
      </c>
      <c r="L830">
        <f t="shared" si="313"/>
        <v>2.7894736842105261</v>
      </c>
      <c r="O830" s="71">
        <f t="shared" si="314"/>
        <v>2.6157882589224135</v>
      </c>
      <c r="P830" s="71">
        <f t="shared" si="315"/>
        <v>0.93773541357595969</v>
      </c>
      <c r="Q830" s="71">
        <f t="shared" si="316"/>
        <v>2.7894736842105261</v>
      </c>
    </row>
    <row r="831" spans="1:17" x14ac:dyDescent="0.25">
      <c r="B831">
        <v>1979</v>
      </c>
      <c r="C831">
        <v>3</v>
      </c>
      <c r="D831" t="s">
        <v>4205</v>
      </c>
      <c r="E831">
        <v>2</v>
      </c>
      <c r="F831">
        <v>2</v>
      </c>
      <c r="G831">
        <v>5.0999999999999997E-2</v>
      </c>
      <c r="H831">
        <v>1.4E-2</v>
      </c>
      <c r="J831" s="81">
        <f t="shared" si="311"/>
        <v>2.5182910509144119E-2</v>
      </c>
      <c r="K831">
        <f t="shared" si="312"/>
        <v>2.5182910509144119</v>
      </c>
      <c r="L831">
        <f t="shared" si="313"/>
        <v>3.6428571428571423</v>
      </c>
      <c r="O831" s="71">
        <f t="shared" si="314"/>
        <v>2.5182910509144119</v>
      </c>
      <c r="P831" s="71">
        <f t="shared" si="315"/>
        <v>0.69129558260395629</v>
      </c>
      <c r="Q831" s="71">
        <f t="shared" si="316"/>
        <v>3.6428571428571423</v>
      </c>
    </row>
    <row r="832" spans="1:17" x14ac:dyDescent="0.25">
      <c r="B832">
        <v>1979</v>
      </c>
      <c r="C832">
        <v>3</v>
      </c>
      <c r="D832" t="s">
        <v>215</v>
      </c>
      <c r="E832">
        <v>4</v>
      </c>
      <c r="F832">
        <v>4</v>
      </c>
      <c r="G832">
        <v>0.14000000000000001</v>
      </c>
      <c r="H832">
        <v>1.7999999999999999E-2</v>
      </c>
      <c r="J832" s="81">
        <f t="shared" si="311"/>
        <v>3.3299484758959608E-2</v>
      </c>
      <c r="K832">
        <f t="shared" si="312"/>
        <v>3.3299484758959608</v>
      </c>
      <c r="L832">
        <f t="shared" si="313"/>
        <v>7.7777777777777795</v>
      </c>
      <c r="O832" s="71">
        <f t="shared" si="314"/>
        <v>3.3299484758959608</v>
      </c>
      <c r="P832" s="71">
        <f t="shared" si="315"/>
        <v>0.42813623261519484</v>
      </c>
      <c r="Q832" s="71">
        <f t="shared" si="316"/>
        <v>7.7777777777777795</v>
      </c>
    </row>
    <row r="833" spans="2:97" x14ac:dyDescent="0.25">
      <c r="B833">
        <v>1979</v>
      </c>
      <c r="C833">
        <v>3</v>
      </c>
      <c r="D833" t="s">
        <v>4206</v>
      </c>
      <c r="E833">
        <v>3</v>
      </c>
      <c r="F833">
        <v>7</v>
      </c>
      <c r="G833">
        <v>0.19600000000000001</v>
      </c>
      <c r="H833">
        <v>2.9000000000000001E-2</v>
      </c>
      <c r="J833" s="81">
        <f t="shared" si="311"/>
        <v>2.5898640353314795E-2</v>
      </c>
      <c r="K833">
        <f t="shared" si="312"/>
        <v>2.5898640353314795</v>
      </c>
      <c r="L833">
        <f t="shared" si="313"/>
        <v>6.7586206896551726</v>
      </c>
      <c r="O833" s="71">
        <f t="shared" si="314"/>
        <v>2.5898640353314795</v>
      </c>
      <c r="P833" s="71">
        <f t="shared" si="315"/>
        <v>0.38319416849292298</v>
      </c>
      <c r="Q833" s="71">
        <f t="shared" si="316"/>
        <v>6.7586206896551726</v>
      </c>
    </row>
    <row r="834" spans="2:97" x14ac:dyDescent="0.25">
      <c r="B834">
        <v>1979</v>
      </c>
      <c r="C834">
        <v>4</v>
      </c>
      <c r="D834" t="s">
        <v>4204</v>
      </c>
      <c r="E834">
        <v>2</v>
      </c>
      <c r="F834">
        <v>2</v>
      </c>
      <c r="G834">
        <v>4.8000000000000001E-2</v>
      </c>
      <c r="H834">
        <v>1.9E-2</v>
      </c>
      <c r="J834" s="81">
        <f t="shared" si="311"/>
        <v>2.3718711365578127E-2</v>
      </c>
      <c r="K834">
        <f t="shared" si="312"/>
        <v>2.3718711365578127</v>
      </c>
      <c r="L834">
        <f t="shared" si="313"/>
        <v>2.5263157894736845</v>
      </c>
      <c r="O834" s="71">
        <f t="shared" si="314"/>
        <v>2.3718711365578127</v>
      </c>
      <c r="P834" s="71">
        <f t="shared" si="315"/>
        <v>0.9388656582208007</v>
      </c>
      <c r="Q834" s="71">
        <f t="shared" si="316"/>
        <v>2.5263157894736845</v>
      </c>
    </row>
    <row r="835" spans="2:97" x14ac:dyDescent="0.25">
      <c r="B835">
        <v>1979</v>
      </c>
      <c r="C835">
        <v>4</v>
      </c>
      <c r="D835" t="s">
        <v>4205</v>
      </c>
      <c r="E835">
        <v>2</v>
      </c>
      <c r="F835">
        <v>2</v>
      </c>
      <c r="G835">
        <v>4.3999999999999997E-2</v>
      </c>
      <c r="H835">
        <v>1.4E-2</v>
      </c>
      <c r="J835" s="81">
        <f t="shared" si="311"/>
        <v>2.1763181955584132E-2</v>
      </c>
      <c r="K835">
        <f t="shared" si="312"/>
        <v>2.1763181955584132</v>
      </c>
      <c r="L835">
        <f t="shared" si="313"/>
        <v>3.1428571428571428</v>
      </c>
      <c r="O835" s="71">
        <f t="shared" si="314"/>
        <v>2.1763181955584132</v>
      </c>
      <c r="P835" s="71">
        <f t="shared" si="315"/>
        <v>0.69246488040494969</v>
      </c>
      <c r="Q835" s="71">
        <f t="shared" si="316"/>
        <v>3.1428571428571428</v>
      </c>
    </row>
    <row r="836" spans="2:97" x14ac:dyDescent="0.25">
      <c r="B836">
        <v>1979</v>
      </c>
      <c r="C836">
        <v>4</v>
      </c>
      <c r="D836" t="s">
        <v>215</v>
      </c>
      <c r="E836">
        <v>4</v>
      </c>
      <c r="F836">
        <v>4</v>
      </c>
      <c r="G836">
        <v>0.128</v>
      </c>
      <c r="H836">
        <v>1.7999999999999999E-2</v>
      </c>
      <c r="J836" s="81">
        <f t="shared" si="311"/>
        <v>3.0569475478553265E-2</v>
      </c>
      <c r="K836">
        <f t="shared" si="312"/>
        <v>3.0569475478553265</v>
      </c>
      <c r="L836">
        <f t="shared" si="313"/>
        <v>7.1111111111111116</v>
      </c>
      <c r="O836" s="71">
        <f t="shared" si="314"/>
        <v>3.0569475478553265</v>
      </c>
      <c r="P836" s="71">
        <f t="shared" si="315"/>
        <v>0.42988324891715524</v>
      </c>
      <c r="Q836" s="71">
        <f t="shared" si="316"/>
        <v>7.1111111111111116</v>
      </c>
    </row>
    <row r="837" spans="2:97" x14ac:dyDescent="0.25">
      <c r="B837">
        <v>1979</v>
      </c>
      <c r="C837">
        <v>4</v>
      </c>
      <c r="D837" t="s">
        <v>4206</v>
      </c>
      <c r="E837">
        <v>3</v>
      </c>
      <c r="F837">
        <v>7</v>
      </c>
      <c r="G837">
        <v>0.17899999999999999</v>
      </c>
      <c r="H837">
        <v>2.9000000000000001E-2</v>
      </c>
      <c r="J837" s="81">
        <f t="shared" si="311"/>
        <v>2.3802670112758939E-2</v>
      </c>
      <c r="K837">
        <f t="shared" si="312"/>
        <v>2.3802670112758939</v>
      </c>
      <c r="L837">
        <f t="shared" si="313"/>
        <v>6.1724137931034475</v>
      </c>
      <c r="O837" s="71">
        <f t="shared" si="314"/>
        <v>2.3802670112758939</v>
      </c>
      <c r="P837" s="71">
        <f t="shared" si="315"/>
        <v>0.38562985098883201</v>
      </c>
      <c r="Q837" s="71">
        <f t="shared" si="316"/>
        <v>6.1724137931034475</v>
      </c>
    </row>
    <row r="838" spans="2:97" x14ac:dyDescent="0.25">
      <c r="B838">
        <v>1986</v>
      </c>
      <c r="C838">
        <v>2</v>
      </c>
      <c r="D838" t="s">
        <v>4204</v>
      </c>
      <c r="E838">
        <v>2</v>
      </c>
      <c r="F838">
        <v>2</v>
      </c>
      <c r="G838">
        <v>3.1E-2</v>
      </c>
      <c r="H838">
        <v>2.7E-2</v>
      </c>
      <c r="J838" s="81">
        <f t="shared" ref="J838:J849" si="317">(1+G838)^(1/F838)-1</f>
        <v>1.5381701627520838E-2</v>
      </c>
      <c r="K838">
        <f t="shared" ref="K838:K849" si="318">J838*100</f>
        <v>1.5381701627520838</v>
      </c>
      <c r="L838">
        <f t="shared" ref="L838:L849" si="319">G838/H838</f>
        <v>1.1481481481481481</v>
      </c>
      <c r="O838" s="71">
        <f t="shared" ref="O838:O849" si="320">K838</f>
        <v>1.5381701627520838</v>
      </c>
      <c r="P838" s="71">
        <f t="shared" ref="P838:P849" si="321">O838/Q838</f>
        <v>1.3396965933647182</v>
      </c>
      <c r="Q838" s="71">
        <f t="shared" ref="Q838:Q849" si="322">L838</f>
        <v>1.1481481481481481</v>
      </c>
    </row>
    <row r="839" spans="2:97" x14ac:dyDescent="0.25">
      <c r="B839">
        <v>1986</v>
      </c>
      <c r="C839">
        <v>2</v>
      </c>
      <c r="D839" t="s">
        <v>4205</v>
      </c>
      <c r="E839">
        <v>2</v>
      </c>
      <c r="F839">
        <v>2</v>
      </c>
      <c r="G839">
        <v>9.4E-2</v>
      </c>
      <c r="H839">
        <v>2.3E-2</v>
      </c>
      <c r="J839" s="81">
        <f t="shared" si="317"/>
        <v>4.5944549199430584E-2</v>
      </c>
      <c r="K839">
        <f t="shared" si="318"/>
        <v>4.5944549199430584</v>
      </c>
      <c r="L839">
        <f t="shared" si="319"/>
        <v>4.0869565217391308</v>
      </c>
      <c r="O839" s="71">
        <f t="shared" si="320"/>
        <v>4.5944549199430584</v>
      </c>
      <c r="P839" s="71">
        <f t="shared" si="321"/>
        <v>1.1241751399860673</v>
      </c>
      <c r="Q839" s="71">
        <f t="shared" si="322"/>
        <v>4.0869565217391308</v>
      </c>
    </row>
    <row r="840" spans="2:97" x14ac:dyDescent="0.25">
      <c r="B840">
        <v>1986</v>
      </c>
      <c r="C840">
        <v>2</v>
      </c>
      <c r="D840" t="s">
        <v>215</v>
      </c>
      <c r="E840">
        <v>4</v>
      </c>
      <c r="F840">
        <v>4</v>
      </c>
      <c r="G840">
        <v>0.21</v>
      </c>
      <c r="H840">
        <v>2.7E-2</v>
      </c>
      <c r="J840" s="81">
        <f t="shared" si="317"/>
        <v>4.8808848170151631E-2</v>
      </c>
      <c r="K840">
        <f t="shared" si="318"/>
        <v>4.8808848170151631</v>
      </c>
      <c r="L840">
        <f t="shared" si="319"/>
        <v>7.7777777777777777</v>
      </c>
      <c r="O840" s="71">
        <f t="shared" si="320"/>
        <v>4.8808848170151631</v>
      </c>
      <c r="P840" s="71">
        <f t="shared" si="321"/>
        <v>0.62754233361623524</v>
      </c>
      <c r="Q840" s="71">
        <f t="shared" si="322"/>
        <v>7.7777777777777777</v>
      </c>
    </row>
    <row r="841" spans="2:97" x14ac:dyDescent="0.25">
      <c r="B841">
        <v>1986</v>
      </c>
      <c r="C841">
        <v>2</v>
      </c>
      <c r="D841" t="s">
        <v>4206</v>
      </c>
      <c r="E841">
        <v>3</v>
      </c>
      <c r="F841">
        <v>7</v>
      </c>
      <c r="G841">
        <v>0.316</v>
      </c>
      <c r="H841">
        <v>3.4000000000000002E-2</v>
      </c>
      <c r="J841" s="81">
        <f t="shared" si="317"/>
        <v>4.0007702094714936E-2</v>
      </c>
      <c r="K841">
        <f t="shared" si="318"/>
        <v>4.0007702094714936</v>
      </c>
      <c r="L841">
        <f t="shared" si="319"/>
        <v>9.2941176470588225</v>
      </c>
      <c r="O841" s="71">
        <f t="shared" si="320"/>
        <v>4.0007702094714936</v>
      </c>
      <c r="P841" s="71">
        <f t="shared" si="321"/>
        <v>0.43046261747478098</v>
      </c>
      <c r="Q841" s="71">
        <f t="shared" si="322"/>
        <v>9.2941176470588225</v>
      </c>
    </row>
    <row r="842" spans="2:97" x14ac:dyDescent="0.25">
      <c r="B842">
        <v>1986</v>
      </c>
      <c r="C842">
        <v>3</v>
      </c>
      <c r="D842" t="s">
        <v>4204</v>
      </c>
      <c r="E842">
        <v>2</v>
      </c>
      <c r="F842">
        <v>2</v>
      </c>
      <c r="G842">
        <v>2.8000000000000001E-2</v>
      </c>
      <c r="H842">
        <v>2.7E-2</v>
      </c>
      <c r="J842" s="81">
        <f t="shared" si="317"/>
        <v>1.3903348450926112E-2</v>
      </c>
      <c r="K842">
        <f t="shared" si="318"/>
        <v>1.3903348450926112</v>
      </c>
      <c r="L842">
        <f t="shared" si="319"/>
        <v>1.037037037037037</v>
      </c>
      <c r="O842" s="71">
        <f t="shared" si="320"/>
        <v>1.3903348450926112</v>
      </c>
      <c r="P842" s="71">
        <f t="shared" si="321"/>
        <v>1.3406800291964465</v>
      </c>
      <c r="Q842" s="71">
        <f t="shared" si="322"/>
        <v>1.037037037037037</v>
      </c>
    </row>
    <row r="843" spans="2:97" x14ac:dyDescent="0.25">
      <c r="B843">
        <v>1986</v>
      </c>
      <c r="C843">
        <v>3</v>
      </c>
      <c r="D843" t="s">
        <v>4205</v>
      </c>
      <c r="E843">
        <v>2</v>
      </c>
      <c r="F843">
        <v>2</v>
      </c>
      <c r="G843">
        <v>8.8999999999999996E-2</v>
      </c>
      <c r="H843">
        <v>2.3E-2</v>
      </c>
      <c r="J843" s="81">
        <f t="shared" si="317"/>
        <v>4.3551627855565211E-2</v>
      </c>
      <c r="K843">
        <f t="shared" si="318"/>
        <v>4.3551627855565211</v>
      </c>
      <c r="L843">
        <f t="shared" si="319"/>
        <v>3.8695652173913042</v>
      </c>
      <c r="O843" s="71">
        <f t="shared" si="320"/>
        <v>4.3551627855565211</v>
      </c>
      <c r="P843" s="71">
        <f t="shared" si="321"/>
        <v>1.1254915063797752</v>
      </c>
      <c r="Q843" s="71">
        <f t="shared" si="322"/>
        <v>3.8695652173913042</v>
      </c>
    </row>
    <row r="844" spans="2:97" x14ac:dyDescent="0.25">
      <c r="B844">
        <v>1986</v>
      </c>
      <c r="C844">
        <v>3</v>
      </c>
      <c r="D844" t="s">
        <v>215</v>
      </c>
      <c r="E844">
        <v>4</v>
      </c>
      <c r="F844">
        <v>4</v>
      </c>
      <c r="G844">
        <v>0.20300000000000001</v>
      </c>
      <c r="H844">
        <v>2.7E-2</v>
      </c>
      <c r="J844" s="81">
        <f t="shared" si="317"/>
        <v>4.7288673984255958E-2</v>
      </c>
      <c r="K844">
        <f t="shared" si="318"/>
        <v>4.7288673984255958</v>
      </c>
      <c r="L844">
        <f t="shared" si="319"/>
        <v>7.518518518518519</v>
      </c>
      <c r="O844" s="71">
        <f t="shared" si="320"/>
        <v>4.7288673984255958</v>
      </c>
      <c r="P844" s="71">
        <f t="shared" si="321"/>
        <v>0.62896265890389691</v>
      </c>
      <c r="Q844" s="71">
        <f t="shared" si="322"/>
        <v>7.518518518518519</v>
      </c>
    </row>
    <row r="845" spans="2:97" x14ac:dyDescent="0.25">
      <c r="B845">
        <v>1986</v>
      </c>
      <c r="C845">
        <v>3</v>
      </c>
      <c r="D845" t="s">
        <v>4206</v>
      </c>
      <c r="E845">
        <v>3</v>
      </c>
      <c r="F845">
        <v>7</v>
      </c>
      <c r="G845">
        <v>0.30599999999999999</v>
      </c>
      <c r="H845">
        <v>3.4000000000000002E-2</v>
      </c>
      <c r="J845" s="81">
        <f t="shared" si="317"/>
        <v>3.8875037491050257E-2</v>
      </c>
      <c r="K845">
        <f t="shared" si="318"/>
        <v>3.8875037491050257</v>
      </c>
      <c r="L845">
        <f t="shared" si="319"/>
        <v>9</v>
      </c>
      <c r="O845" s="71">
        <f t="shared" si="320"/>
        <v>3.8875037491050257</v>
      </c>
      <c r="P845" s="71">
        <f t="shared" si="321"/>
        <v>0.43194486101166951</v>
      </c>
      <c r="Q845" s="71">
        <f t="shared" si="322"/>
        <v>9</v>
      </c>
    </row>
    <row r="846" spans="2:97" x14ac:dyDescent="0.25">
      <c r="B846">
        <v>1986</v>
      </c>
      <c r="C846">
        <v>4</v>
      </c>
      <c r="D846" t="s">
        <v>4204</v>
      </c>
      <c r="E846">
        <v>2</v>
      </c>
      <c r="F846">
        <v>2</v>
      </c>
      <c r="G846">
        <v>2.3E-2</v>
      </c>
      <c r="H846">
        <v>2.7E-2</v>
      </c>
      <c r="J846" s="81">
        <f t="shared" si="317"/>
        <v>1.1434624679222516E-2</v>
      </c>
      <c r="K846">
        <f t="shared" si="318"/>
        <v>1.1434624679222516</v>
      </c>
      <c r="L846">
        <f t="shared" si="319"/>
        <v>0.85185185185185186</v>
      </c>
      <c r="O846" s="71">
        <f t="shared" si="320"/>
        <v>1.1434624679222516</v>
      </c>
      <c r="P846" s="71">
        <f t="shared" si="321"/>
        <v>1.3423255058217736</v>
      </c>
      <c r="Q846" s="71">
        <f t="shared" si="322"/>
        <v>0.85185185185185186</v>
      </c>
    </row>
    <row r="847" spans="2:97" x14ac:dyDescent="0.25">
      <c r="B847">
        <v>1986</v>
      </c>
      <c r="C847">
        <v>4</v>
      </c>
      <c r="D847" t="s">
        <v>4205</v>
      </c>
      <c r="E847">
        <v>2</v>
      </c>
      <c r="F847">
        <v>2</v>
      </c>
      <c r="G847">
        <v>8.1000000000000003E-2</v>
      </c>
      <c r="H847">
        <v>2.3E-2</v>
      </c>
      <c r="J847" s="81">
        <f t="shared" si="317"/>
        <v>3.97114984456024E-2</v>
      </c>
      <c r="K847">
        <f t="shared" si="318"/>
        <v>3.97114984456024</v>
      </c>
      <c r="L847">
        <f t="shared" si="319"/>
        <v>3.5217391304347827</v>
      </c>
      <c r="O847" s="71">
        <f t="shared" si="320"/>
        <v>3.97114984456024</v>
      </c>
      <c r="P847" s="71">
        <f t="shared" si="321"/>
        <v>1.1276104496899446</v>
      </c>
      <c r="Q847" s="71">
        <f t="shared" si="322"/>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81">
        <f t="shared" si="317"/>
        <v>4.4228311186168989E-2</v>
      </c>
      <c r="K848">
        <f t="shared" si="318"/>
        <v>4.4228311186168989</v>
      </c>
      <c r="L848">
        <f t="shared" si="319"/>
        <v>7</v>
      </c>
      <c r="O848" s="71">
        <f t="shared" si="320"/>
        <v>4.4228311186168989</v>
      </c>
      <c r="P848" s="71">
        <f t="shared" si="321"/>
        <v>0.63183301694527128</v>
      </c>
      <c r="Q848" s="71">
        <f t="shared" si="322"/>
        <v>7</v>
      </c>
      <c r="AV848">
        <v>1</v>
      </c>
    </row>
    <row r="849" spans="1:48" x14ac:dyDescent="0.25">
      <c r="B849">
        <v>1986</v>
      </c>
      <c r="C849">
        <v>4</v>
      </c>
      <c r="D849" t="s">
        <v>4206</v>
      </c>
      <c r="E849">
        <v>3</v>
      </c>
      <c r="F849">
        <v>7</v>
      </c>
      <c r="G849">
        <v>0.28899999999999998</v>
      </c>
      <c r="H849">
        <v>3.4000000000000002E-2</v>
      </c>
      <c r="J849" s="81">
        <f t="shared" si="317"/>
        <v>3.6932333398746353E-2</v>
      </c>
      <c r="K849">
        <f t="shared" si="318"/>
        <v>3.6932333398746353</v>
      </c>
      <c r="L849">
        <f t="shared" si="319"/>
        <v>8.4999999999999982</v>
      </c>
      <c r="O849" s="71">
        <f t="shared" si="320"/>
        <v>3.6932333398746353</v>
      </c>
      <c r="P849" s="71">
        <f t="shared" si="321"/>
        <v>0.43449803998525133</v>
      </c>
      <c r="Q849" s="71">
        <f t="shared" si="322"/>
        <v>8.4999999999999982</v>
      </c>
      <c r="AV849">
        <v>1</v>
      </c>
    </row>
    <row r="850" spans="1:48" x14ac:dyDescent="0.25">
      <c r="B850">
        <v>2000</v>
      </c>
      <c r="C850">
        <v>2</v>
      </c>
      <c r="D850" t="s">
        <v>4204</v>
      </c>
      <c r="E850">
        <v>2</v>
      </c>
      <c r="F850">
        <v>2</v>
      </c>
      <c r="G850">
        <v>8.4000000000000005E-2</v>
      </c>
      <c r="H850">
        <v>2.1999999999999999E-2</v>
      </c>
      <c r="J850" s="81">
        <f t="shared" ref="J850:J861" si="323">(1+G850)^(1/F850)-1</f>
        <v>4.1153206785629726E-2</v>
      </c>
      <c r="K850">
        <f t="shared" ref="K850:K861" si="324">J850*100</f>
        <v>4.1153206785629726</v>
      </c>
      <c r="L850">
        <f t="shared" ref="L850:L861" si="325">G850/H850</f>
        <v>3.8181818181818188</v>
      </c>
      <c r="O850" s="71">
        <f t="shared" ref="O850:O861" si="326">K850</f>
        <v>4.1153206785629726</v>
      </c>
      <c r="P850" s="71">
        <f t="shared" ref="P850:P861" si="327">O850/Q850</f>
        <v>1.0778220824807783</v>
      </c>
      <c r="Q850" s="71">
        <f t="shared" ref="Q850:Q861" si="328">L850</f>
        <v>3.8181818181818188</v>
      </c>
      <c r="AV850">
        <v>1</v>
      </c>
    </row>
    <row r="851" spans="1:48" x14ac:dyDescent="0.25">
      <c r="B851">
        <v>2000</v>
      </c>
      <c r="C851">
        <v>2</v>
      </c>
      <c r="D851" t="s">
        <v>4205</v>
      </c>
      <c r="E851">
        <v>2</v>
      </c>
      <c r="F851">
        <v>2</v>
      </c>
      <c r="G851">
        <v>7.1999999999999995E-2</v>
      </c>
      <c r="H851">
        <v>1.7000000000000001E-2</v>
      </c>
      <c r="J851" s="81">
        <f t="shared" si="323"/>
        <v>3.5374328443582792E-2</v>
      </c>
      <c r="K851">
        <f t="shared" si="324"/>
        <v>3.5374328443582792</v>
      </c>
      <c r="L851">
        <f t="shared" si="325"/>
        <v>4.235294117647058</v>
      </c>
      <c r="O851" s="71">
        <f t="shared" si="326"/>
        <v>3.5374328443582792</v>
      </c>
      <c r="P851" s="71">
        <f t="shared" si="327"/>
        <v>0.83522719936237166</v>
      </c>
      <c r="Q851" s="71">
        <f t="shared" si="328"/>
        <v>4.235294117647058</v>
      </c>
      <c r="AV851">
        <v>1</v>
      </c>
    </row>
    <row r="852" spans="1:48" x14ac:dyDescent="0.25">
      <c r="B852">
        <v>2000</v>
      </c>
      <c r="C852">
        <v>2</v>
      </c>
      <c r="D852" t="s">
        <v>215</v>
      </c>
      <c r="E852">
        <v>4</v>
      </c>
      <c r="F852">
        <v>4</v>
      </c>
      <c r="G852">
        <v>0.248</v>
      </c>
      <c r="H852">
        <v>2.1000000000000001E-2</v>
      </c>
      <c r="J852" s="81">
        <f t="shared" si="323"/>
        <v>5.6948060928972755E-2</v>
      </c>
      <c r="K852">
        <f t="shared" si="324"/>
        <v>5.6948060928972755</v>
      </c>
      <c r="L852">
        <f t="shared" si="325"/>
        <v>11.809523809523808</v>
      </c>
      <c r="O852" s="71">
        <f t="shared" si="326"/>
        <v>5.6948060928972755</v>
      </c>
      <c r="P852" s="71">
        <f t="shared" si="327"/>
        <v>0.48222148367275319</v>
      </c>
      <c r="Q852" s="71">
        <f t="shared" si="328"/>
        <v>11.809523809523808</v>
      </c>
      <c r="AV852">
        <v>1</v>
      </c>
    </row>
    <row r="853" spans="1:48" x14ac:dyDescent="0.25">
      <c r="B853">
        <v>2000</v>
      </c>
      <c r="C853">
        <v>2</v>
      </c>
      <c r="D853" t="s">
        <v>4206</v>
      </c>
      <c r="E853">
        <v>3</v>
      </c>
      <c r="F853">
        <v>7</v>
      </c>
      <c r="G853">
        <v>0.44700000000000001</v>
      </c>
      <c r="H853">
        <v>3.5999999999999997E-2</v>
      </c>
      <c r="J853" s="81">
        <f t="shared" si="323"/>
        <v>5.4202582729393711E-2</v>
      </c>
      <c r="K853">
        <f t="shared" si="324"/>
        <v>5.4202582729393711</v>
      </c>
      <c r="L853">
        <f t="shared" si="325"/>
        <v>12.416666666666668</v>
      </c>
      <c r="O853" s="71">
        <f t="shared" si="326"/>
        <v>5.4202582729393711</v>
      </c>
      <c r="P853" s="71">
        <f t="shared" si="327"/>
        <v>0.43653086761927817</v>
      </c>
      <c r="Q853" s="71">
        <f t="shared" si="328"/>
        <v>12.416666666666668</v>
      </c>
      <c r="AV853">
        <v>0</v>
      </c>
    </row>
    <row r="854" spans="1:48" x14ac:dyDescent="0.25">
      <c r="B854">
        <v>2000</v>
      </c>
      <c r="C854">
        <v>3</v>
      </c>
      <c r="D854" t="s">
        <v>4204</v>
      </c>
      <c r="E854">
        <v>2</v>
      </c>
      <c r="F854">
        <v>2</v>
      </c>
      <c r="G854">
        <v>8.2000000000000003E-2</v>
      </c>
      <c r="H854">
        <v>2.3E-2</v>
      </c>
      <c r="J854" s="81">
        <f t="shared" si="323"/>
        <v>4.0192289915667478E-2</v>
      </c>
      <c r="K854">
        <f t="shared" si="324"/>
        <v>4.0192289915667478</v>
      </c>
      <c r="L854">
        <f t="shared" si="325"/>
        <v>3.5652173913043481</v>
      </c>
      <c r="O854" s="71">
        <f t="shared" si="326"/>
        <v>4.0192289915667478</v>
      </c>
      <c r="P854" s="71">
        <f t="shared" si="327"/>
        <v>1.1273447171467705</v>
      </c>
      <c r="Q854" s="71">
        <f t="shared" si="328"/>
        <v>3.5652173913043481</v>
      </c>
      <c r="AV854">
        <v>0</v>
      </c>
    </row>
    <row r="855" spans="1:48" x14ac:dyDescent="0.25">
      <c r="B855">
        <v>2000</v>
      </c>
      <c r="C855">
        <v>3</v>
      </c>
      <c r="D855" t="s">
        <v>4205</v>
      </c>
      <c r="E855">
        <v>2</v>
      </c>
      <c r="F855">
        <v>2</v>
      </c>
      <c r="G855">
        <v>7.2999999999999995E-2</v>
      </c>
      <c r="H855">
        <v>1.7000000000000001E-2</v>
      </c>
      <c r="J855" s="81">
        <f t="shared" si="323"/>
        <v>3.585713300628468E-2</v>
      </c>
      <c r="K855">
        <f t="shared" si="324"/>
        <v>3.585713300628468</v>
      </c>
      <c r="L855">
        <f t="shared" si="325"/>
        <v>4.2941176470588234</v>
      </c>
      <c r="O855" s="71">
        <f t="shared" si="326"/>
        <v>3.585713300628468</v>
      </c>
      <c r="P855" s="71">
        <f t="shared" si="327"/>
        <v>0.8350291248038898</v>
      </c>
      <c r="Q855" s="71">
        <f t="shared" si="328"/>
        <v>4.2941176470588234</v>
      </c>
      <c r="AV855">
        <v>0</v>
      </c>
    </row>
    <row r="856" spans="1:48" x14ac:dyDescent="0.25">
      <c r="B856">
        <v>2000</v>
      </c>
      <c r="C856">
        <v>3</v>
      </c>
      <c r="D856" t="s">
        <v>215</v>
      </c>
      <c r="E856">
        <v>4</v>
      </c>
      <c r="F856">
        <v>4</v>
      </c>
      <c r="G856">
        <v>0.246</v>
      </c>
      <c r="H856">
        <v>2.1000000000000001E-2</v>
      </c>
      <c r="J856" s="81">
        <f t="shared" si="323"/>
        <v>5.6524349454410761E-2</v>
      </c>
      <c r="K856">
        <f t="shared" si="324"/>
        <v>5.6524349454410761</v>
      </c>
      <c r="L856">
        <f t="shared" si="325"/>
        <v>11.714285714285714</v>
      </c>
      <c r="O856" s="71">
        <f t="shared" si="326"/>
        <v>5.6524349454410761</v>
      </c>
      <c r="P856" s="71">
        <f t="shared" si="327"/>
        <v>0.48252493436692118</v>
      </c>
      <c r="Q856" s="71">
        <f t="shared" si="328"/>
        <v>11.714285714285714</v>
      </c>
      <c r="AV856">
        <v>0</v>
      </c>
    </row>
    <row r="857" spans="1:48" x14ac:dyDescent="0.25">
      <c r="B857">
        <v>2000</v>
      </c>
      <c r="C857">
        <v>3</v>
      </c>
      <c r="D857" t="s">
        <v>4206</v>
      </c>
      <c r="E857">
        <v>3</v>
      </c>
      <c r="F857">
        <v>7</v>
      </c>
      <c r="G857">
        <v>0.443</v>
      </c>
      <c r="H857">
        <v>3.5999999999999997E-2</v>
      </c>
      <c r="J857" s="81">
        <f t="shared" si="323"/>
        <v>5.3785778047359623E-2</v>
      </c>
      <c r="K857">
        <f t="shared" si="324"/>
        <v>5.3785778047359623</v>
      </c>
      <c r="L857">
        <f t="shared" si="325"/>
        <v>12.305555555555557</v>
      </c>
      <c r="O857" s="71">
        <f t="shared" si="326"/>
        <v>5.3785778047359623</v>
      </c>
      <c r="P857" s="71">
        <f t="shared" si="327"/>
        <v>0.43708532950450252</v>
      </c>
      <c r="Q857" s="71">
        <f t="shared" si="328"/>
        <v>12.305555555555557</v>
      </c>
      <c r="AV857">
        <v>0</v>
      </c>
    </row>
    <row r="858" spans="1:48" x14ac:dyDescent="0.25">
      <c r="B858">
        <v>2000</v>
      </c>
      <c r="C858">
        <v>4</v>
      </c>
      <c r="D858" t="s">
        <v>4204</v>
      </c>
      <c r="E858">
        <v>2</v>
      </c>
      <c r="F858">
        <v>2</v>
      </c>
      <c r="G858">
        <v>8.5999999999999993E-2</v>
      </c>
      <c r="H858">
        <v>2.7E-2</v>
      </c>
      <c r="J858" s="81">
        <f t="shared" si="323"/>
        <v>4.2113237609042287E-2</v>
      </c>
      <c r="K858">
        <f t="shared" si="324"/>
        <v>4.2113237609042287</v>
      </c>
      <c r="L858">
        <f t="shared" si="325"/>
        <v>3.1851851851851851</v>
      </c>
      <c r="O858" s="71">
        <f t="shared" si="326"/>
        <v>4.2113237609042287</v>
      </c>
      <c r="P858" s="71">
        <f t="shared" si="327"/>
        <v>1.3221597854001648</v>
      </c>
      <c r="Q858" s="71">
        <f t="shared" si="328"/>
        <v>3.1851851851851851</v>
      </c>
      <c r="AV858">
        <v>0</v>
      </c>
    </row>
    <row r="859" spans="1:48" x14ac:dyDescent="0.25">
      <c r="B859">
        <v>2000</v>
      </c>
      <c r="C859">
        <v>4</v>
      </c>
      <c r="D859" t="s">
        <v>4205</v>
      </c>
      <c r="E859">
        <v>2</v>
      </c>
      <c r="F859">
        <v>2</v>
      </c>
      <c r="G859">
        <v>6.8000000000000005E-2</v>
      </c>
      <c r="H859">
        <v>1.7000000000000001E-2</v>
      </c>
      <c r="J859" s="81">
        <f t="shared" si="323"/>
        <v>3.3440854621105132E-2</v>
      </c>
      <c r="K859">
        <f t="shared" si="324"/>
        <v>3.3440854621105132</v>
      </c>
      <c r="L859">
        <f t="shared" si="325"/>
        <v>4</v>
      </c>
      <c r="O859" s="71">
        <f t="shared" si="326"/>
        <v>3.3440854621105132</v>
      </c>
      <c r="P859" s="71">
        <f t="shared" si="327"/>
        <v>0.83602136552762829</v>
      </c>
      <c r="Q859" s="71">
        <f t="shared" si="328"/>
        <v>4</v>
      </c>
    </row>
    <row r="860" spans="1:48" x14ac:dyDescent="0.25">
      <c r="B860">
        <v>2000</v>
      </c>
      <c r="C860">
        <v>4</v>
      </c>
      <c r="D860" t="s">
        <v>215</v>
      </c>
      <c r="E860">
        <v>4</v>
      </c>
      <c r="F860">
        <v>4</v>
      </c>
      <c r="G860">
        <v>0.23799999999999999</v>
      </c>
      <c r="H860">
        <v>2.1000000000000001E-2</v>
      </c>
      <c r="J860" s="81">
        <f t="shared" si="323"/>
        <v>5.4824385220634708E-2</v>
      </c>
      <c r="K860">
        <f t="shared" si="324"/>
        <v>5.4824385220634708</v>
      </c>
      <c r="L860">
        <f t="shared" si="325"/>
        <v>11.333333333333332</v>
      </c>
      <c r="O860" s="71">
        <f t="shared" si="326"/>
        <v>5.4824385220634708</v>
      </c>
      <c r="P860" s="71">
        <f t="shared" si="327"/>
        <v>0.48374457547618865</v>
      </c>
      <c r="Q860" s="71">
        <f t="shared" si="328"/>
        <v>11.333333333333332</v>
      </c>
    </row>
    <row r="861" spans="1:48" x14ac:dyDescent="0.25">
      <c r="B861">
        <v>2000</v>
      </c>
      <c r="C861">
        <v>4</v>
      </c>
      <c r="D861" t="s">
        <v>4206</v>
      </c>
      <c r="E861">
        <v>3</v>
      </c>
      <c r="F861">
        <v>7</v>
      </c>
      <c r="G861">
        <v>0.432</v>
      </c>
      <c r="H861">
        <v>3.5999999999999997E-2</v>
      </c>
      <c r="J861" s="81">
        <f t="shared" si="323"/>
        <v>5.2634437270888235E-2</v>
      </c>
      <c r="K861">
        <f t="shared" si="324"/>
        <v>5.2634437270888235</v>
      </c>
      <c r="L861">
        <f t="shared" si="325"/>
        <v>12</v>
      </c>
      <c r="O861" s="71">
        <f t="shared" si="326"/>
        <v>5.2634437270888235</v>
      </c>
      <c r="P861" s="71">
        <f t="shared" si="327"/>
        <v>0.43862031059073531</v>
      </c>
      <c r="Q861" s="71">
        <f t="shared" si="328"/>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81">
        <f t="shared" ref="J869:J872" si="329">(1+G869)^(1/F869)-1</f>
        <v>7.6568622986941781E-2</v>
      </c>
      <c r="K869">
        <f t="shared" ref="K869:K872" si="330">J869*100</f>
        <v>7.6568622986941781</v>
      </c>
      <c r="L869">
        <f t="shared" ref="L869:L872" si="331">G869/H869</f>
        <v>5.3000000000000007</v>
      </c>
      <c r="O869" s="71">
        <f t="shared" ref="O869:O872" si="332">K869</f>
        <v>7.6568622986941781</v>
      </c>
      <c r="P869" s="71">
        <f t="shared" ref="P869:P872" si="333">O869/Q869</f>
        <v>1.4446909997536184</v>
      </c>
      <c r="Q869" s="71">
        <f t="shared" ref="Q869:Q872" si="334">L869</f>
        <v>5.3000000000000007</v>
      </c>
    </row>
    <row r="870" spans="2:17" x14ac:dyDescent="0.25">
      <c r="B870" t="s">
        <v>318</v>
      </c>
      <c r="C870">
        <v>1</v>
      </c>
      <c r="D870" t="s">
        <v>4213</v>
      </c>
      <c r="E870">
        <v>4</v>
      </c>
      <c r="F870">
        <v>4</v>
      </c>
      <c r="G870">
        <v>0.35899999999999999</v>
      </c>
      <c r="H870">
        <v>3.3000000000000002E-2</v>
      </c>
      <c r="J870" s="81">
        <f t="shared" si="329"/>
        <v>7.9704382534185436E-2</v>
      </c>
      <c r="K870">
        <f t="shared" si="330"/>
        <v>7.9704382534185436</v>
      </c>
      <c r="L870">
        <f t="shared" si="331"/>
        <v>10.878787878787877</v>
      </c>
      <c r="O870" s="71">
        <f t="shared" si="332"/>
        <v>7.9704382534185436</v>
      </c>
      <c r="P870" s="71">
        <f t="shared" si="333"/>
        <v>0.73265866953429526</v>
      </c>
      <c r="Q870" s="71">
        <f t="shared" si="334"/>
        <v>10.878787878787877</v>
      </c>
    </row>
    <row r="871" spans="2:17" x14ac:dyDescent="0.25">
      <c r="B871" t="s">
        <v>318</v>
      </c>
      <c r="C871">
        <v>1</v>
      </c>
      <c r="D871" t="s">
        <v>4214</v>
      </c>
      <c r="E871">
        <v>2</v>
      </c>
      <c r="F871">
        <v>6</v>
      </c>
      <c r="G871">
        <v>0.52200000000000002</v>
      </c>
      <c r="H871">
        <v>5.6000000000000001E-2</v>
      </c>
      <c r="J871" s="81">
        <f t="shared" si="329"/>
        <v>7.2512696422972533E-2</v>
      </c>
      <c r="K871">
        <f t="shared" si="330"/>
        <v>7.2512696422972533</v>
      </c>
      <c r="L871">
        <f t="shared" si="331"/>
        <v>9.3214285714285712</v>
      </c>
      <c r="O871" s="71">
        <f t="shared" si="332"/>
        <v>7.2512696422972533</v>
      </c>
      <c r="P871" s="71">
        <f t="shared" si="333"/>
        <v>0.77791398461426475</v>
      </c>
      <c r="Q871" s="71">
        <f t="shared" si="334"/>
        <v>9.3214285714285712</v>
      </c>
    </row>
    <row r="872" spans="2:17" x14ac:dyDescent="0.25">
      <c r="B872" t="s">
        <v>318</v>
      </c>
      <c r="C872">
        <v>2</v>
      </c>
      <c r="D872" t="s">
        <v>4212</v>
      </c>
      <c r="E872">
        <v>2</v>
      </c>
      <c r="F872">
        <v>2</v>
      </c>
      <c r="G872">
        <v>0.23</v>
      </c>
      <c r="H872">
        <v>0.04</v>
      </c>
      <c r="J872" s="81">
        <f t="shared" si="329"/>
        <v>0.10905365064094164</v>
      </c>
      <c r="K872">
        <f t="shared" si="330"/>
        <v>10.905365064094163</v>
      </c>
      <c r="L872">
        <f t="shared" si="331"/>
        <v>5.75</v>
      </c>
      <c r="O872" s="71">
        <f t="shared" si="332"/>
        <v>10.905365064094163</v>
      </c>
      <c r="P872" s="71">
        <f t="shared" si="333"/>
        <v>1.8965852285381153</v>
      </c>
      <c r="Q872" s="71">
        <f t="shared" si="334"/>
        <v>5.75</v>
      </c>
    </row>
    <row r="873" spans="2:17" x14ac:dyDescent="0.25">
      <c r="B873" t="s">
        <v>318</v>
      </c>
      <c r="C873">
        <v>2</v>
      </c>
      <c r="D873" t="s">
        <v>4213</v>
      </c>
      <c r="E873">
        <v>4</v>
      </c>
      <c r="F873">
        <v>4</v>
      </c>
      <c r="G873">
        <v>0.41399999999999998</v>
      </c>
      <c r="H873">
        <v>3.5999999999999997E-2</v>
      </c>
      <c r="J873" s="81">
        <f t="shared" ref="J873:J886" si="335">(1+G873)^(1/F873)-1</f>
        <v>9.0466560558176701E-2</v>
      </c>
      <c r="K873">
        <f t="shared" ref="K873:K886" si="336">J873*100</f>
        <v>9.046656055817671</v>
      </c>
      <c r="L873">
        <f t="shared" ref="L873:L886" si="337">G873/H873</f>
        <v>11.5</v>
      </c>
      <c r="O873" s="71">
        <f t="shared" ref="O873:O886" si="338">K873</f>
        <v>9.046656055817671</v>
      </c>
      <c r="P873" s="71">
        <f t="shared" ref="P873:P886" si="339">O873/Q873</f>
        <v>0.78666574398414535</v>
      </c>
      <c r="Q873" s="71">
        <f t="shared" ref="Q873:Q886" si="340">L873</f>
        <v>11.5</v>
      </c>
    </row>
    <row r="874" spans="2:17" x14ac:dyDescent="0.25">
      <c r="B874" t="s">
        <v>318</v>
      </c>
      <c r="C874">
        <v>2</v>
      </c>
      <c r="D874" t="s">
        <v>4214</v>
      </c>
      <c r="E874">
        <v>2</v>
      </c>
      <c r="F874">
        <v>6</v>
      </c>
      <c r="G874">
        <v>0.57999999999999996</v>
      </c>
      <c r="H874">
        <v>5.8000000000000003E-2</v>
      </c>
      <c r="J874" s="81">
        <f t="shared" si="335"/>
        <v>7.9218830688083886E-2</v>
      </c>
      <c r="K874">
        <f t="shared" si="336"/>
        <v>7.9218830688083886</v>
      </c>
      <c r="L874">
        <f t="shared" si="337"/>
        <v>9.9999999999999982</v>
      </c>
      <c r="O874" s="71">
        <f t="shared" si="338"/>
        <v>7.9218830688083886</v>
      </c>
      <c r="P874" s="71">
        <f t="shared" si="339"/>
        <v>0.79218830688083897</v>
      </c>
      <c r="Q874" s="71">
        <f t="shared" si="340"/>
        <v>9.9999999999999982</v>
      </c>
    </row>
    <row r="875" spans="2:17" x14ac:dyDescent="0.25">
      <c r="B875" t="s">
        <v>318</v>
      </c>
      <c r="C875">
        <v>3</v>
      </c>
      <c r="D875" t="s">
        <v>4212</v>
      </c>
      <c r="E875">
        <v>2</v>
      </c>
      <c r="F875">
        <v>2</v>
      </c>
      <c r="G875">
        <v>0.151</v>
      </c>
      <c r="H875">
        <v>5.8000000000000003E-2</v>
      </c>
      <c r="J875" s="81">
        <f t="shared" si="335"/>
        <v>7.2846680565308075E-2</v>
      </c>
      <c r="K875">
        <f t="shared" si="336"/>
        <v>7.2846680565308075</v>
      </c>
      <c r="L875">
        <f t="shared" si="337"/>
        <v>2.603448275862069</v>
      </c>
      <c r="O875" s="71">
        <f t="shared" si="338"/>
        <v>7.2846680565308075</v>
      </c>
      <c r="P875" s="71">
        <f t="shared" si="339"/>
        <v>2.7980844190648133</v>
      </c>
      <c r="Q875" s="71">
        <f t="shared" si="340"/>
        <v>2.603448275862069</v>
      </c>
    </row>
    <row r="876" spans="2:17" x14ac:dyDescent="0.25">
      <c r="B876" t="s">
        <v>318</v>
      </c>
      <c r="C876">
        <v>3</v>
      </c>
      <c r="D876" t="s">
        <v>4213</v>
      </c>
      <c r="E876">
        <v>4</v>
      </c>
      <c r="F876">
        <v>4</v>
      </c>
      <c r="G876">
        <v>0.32200000000000001</v>
      </c>
      <c r="H876">
        <v>5.8000000000000003E-2</v>
      </c>
      <c r="J876" s="81">
        <f t="shared" si="335"/>
        <v>7.2279155884504176E-2</v>
      </c>
      <c r="K876">
        <f t="shared" si="336"/>
        <v>7.2279155884504176</v>
      </c>
      <c r="L876">
        <f t="shared" si="337"/>
        <v>5.5517241379310347</v>
      </c>
      <c r="O876" s="71">
        <f t="shared" si="338"/>
        <v>7.2279155884504176</v>
      </c>
      <c r="P876" s="71">
        <f t="shared" si="339"/>
        <v>1.3019226836339262</v>
      </c>
      <c r="Q876" s="71">
        <f t="shared" si="340"/>
        <v>5.5517241379310347</v>
      </c>
    </row>
    <row r="877" spans="2:17" x14ac:dyDescent="0.25">
      <c r="B877" t="s">
        <v>318</v>
      </c>
      <c r="C877">
        <v>3</v>
      </c>
      <c r="D877" t="s">
        <v>4214</v>
      </c>
      <c r="E877">
        <v>2</v>
      </c>
      <c r="F877">
        <v>6</v>
      </c>
      <c r="G877">
        <v>0.57999999999999996</v>
      </c>
      <c r="H877">
        <v>5.7000000000000002E-2</v>
      </c>
      <c r="J877" s="81">
        <f t="shared" si="335"/>
        <v>7.9218830688083886E-2</v>
      </c>
      <c r="K877">
        <f t="shared" si="336"/>
        <v>7.9218830688083886</v>
      </c>
      <c r="L877">
        <f t="shared" si="337"/>
        <v>10.175438596491228</v>
      </c>
      <c r="O877" s="71">
        <f t="shared" si="338"/>
        <v>7.9218830688083886</v>
      </c>
      <c r="P877" s="71">
        <f t="shared" si="339"/>
        <v>0.77852988779668653</v>
      </c>
      <c r="Q877" s="71">
        <f t="shared" si="340"/>
        <v>10.175438596491228</v>
      </c>
    </row>
    <row r="878" spans="2:17" x14ac:dyDescent="0.25">
      <c r="B878" t="s">
        <v>319</v>
      </c>
      <c r="C878">
        <v>1</v>
      </c>
      <c r="D878" t="s">
        <v>4212</v>
      </c>
      <c r="E878">
        <v>2</v>
      </c>
      <c r="F878">
        <v>2</v>
      </c>
      <c r="G878">
        <v>9.9000000000000005E-2</v>
      </c>
      <c r="H878">
        <v>0.03</v>
      </c>
      <c r="J878" s="81">
        <f t="shared" si="335"/>
        <v>4.833200847823016E-2</v>
      </c>
      <c r="K878">
        <f t="shared" si="336"/>
        <v>4.833200847823016</v>
      </c>
      <c r="L878">
        <f t="shared" si="337"/>
        <v>3.3000000000000003</v>
      </c>
      <c r="O878" s="71">
        <f t="shared" si="338"/>
        <v>4.833200847823016</v>
      </c>
      <c r="P878" s="71">
        <f t="shared" si="339"/>
        <v>1.464606317522126</v>
      </c>
      <c r="Q878" s="71">
        <f t="shared" si="340"/>
        <v>3.3000000000000003</v>
      </c>
    </row>
    <row r="879" spans="2:17" x14ac:dyDescent="0.25">
      <c r="B879" t="s">
        <v>319</v>
      </c>
      <c r="C879">
        <v>1</v>
      </c>
      <c r="D879" t="s">
        <v>4213</v>
      </c>
      <c r="E879">
        <v>4</v>
      </c>
      <c r="F879">
        <v>4</v>
      </c>
      <c r="G879">
        <v>0.41399999999999998</v>
      </c>
      <c r="H879">
        <v>3.5000000000000003E-2</v>
      </c>
      <c r="J879" s="81">
        <f t="shared" si="335"/>
        <v>9.0466560558176701E-2</v>
      </c>
      <c r="K879">
        <f t="shared" si="336"/>
        <v>9.046656055817671</v>
      </c>
      <c r="L879">
        <f t="shared" si="337"/>
        <v>11.828571428571427</v>
      </c>
      <c r="O879" s="71">
        <f t="shared" si="338"/>
        <v>9.046656055817671</v>
      </c>
      <c r="P879" s="71">
        <f t="shared" si="339"/>
        <v>0.76481391776236352</v>
      </c>
      <c r="Q879" s="71">
        <f t="shared" si="340"/>
        <v>11.828571428571427</v>
      </c>
    </row>
    <row r="880" spans="2:17" x14ac:dyDescent="0.25">
      <c r="B880" t="s">
        <v>319</v>
      </c>
      <c r="C880">
        <v>1</v>
      </c>
      <c r="D880" t="s">
        <v>4214</v>
      </c>
      <c r="E880">
        <v>2</v>
      </c>
      <c r="F880">
        <v>6</v>
      </c>
      <c r="G880">
        <v>0.60799999999999998</v>
      </c>
      <c r="H880">
        <v>6.2E-2</v>
      </c>
      <c r="J880" s="81">
        <f t="shared" si="335"/>
        <v>8.2383111716979096E-2</v>
      </c>
      <c r="K880">
        <f t="shared" si="336"/>
        <v>8.2383111716979087</v>
      </c>
      <c r="L880">
        <f t="shared" si="337"/>
        <v>9.806451612903226</v>
      </c>
      <c r="O880" s="71">
        <f t="shared" si="338"/>
        <v>8.2383111716979087</v>
      </c>
      <c r="P880" s="71">
        <f t="shared" si="339"/>
        <v>0.8400909418507736</v>
      </c>
      <c r="Q880" s="71">
        <f t="shared" si="340"/>
        <v>9.806451612903226</v>
      </c>
    </row>
    <row r="881" spans="1:17" x14ac:dyDescent="0.25">
      <c r="B881" t="s">
        <v>319</v>
      </c>
      <c r="C881">
        <v>2</v>
      </c>
      <c r="D881" t="s">
        <v>4212</v>
      </c>
      <c r="E881">
        <v>2</v>
      </c>
      <c r="F881">
        <v>2</v>
      </c>
      <c r="G881">
        <v>0.155</v>
      </c>
      <c r="H881">
        <v>4.2000000000000003E-2</v>
      </c>
      <c r="J881" s="81">
        <f t="shared" si="335"/>
        <v>7.4709263010233951E-2</v>
      </c>
      <c r="K881">
        <f t="shared" si="336"/>
        <v>7.4709263010233951</v>
      </c>
      <c r="L881">
        <f t="shared" si="337"/>
        <v>3.6904761904761902</v>
      </c>
      <c r="O881" s="71">
        <f t="shared" si="338"/>
        <v>7.4709263010233951</v>
      </c>
      <c r="P881" s="71">
        <f t="shared" si="339"/>
        <v>2.0243800299547265</v>
      </c>
      <c r="Q881" s="71">
        <f t="shared" si="340"/>
        <v>3.6904761904761902</v>
      </c>
    </row>
    <row r="882" spans="1:17" x14ac:dyDescent="0.25">
      <c r="B882" t="s">
        <v>319</v>
      </c>
      <c r="C882">
        <v>2</v>
      </c>
      <c r="D882" t="s">
        <v>4213</v>
      </c>
      <c r="E882">
        <v>4</v>
      </c>
      <c r="F882">
        <v>4</v>
      </c>
      <c r="G882">
        <v>0.47699999999999998</v>
      </c>
      <c r="H882">
        <v>3.9E-2</v>
      </c>
      <c r="J882" s="81">
        <f t="shared" si="335"/>
        <v>0.10241502538451797</v>
      </c>
      <c r="K882">
        <f t="shared" si="336"/>
        <v>10.241502538451797</v>
      </c>
      <c r="L882">
        <f t="shared" si="337"/>
        <v>12.23076923076923</v>
      </c>
      <c r="O882" s="71">
        <f t="shared" si="338"/>
        <v>10.241502538451797</v>
      </c>
      <c r="P882" s="71">
        <f t="shared" si="339"/>
        <v>0.83735555345832313</v>
      </c>
      <c r="Q882" s="71">
        <f t="shared" si="340"/>
        <v>12.23076923076923</v>
      </c>
    </row>
    <row r="883" spans="1:17" x14ac:dyDescent="0.25">
      <c r="B883" t="s">
        <v>319</v>
      </c>
      <c r="C883">
        <v>2</v>
      </c>
      <c r="D883" t="s">
        <v>4214</v>
      </c>
      <c r="E883">
        <v>2</v>
      </c>
      <c r="F883">
        <v>6</v>
      </c>
      <c r="G883">
        <v>0.67100000000000004</v>
      </c>
      <c r="H883">
        <v>6.4000000000000001E-2</v>
      </c>
      <c r="J883" s="81">
        <f t="shared" si="335"/>
        <v>8.9338220753653275E-2</v>
      </c>
      <c r="K883">
        <f t="shared" si="336"/>
        <v>8.9338220753653275</v>
      </c>
      <c r="L883">
        <f t="shared" si="337"/>
        <v>10.484375</v>
      </c>
      <c r="O883" s="71">
        <f t="shared" si="338"/>
        <v>8.9338220753653275</v>
      </c>
      <c r="P883" s="71">
        <f t="shared" si="339"/>
        <v>0.85210821583216234</v>
      </c>
      <c r="Q883" s="71">
        <f t="shared" si="340"/>
        <v>10.484375</v>
      </c>
    </row>
    <row r="884" spans="1:17" x14ac:dyDescent="0.25">
      <c r="B884" t="s">
        <v>319</v>
      </c>
      <c r="C884">
        <v>3</v>
      </c>
      <c r="D884" t="s">
        <v>4212</v>
      </c>
      <c r="E884">
        <v>2</v>
      </c>
      <c r="F884">
        <v>2</v>
      </c>
      <c r="G884">
        <v>0.156</v>
      </c>
      <c r="H884">
        <v>5.8000000000000003E-2</v>
      </c>
      <c r="J884" s="81">
        <f t="shared" si="335"/>
        <v>7.5174404457248878E-2</v>
      </c>
      <c r="K884">
        <f t="shared" si="336"/>
        <v>7.5174404457248878</v>
      </c>
      <c r="L884">
        <f t="shared" si="337"/>
        <v>2.6896551724137931</v>
      </c>
      <c r="O884" s="71">
        <f t="shared" si="338"/>
        <v>7.5174404457248878</v>
      </c>
      <c r="P884" s="71">
        <f t="shared" si="339"/>
        <v>2.7949458067438684</v>
      </c>
      <c r="Q884" s="71">
        <f t="shared" si="340"/>
        <v>2.6896551724137931</v>
      </c>
    </row>
    <row r="885" spans="1:17" x14ac:dyDescent="0.25">
      <c r="B885" t="s">
        <v>319</v>
      </c>
      <c r="C885">
        <v>3</v>
      </c>
      <c r="D885" t="s">
        <v>4213</v>
      </c>
      <c r="E885">
        <v>4</v>
      </c>
      <c r="F885">
        <v>4</v>
      </c>
      <c r="G885">
        <v>0.48499999999999999</v>
      </c>
      <c r="H885">
        <v>0.06</v>
      </c>
      <c r="J885" s="81">
        <f t="shared" si="335"/>
        <v>0.10390477881717408</v>
      </c>
      <c r="K885">
        <f t="shared" si="336"/>
        <v>10.390477881717409</v>
      </c>
      <c r="L885">
        <f t="shared" si="337"/>
        <v>8.0833333333333339</v>
      </c>
      <c r="O885" s="71">
        <f t="shared" si="338"/>
        <v>10.390477881717409</v>
      </c>
      <c r="P885" s="71">
        <f t="shared" si="339"/>
        <v>1.2854199441299887</v>
      </c>
      <c r="Q885" s="71">
        <f t="shared" si="340"/>
        <v>8.0833333333333339</v>
      </c>
    </row>
    <row r="886" spans="1:17" x14ac:dyDescent="0.25">
      <c r="B886" t="s">
        <v>319</v>
      </c>
      <c r="C886">
        <v>3</v>
      </c>
      <c r="D886" t="s">
        <v>4214</v>
      </c>
      <c r="E886">
        <v>2</v>
      </c>
      <c r="F886">
        <v>6</v>
      </c>
      <c r="G886">
        <v>0.67300000000000004</v>
      </c>
      <c r="H886">
        <v>6.4000000000000001E-2</v>
      </c>
      <c r="J886" s="81">
        <f t="shared" si="335"/>
        <v>8.9555415120525339E-2</v>
      </c>
      <c r="K886">
        <f t="shared" si="336"/>
        <v>8.9555415120525339</v>
      </c>
      <c r="L886">
        <f t="shared" si="337"/>
        <v>10.515625</v>
      </c>
      <c r="O886" s="71">
        <f t="shared" si="338"/>
        <v>8.9555415120525339</v>
      </c>
      <c r="P886" s="71">
        <f t="shared" si="339"/>
        <v>0.85164139193367339</v>
      </c>
      <c r="Q886" s="71">
        <f t="shared" si="340"/>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41">D893/100</f>
        <v>0.15509999999999999</v>
      </c>
      <c r="E904">
        <f t="shared" si="341"/>
        <v>0.1245</v>
      </c>
      <c r="F904">
        <f t="shared" si="341"/>
        <v>8.9700000000000002E-2</v>
      </c>
      <c r="G904">
        <f t="shared" si="341"/>
        <v>7.7600000000000002E-2</v>
      </c>
      <c r="H904">
        <f t="shared" si="341"/>
        <v>6.9599999999999995E-2</v>
      </c>
      <c r="I904">
        <f t="shared" si="341"/>
        <v>6.9800000000000001E-2</v>
      </c>
      <c r="L904">
        <f t="shared" ref="L904:Q904" si="342">L893/100</f>
        <v>0.12770000000000001</v>
      </c>
      <c r="M904">
        <f t="shared" si="342"/>
        <v>0.10390000000000001</v>
      </c>
      <c r="N904">
        <f t="shared" si="342"/>
        <v>6.7500000000000004E-2</v>
      </c>
      <c r="O904">
        <f t="shared" si="342"/>
        <v>5.8899999999999994E-2</v>
      </c>
      <c r="P904">
        <f t="shared" si="342"/>
        <v>4.2000000000000003E-2</v>
      </c>
      <c r="Q904">
        <f t="shared" si="342"/>
        <v>4.1599999999999998E-2</v>
      </c>
    </row>
    <row r="906" spans="3:17" x14ac:dyDescent="0.25">
      <c r="D906">
        <f t="shared" ref="D906:I909" si="343">D895/100</f>
        <v>5.6600000000000004E-2</v>
      </c>
      <c r="E906">
        <f t="shared" si="343"/>
        <v>5.3499999999999999E-2</v>
      </c>
      <c r="F906">
        <f t="shared" si="343"/>
        <v>4.0599999999999997E-2</v>
      </c>
      <c r="G906">
        <f t="shared" si="343"/>
        <v>4.3099999999999999E-2</v>
      </c>
      <c r="H906">
        <f t="shared" si="343"/>
        <v>3.9399999999999998E-2</v>
      </c>
      <c r="I906">
        <f t="shared" si="343"/>
        <v>3.4300000000000004E-2</v>
      </c>
      <c r="L906">
        <f t="shared" ref="L906:Q909" si="344">L895/100</f>
        <v>7.1900000000000006E-2</v>
      </c>
      <c r="M906">
        <f t="shared" si="344"/>
        <v>7.6399999999999996E-2</v>
      </c>
      <c r="N906">
        <f t="shared" si="344"/>
        <v>7.690000000000001E-2</v>
      </c>
      <c r="O906">
        <f t="shared" si="344"/>
        <v>7.6600000000000001E-2</v>
      </c>
      <c r="P906">
        <f t="shared" si="344"/>
        <v>7.7100000000000002E-2</v>
      </c>
      <c r="Q906">
        <f t="shared" si="344"/>
        <v>7.6299999999999993E-2</v>
      </c>
    </row>
    <row r="907" spans="3:17" x14ac:dyDescent="0.25">
      <c r="D907">
        <f t="shared" si="343"/>
        <v>0.23319999999999999</v>
      </c>
      <c r="E907">
        <f t="shared" si="343"/>
        <v>0.2419</v>
      </c>
      <c r="F907">
        <f t="shared" si="343"/>
        <v>0.24510000000000001</v>
      </c>
      <c r="G907">
        <f t="shared" si="343"/>
        <v>0.23670000000000002</v>
      </c>
      <c r="H907">
        <f t="shared" si="343"/>
        <v>0.23680000000000001</v>
      </c>
      <c r="I907">
        <f t="shared" si="343"/>
        <v>0.23309999999999997</v>
      </c>
      <c r="L907">
        <f t="shared" si="344"/>
        <v>0.27029999999999998</v>
      </c>
      <c r="M907">
        <f t="shared" si="344"/>
        <v>0.27279999999999999</v>
      </c>
      <c r="N907">
        <f t="shared" si="344"/>
        <v>0.25459999999999999</v>
      </c>
      <c r="O907">
        <f t="shared" si="344"/>
        <v>0.25259999999999999</v>
      </c>
      <c r="P907">
        <f t="shared" si="344"/>
        <v>0.23989999999999997</v>
      </c>
      <c r="Q907">
        <f t="shared" si="344"/>
        <v>0.24399999999999999</v>
      </c>
    </row>
    <row r="908" spans="3:17" x14ac:dyDescent="0.25">
      <c r="D908">
        <f t="shared" si="343"/>
        <v>0.10679999999999999</v>
      </c>
      <c r="E908">
        <f t="shared" si="343"/>
        <v>0.13669999999999999</v>
      </c>
      <c r="F908">
        <f t="shared" si="343"/>
        <v>0.15079999999999999</v>
      </c>
      <c r="G908">
        <f t="shared" si="343"/>
        <v>0.1648</v>
      </c>
      <c r="H908">
        <f t="shared" si="343"/>
        <v>0.18230000000000002</v>
      </c>
      <c r="I908">
        <f t="shared" si="343"/>
        <v>0.17519999999999999</v>
      </c>
      <c r="L908">
        <f t="shared" si="344"/>
        <v>0.1162</v>
      </c>
      <c r="M908">
        <f t="shared" si="344"/>
        <v>0.14560000000000001</v>
      </c>
      <c r="N908">
        <f t="shared" si="344"/>
        <v>0.1512</v>
      </c>
      <c r="O908">
        <f t="shared" si="344"/>
        <v>0.1603</v>
      </c>
      <c r="P908">
        <f t="shared" si="344"/>
        <v>0.1741</v>
      </c>
      <c r="Q908">
        <f t="shared" si="344"/>
        <v>0.1744</v>
      </c>
    </row>
    <row r="909" spans="3:17" x14ac:dyDescent="0.25">
      <c r="D909">
        <f t="shared" si="343"/>
        <v>0.20879999999999999</v>
      </c>
      <c r="E909">
        <f t="shared" si="343"/>
        <v>0.22870000000000001</v>
      </c>
      <c r="F909">
        <f t="shared" si="343"/>
        <v>0.24789999999999998</v>
      </c>
      <c r="G909">
        <f t="shared" si="343"/>
        <v>0.25579999999999997</v>
      </c>
      <c r="H909">
        <f t="shared" si="343"/>
        <v>0.25980000000000003</v>
      </c>
      <c r="I909">
        <f t="shared" si="343"/>
        <v>0.25690000000000002</v>
      </c>
      <c r="L909">
        <f t="shared" si="344"/>
        <v>0.21559999999999999</v>
      </c>
      <c r="M909">
        <f t="shared" si="344"/>
        <v>0.22539999999999999</v>
      </c>
      <c r="N909">
        <f t="shared" si="344"/>
        <v>0.26170000000000004</v>
      </c>
      <c r="O909">
        <f t="shared" si="344"/>
        <v>0.2636</v>
      </c>
      <c r="P909">
        <f t="shared" si="344"/>
        <v>0.2676</v>
      </c>
      <c r="Q909">
        <f t="shared" si="344"/>
        <v>0.2571</v>
      </c>
    </row>
    <row r="911" spans="3:17" x14ac:dyDescent="0.25">
      <c r="D911">
        <f t="shared" ref="D911:I912" si="345">D900/100</f>
        <v>0.15329999999999999</v>
      </c>
      <c r="E911">
        <f t="shared" si="345"/>
        <v>0.16579999999999998</v>
      </c>
      <c r="F911">
        <f t="shared" si="345"/>
        <v>0.2079</v>
      </c>
      <c r="G911">
        <f t="shared" si="345"/>
        <v>0.20670000000000002</v>
      </c>
      <c r="H911">
        <f t="shared" si="345"/>
        <v>0.20180000000000001</v>
      </c>
      <c r="I911">
        <f t="shared" si="345"/>
        <v>0.22020000000000001</v>
      </c>
      <c r="L911">
        <f t="shared" ref="L911:Q912" si="346">L900/100</f>
        <v>0.1283</v>
      </c>
      <c r="M911">
        <f t="shared" si="346"/>
        <v>0.14230000000000001</v>
      </c>
      <c r="N911">
        <f t="shared" si="346"/>
        <v>0.1769</v>
      </c>
      <c r="O911">
        <f t="shared" si="346"/>
        <v>0.1802</v>
      </c>
      <c r="P911">
        <f t="shared" si="346"/>
        <v>0.19109999999999999</v>
      </c>
      <c r="Q911">
        <f t="shared" si="346"/>
        <v>0.20019999999999999</v>
      </c>
    </row>
    <row r="912" spans="3:17" x14ac:dyDescent="0.25">
      <c r="D912">
        <f t="shared" si="345"/>
        <v>5.7999999999999996E-3</v>
      </c>
      <c r="E912">
        <f t="shared" si="345"/>
        <v>6.4000000000000003E-3</v>
      </c>
      <c r="F912">
        <f t="shared" si="345"/>
        <v>8.6E-3</v>
      </c>
      <c r="G912">
        <f t="shared" si="345"/>
        <v>9.5999999999999992E-3</v>
      </c>
      <c r="H912">
        <f t="shared" si="345"/>
        <v>7.1999999999999998E-3</v>
      </c>
      <c r="I912">
        <f t="shared" si="345"/>
        <v>8.3999999999999995E-3</v>
      </c>
      <c r="L912">
        <f t="shared" si="346"/>
        <v>4.5999999999999999E-3</v>
      </c>
      <c r="M912">
        <f t="shared" si="346"/>
        <v>4.0000000000000001E-3</v>
      </c>
      <c r="N912">
        <f t="shared" si="346"/>
        <v>1E-3</v>
      </c>
      <c r="O912">
        <f t="shared" si="346"/>
        <v>1.1000000000000001E-3</v>
      </c>
      <c r="P912">
        <f t="shared" si="346"/>
        <v>2E-3</v>
      </c>
      <c r="Q912">
        <f t="shared" si="346"/>
        <v>1.8E-3</v>
      </c>
    </row>
    <row r="915" spans="3:17" x14ac:dyDescent="0.25">
      <c r="C915" t="s">
        <v>37</v>
      </c>
      <c r="D915">
        <f t="shared" ref="D915:I915" si="347">D904</f>
        <v>0.15509999999999999</v>
      </c>
      <c r="E915">
        <f t="shared" si="347"/>
        <v>0.1245</v>
      </c>
      <c r="F915">
        <f t="shared" si="347"/>
        <v>8.9700000000000002E-2</v>
      </c>
      <c r="G915">
        <f t="shared" si="347"/>
        <v>7.7600000000000002E-2</v>
      </c>
      <c r="H915">
        <f t="shared" si="347"/>
        <v>6.9599999999999995E-2</v>
      </c>
      <c r="I915">
        <f t="shared" si="347"/>
        <v>6.9800000000000001E-2</v>
      </c>
      <c r="L915">
        <f t="shared" ref="L915:Q915" si="348">L904</f>
        <v>0.12770000000000001</v>
      </c>
      <c r="M915">
        <f t="shared" si="348"/>
        <v>0.10390000000000001</v>
      </c>
      <c r="N915">
        <f t="shared" si="348"/>
        <v>6.7500000000000004E-2</v>
      </c>
      <c r="O915">
        <f t="shared" si="348"/>
        <v>5.8899999999999994E-2</v>
      </c>
      <c r="P915">
        <f t="shared" si="348"/>
        <v>4.2000000000000003E-2</v>
      </c>
      <c r="Q915">
        <f t="shared" si="348"/>
        <v>4.1599999999999998E-2</v>
      </c>
    </row>
    <row r="916" spans="3:17" x14ac:dyDescent="0.25">
      <c r="C916" t="s">
        <v>38</v>
      </c>
      <c r="D916">
        <f t="shared" ref="D916:I916" si="349">SUM(D906:D909)</f>
        <v>0.60539999999999994</v>
      </c>
      <c r="E916">
        <f t="shared" si="349"/>
        <v>0.66080000000000005</v>
      </c>
      <c r="F916">
        <f t="shared" si="349"/>
        <v>0.68440000000000001</v>
      </c>
      <c r="G916">
        <f t="shared" si="349"/>
        <v>0.70040000000000002</v>
      </c>
      <c r="H916">
        <f t="shared" si="349"/>
        <v>0.71830000000000005</v>
      </c>
      <c r="I916">
        <f t="shared" si="349"/>
        <v>0.69950000000000001</v>
      </c>
      <c r="L916">
        <f t="shared" ref="L916:Q916" si="350">SUM(L906:L909)</f>
        <v>0.67400000000000004</v>
      </c>
      <c r="M916">
        <f t="shared" si="350"/>
        <v>0.72019999999999995</v>
      </c>
      <c r="N916">
        <f t="shared" si="350"/>
        <v>0.74440000000000006</v>
      </c>
      <c r="O916">
        <f t="shared" si="350"/>
        <v>0.75309999999999999</v>
      </c>
      <c r="P916">
        <f t="shared" si="350"/>
        <v>0.75869999999999993</v>
      </c>
      <c r="Q916">
        <f t="shared" si="350"/>
        <v>0.75180000000000002</v>
      </c>
    </row>
    <row r="917" spans="3:17" x14ac:dyDescent="0.25">
      <c r="C917" t="s">
        <v>39</v>
      </c>
      <c r="D917">
        <f t="shared" ref="D917:I917" si="351">SUM(D911:D912)</f>
        <v>0.15909999999999999</v>
      </c>
      <c r="E917">
        <f t="shared" si="351"/>
        <v>0.17219999999999996</v>
      </c>
      <c r="F917">
        <f t="shared" si="351"/>
        <v>0.2165</v>
      </c>
      <c r="G917">
        <f t="shared" si="351"/>
        <v>0.21630000000000002</v>
      </c>
      <c r="H917">
        <f t="shared" si="351"/>
        <v>0.20900000000000002</v>
      </c>
      <c r="I917">
        <f t="shared" si="351"/>
        <v>0.2286</v>
      </c>
      <c r="L917">
        <f t="shared" ref="L917:Q917" si="352">SUM(L911:L912)</f>
        <v>0.13289999999999999</v>
      </c>
      <c r="M917">
        <f t="shared" si="352"/>
        <v>0.14630000000000001</v>
      </c>
      <c r="N917">
        <f t="shared" si="352"/>
        <v>0.1779</v>
      </c>
      <c r="O917">
        <f t="shared" si="352"/>
        <v>0.18129999999999999</v>
      </c>
      <c r="P917">
        <f t="shared" si="352"/>
        <v>0.19309999999999999</v>
      </c>
      <c r="Q917">
        <f t="shared" si="352"/>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81">
        <f t="shared" ref="J934:J936" si="353">(1+G934)^(1/F934)-1</f>
        <v>8.9878754520200665E-4</v>
      </c>
      <c r="K934">
        <f t="shared" ref="K934:K936" si="354">J934*100</f>
        <v>8.9878754520200665E-2</v>
      </c>
      <c r="L934">
        <f t="shared" ref="L934:L936" si="355">G934/H934</f>
        <v>0.26470588235294118</v>
      </c>
      <c r="O934" s="71">
        <f t="shared" ref="O934:O936" si="356">K934</f>
        <v>8.9878754520200665E-2</v>
      </c>
      <c r="P934" s="71">
        <f t="shared" ref="P934:P936" si="357">O934/Q934</f>
        <v>0.33954196152075805</v>
      </c>
      <c r="Q934" s="71">
        <f t="shared" ref="Q934:Q936" si="358">L934</f>
        <v>0.26470588235294118</v>
      </c>
    </row>
    <row r="935" spans="1:17" x14ac:dyDescent="0.25">
      <c r="B935" t="s">
        <v>318</v>
      </c>
      <c r="C935">
        <v>1</v>
      </c>
      <c r="D935" t="s">
        <v>4206</v>
      </c>
      <c r="E935">
        <v>6</v>
      </c>
      <c r="F935">
        <v>6</v>
      </c>
      <c r="G935">
        <v>0.1091</v>
      </c>
      <c r="H935">
        <v>3.4799999999999998E-2</v>
      </c>
      <c r="J935" s="81">
        <f t="shared" si="353"/>
        <v>1.7407928152505026E-2</v>
      </c>
      <c r="K935">
        <f t="shared" si="354"/>
        <v>1.7407928152505026</v>
      </c>
      <c r="L935">
        <f t="shared" si="355"/>
        <v>3.1350574712643682</v>
      </c>
      <c r="O935" s="71">
        <f t="shared" si="356"/>
        <v>1.7407928152505026</v>
      </c>
      <c r="P935" s="71">
        <f t="shared" si="357"/>
        <v>0.55526663584525648</v>
      </c>
      <c r="Q935" s="71">
        <f t="shared" si="358"/>
        <v>3.1350574712643682</v>
      </c>
    </row>
    <row r="936" spans="1:17" x14ac:dyDescent="0.25">
      <c r="B936" t="s">
        <v>318</v>
      </c>
      <c r="C936">
        <v>1</v>
      </c>
      <c r="D936" t="s">
        <v>4205</v>
      </c>
      <c r="E936">
        <v>2</v>
      </c>
      <c r="F936">
        <v>2</v>
      </c>
      <c r="G936">
        <v>-0.04</v>
      </c>
      <c r="H936">
        <v>9.7999999999999997E-3</v>
      </c>
      <c r="J936" s="81">
        <f t="shared" si="353"/>
        <v>-2.0204102886728803E-2</v>
      </c>
      <c r="K936">
        <f t="shared" si="354"/>
        <v>-2.0204102886728803</v>
      </c>
      <c r="L936">
        <f t="shared" si="355"/>
        <v>-4.0816326530612246</v>
      </c>
      <c r="O936" s="71">
        <f t="shared" si="356"/>
        <v>-2.0204102886728803</v>
      </c>
      <c r="P936" s="71">
        <f t="shared" si="357"/>
        <v>0.49500052072485567</v>
      </c>
      <c r="Q936" s="71">
        <f t="shared" si="358"/>
        <v>-4.0816326530612246</v>
      </c>
    </row>
    <row r="937" spans="1:17" x14ac:dyDescent="0.25">
      <c r="B937" t="s">
        <v>319</v>
      </c>
      <c r="C937">
        <v>4</v>
      </c>
      <c r="D937" t="s">
        <v>215</v>
      </c>
      <c r="E937">
        <v>4</v>
      </c>
      <c r="F937">
        <v>4</v>
      </c>
      <c r="G937">
        <v>0.23730000000000001</v>
      </c>
      <c r="H937">
        <v>1.2200000000000001E-2</v>
      </c>
      <c r="J937" s="81">
        <f t="shared" ref="J937:J942" si="359">(1+G937)^(1/F937)-1</f>
        <v>5.4675246754662288E-2</v>
      </c>
      <c r="K937">
        <f t="shared" ref="K937:K942" si="360">J937*100</f>
        <v>5.4675246754662288</v>
      </c>
      <c r="L937">
        <f t="shared" ref="L937:L942" si="361">G937/H937</f>
        <v>19.450819672131146</v>
      </c>
      <c r="O937" s="71">
        <f t="shared" ref="O937:O942" si="362">K937</f>
        <v>5.4675246754662288</v>
      </c>
      <c r="P937" s="71">
        <f t="shared" ref="P937:P942" si="363">O937/Q937</f>
        <v>0.28109482107327433</v>
      </c>
      <c r="Q937" s="71">
        <f t="shared" ref="Q937:Q942" si="364">L937</f>
        <v>19.450819672131146</v>
      </c>
    </row>
    <row r="938" spans="1:17" x14ac:dyDescent="0.25">
      <c r="B938" t="s">
        <v>319</v>
      </c>
      <c r="C938">
        <v>4</v>
      </c>
      <c r="D938" t="s">
        <v>4206</v>
      </c>
      <c r="E938">
        <v>6</v>
      </c>
      <c r="F938">
        <v>6</v>
      </c>
      <c r="G938">
        <v>0.34200000000000003</v>
      </c>
      <c r="H938">
        <v>2.7300000000000001E-2</v>
      </c>
      <c r="J938" s="81">
        <f t="shared" si="359"/>
        <v>5.0248538778627783E-2</v>
      </c>
      <c r="K938">
        <f t="shared" si="360"/>
        <v>5.0248538778627783</v>
      </c>
      <c r="L938">
        <f t="shared" si="361"/>
        <v>12.527472527472527</v>
      </c>
      <c r="O938" s="71">
        <f t="shared" si="362"/>
        <v>5.0248538778627783</v>
      </c>
      <c r="P938" s="71">
        <f t="shared" si="363"/>
        <v>0.4011067569171165</v>
      </c>
      <c r="Q938" s="71">
        <f t="shared" si="364"/>
        <v>12.527472527472527</v>
      </c>
    </row>
    <row r="939" spans="1:17" x14ac:dyDescent="0.25">
      <c r="B939" t="s">
        <v>319</v>
      </c>
      <c r="C939">
        <v>4</v>
      </c>
      <c r="D939" t="s">
        <v>4205</v>
      </c>
      <c r="E939">
        <v>2</v>
      </c>
      <c r="F939">
        <v>2</v>
      </c>
      <c r="G939">
        <v>6.6400000000000001E-2</v>
      </c>
      <c r="H939">
        <v>9.1000000000000004E-3</v>
      </c>
      <c r="J939" s="81">
        <f t="shared" si="359"/>
        <v>3.2666451474046898E-2</v>
      </c>
      <c r="K939">
        <f t="shared" si="360"/>
        <v>3.2666451474046898</v>
      </c>
      <c r="L939">
        <f t="shared" si="361"/>
        <v>7.2967032967032965</v>
      </c>
      <c r="O939" s="71">
        <f t="shared" si="362"/>
        <v>3.2666451474046898</v>
      </c>
      <c r="P939" s="71">
        <f t="shared" si="363"/>
        <v>0.44768781387624512</v>
      </c>
      <c r="Q939" s="71">
        <f t="shared" si="364"/>
        <v>7.2967032967032965</v>
      </c>
    </row>
    <row r="940" spans="1:17" x14ac:dyDescent="0.25">
      <c r="A940" t="s">
        <v>197</v>
      </c>
      <c r="B940" t="s">
        <v>318</v>
      </c>
      <c r="C940">
        <v>1</v>
      </c>
      <c r="D940" t="s">
        <v>215</v>
      </c>
      <c r="E940">
        <v>4</v>
      </c>
      <c r="F940">
        <v>4</v>
      </c>
      <c r="G940">
        <v>-5.33E-2</v>
      </c>
      <c r="H940">
        <v>1.4999999999999999E-2</v>
      </c>
      <c r="J940" s="81">
        <f t="shared" si="359"/>
        <v>-1.3599930290932316E-2</v>
      </c>
      <c r="K940">
        <f t="shared" si="360"/>
        <v>-1.3599930290932316</v>
      </c>
      <c r="L940">
        <f t="shared" si="361"/>
        <v>-3.5533333333333337</v>
      </c>
      <c r="O940" s="71">
        <f t="shared" si="362"/>
        <v>-1.3599930290932316</v>
      </c>
      <c r="P940" s="71">
        <f t="shared" si="363"/>
        <v>0.38273725021385502</v>
      </c>
      <c r="Q940" s="71">
        <f t="shared" si="364"/>
        <v>-3.5533333333333337</v>
      </c>
    </row>
    <row r="941" spans="1:17" x14ac:dyDescent="0.25">
      <c r="B941" t="s">
        <v>318</v>
      </c>
      <c r="C941">
        <v>1</v>
      </c>
      <c r="D941" t="s">
        <v>4206</v>
      </c>
      <c r="E941">
        <v>6</v>
      </c>
      <c r="F941">
        <v>6</v>
      </c>
      <c r="G941">
        <v>3.95E-2</v>
      </c>
      <c r="H941">
        <v>3.5799999999999998E-2</v>
      </c>
      <c r="J941" s="81">
        <f t="shared" si="359"/>
        <v>6.4775270735424328E-3</v>
      </c>
      <c r="K941">
        <f t="shared" si="360"/>
        <v>0.64775270735424328</v>
      </c>
      <c r="L941">
        <f t="shared" si="361"/>
        <v>1.1033519553072626</v>
      </c>
      <c r="O941" s="71">
        <f t="shared" si="362"/>
        <v>0.64775270735424328</v>
      </c>
      <c r="P941" s="71">
        <f t="shared" si="363"/>
        <v>0.58707713729827615</v>
      </c>
      <c r="Q941" s="71">
        <f t="shared" si="364"/>
        <v>1.1033519553072626</v>
      </c>
    </row>
    <row r="942" spans="1:17" x14ac:dyDescent="0.25">
      <c r="B942" t="s">
        <v>318</v>
      </c>
      <c r="C942">
        <v>1</v>
      </c>
      <c r="D942" t="s">
        <v>4205</v>
      </c>
      <c r="E942">
        <v>2</v>
      </c>
      <c r="F942">
        <v>2</v>
      </c>
      <c r="G942">
        <v>-6.1499999999999999E-2</v>
      </c>
      <c r="H942">
        <v>1.01E-2</v>
      </c>
      <c r="J942" s="81">
        <f t="shared" si="359"/>
        <v>-3.1237903301331693E-2</v>
      </c>
      <c r="K942">
        <f t="shared" si="360"/>
        <v>-3.1237903301331693</v>
      </c>
      <c r="L942">
        <f t="shared" si="361"/>
        <v>-6.0891089108910892</v>
      </c>
      <c r="O942" s="71">
        <f t="shared" si="362"/>
        <v>-3.1237903301331693</v>
      </c>
      <c r="P942" s="71">
        <f t="shared" si="363"/>
        <v>0.51301272088365868</v>
      </c>
      <c r="Q942" s="71">
        <f t="shared" si="364"/>
        <v>-6.0891089108910892</v>
      </c>
    </row>
    <row r="943" spans="1:17" x14ac:dyDescent="0.25">
      <c r="B943" t="s">
        <v>319</v>
      </c>
      <c r="C943">
        <v>4</v>
      </c>
      <c r="D943" t="s">
        <v>215</v>
      </c>
      <c r="E943">
        <v>4</v>
      </c>
      <c r="F943">
        <v>4</v>
      </c>
      <c r="G943">
        <v>0.17699999999999999</v>
      </c>
      <c r="H943">
        <v>1.3299999999999999E-2</v>
      </c>
      <c r="J943" s="81">
        <f t="shared" ref="J943:J953" si="365">(1+G943)^(1/F943)-1</f>
        <v>4.1583558054389291E-2</v>
      </c>
      <c r="K943">
        <f t="shared" ref="K943:K953" si="366">J943*100</f>
        <v>4.1583558054389291</v>
      </c>
      <c r="L943">
        <f t="shared" ref="L943:L953" si="367">G943/H943</f>
        <v>13.308270676691729</v>
      </c>
      <c r="O943" s="71">
        <f t="shared" ref="O943:O953" si="368">K943</f>
        <v>4.1583558054389291</v>
      </c>
      <c r="P943" s="71">
        <f t="shared" ref="P943:P953" si="369">O943/Q943</f>
        <v>0.3124640237985184</v>
      </c>
      <c r="Q943" s="71">
        <f t="shared" ref="Q943:Q953" si="370">L943</f>
        <v>13.308270676691729</v>
      </c>
    </row>
    <row r="944" spans="1:17" x14ac:dyDescent="0.25">
      <c r="B944" t="s">
        <v>319</v>
      </c>
      <c r="C944">
        <v>4</v>
      </c>
      <c r="D944" t="s">
        <v>4206</v>
      </c>
      <c r="E944">
        <v>6</v>
      </c>
      <c r="F944">
        <v>6</v>
      </c>
      <c r="G944">
        <v>0.2712</v>
      </c>
      <c r="H944">
        <v>2.81E-2</v>
      </c>
      <c r="J944" s="81">
        <f t="shared" si="365"/>
        <v>4.0804067271065447E-2</v>
      </c>
      <c r="K944">
        <f t="shared" si="366"/>
        <v>4.0804067271065447</v>
      </c>
      <c r="L944">
        <f t="shared" si="367"/>
        <v>9.6512455516014235</v>
      </c>
      <c r="O944" s="71">
        <f t="shared" si="368"/>
        <v>4.0804067271065447</v>
      </c>
      <c r="P944" s="71">
        <f t="shared" si="369"/>
        <v>0.4227855052791073</v>
      </c>
      <c r="Q944" s="71">
        <f t="shared" si="370"/>
        <v>9.6512455516014235</v>
      </c>
    </row>
    <row r="945" spans="1:17" x14ac:dyDescent="0.25">
      <c r="B945" t="s">
        <v>319</v>
      </c>
      <c r="C945">
        <v>4</v>
      </c>
      <c r="D945" t="s">
        <v>4205</v>
      </c>
      <c r="E945">
        <v>2</v>
      </c>
      <c r="F945">
        <v>2</v>
      </c>
      <c r="G945">
        <v>5.0099999999999999E-2</v>
      </c>
      <c r="H945">
        <v>9.4000000000000004E-3</v>
      </c>
      <c r="J945" s="81">
        <f t="shared" si="365"/>
        <v>2.4743870437876847E-2</v>
      </c>
      <c r="K945">
        <f t="shared" si="366"/>
        <v>2.4743870437876847</v>
      </c>
      <c r="L945">
        <f t="shared" si="367"/>
        <v>5.3297872340425529</v>
      </c>
      <c r="O945" s="71">
        <f t="shared" si="368"/>
        <v>2.4743870437876847</v>
      </c>
      <c r="P945" s="71">
        <f t="shared" si="369"/>
        <v>0.4642562517286275</v>
      </c>
      <c r="Q945" s="71">
        <f t="shared" si="370"/>
        <v>5.3297872340425529</v>
      </c>
    </row>
    <row r="946" spans="1:17" x14ac:dyDescent="0.25">
      <c r="A946" t="s">
        <v>4211</v>
      </c>
      <c r="B946" t="s">
        <v>318</v>
      </c>
      <c r="C946">
        <v>1</v>
      </c>
      <c r="D946" t="s">
        <v>4206</v>
      </c>
      <c r="E946">
        <v>6</v>
      </c>
      <c r="F946">
        <v>6</v>
      </c>
      <c r="G946">
        <v>4.1000000000000002E-2</v>
      </c>
      <c r="H946">
        <v>3.5799999999999998E-2</v>
      </c>
      <c r="J946" s="81">
        <f t="shared" si="365"/>
        <v>6.7194397515000226E-3</v>
      </c>
      <c r="K946">
        <f t="shared" si="366"/>
        <v>0.67194397515000226</v>
      </c>
      <c r="L946">
        <f t="shared" si="367"/>
        <v>1.1452513966480449</v>
      </c>
      <c r="O946" s="71">
        <f t="shared" si="368"/>
        <v>0.67194397515000226</v>
      </c>
      <c r="P946" s="71">
        <f t="shared" si="369"/>
        <v>0.58672181244805066</v>
      </c>
      <c r="Q946" s="71">
        <f t="shared" si="370"/>
        <v>1.1452513966480449</v>
      </c>
    </row>
    <row r="947" spans="1:17" x14ac:dyDescent="0.25">
      <c r="B947" t="s">
        <v>318</v>
      </c>
      <c r="C947">
        <v>1</v>
      </c>
      <c r="D947" t="s">
        <v>4205</v>
      </c>
      <c r="E947">
        <v>2</v>
      </c>
      <c r="F947">
        <v>2</v>
      </c>
      <c r="G947">
        <v>-6.0199999999999997E-2</v>
      </c>
      <c r="H947">
        <v>1.01E-2</v>
      </c>
      <c r="J947" s="81">
        <f t="shared" si="365"/>
        <v>-3.0567176128227014E-2</v>
      </c>
      <c r="K947">
        <f t="shared" si="366"/>
        <v>-3.0567176128227014</v>
      </c>
      <c r="L947">
        <f t="shared" si="367"/>
        <v>-5.9603960396039604</v>
      </c>
      <c r="O947" s="71">
        <f t="shared" si="368"/>
        <v>-3.0567176128227014</v>
      </c>
      <c r="P947" s="71">
        <f t="shared" si="369"/>
        <v>0.51283800480912434</v>
      </c>
      <c r="Q947" s="71">
        <f t="shared" si="370"/>
        <v>-5.9603960396039604</v>
      </c>
    </row>
    <row r="948" spans="1:17" x14ac:dyDescent="0.25">
      <c r="B948" t="s">
        <v>319</v>
      </c>
      <c r="C948">
        <v>4</v>
      </c>
      <c r="D948" t="s">
        <v>4206</v>
      </c>
      <c r="E948">
        <v>6</v>
      </c>
      <c r="F948">
        <v>6</v>
      </c>
      <c r="G948">
        <v>4.8300000000000003E-2</v>
      </c>
      <c r="H948">
        <v>2.7799999999999998E-2</v>
      </c>
      <c r="J948" s="81">
        <f t="shared" si="365"/>
        <v>7.8926178657732216E-3</v>
      </c>
      <c r="K948">
        <f t="shared" si="366"/>
        <v>0.78926178657732216</v>
      </c>
      <c r="L948">
        <f t="shared" si="367"/>
        <v>1.7374100719424463</v>
      </c>
      <c r="O948" s="71">
        <f t="shared" si="368"/>
        <v>0.78926178657732216</v>
      </c>
      <c r="P948" s="71">
        <f t="shared" si="369"/>
        <v>0.45427489993477332</v>
      </c>
      <c r="Q948" s="71">
        <f t="shared" si="370"/>
        <v>1.7374100719424463</v>
      </c>
    </row>
    <row r="949" spans="1:17" x14ac:dyDescent="0.25">
      <c r="B949" t="s">
        <v>319</v>
      </c>
      <c r="C949">
        <v>4</v>
      </c>
      <c r="D949" t="s">
        <v>4205</v>
      </c>
      <c r="E949">
        <v>2</v>
      </c>
      <c r="F949">
        <v>2</v>
      </c>
      <c r="G949">
        <v>4.1000000000000003E-3</v>
      </c>
      <c r="H949">
        <v>9.2999999999999992E-3</v>
      </c>
      <c r="J949" s="81">
        <f t="shared" si="365"/>
        <v>2.0479030465558878E-3</v>
      </c>
      <c r="K949">
        <f t="shared" si="366"/>
        <v>0.20479030465558878</v>
      </c>
      <c r="L949">
        <f t="shared" si="367"/>
        <v>0.44086021505376349</v>
      </c>
      <c r="O949" s="71">
        <f t="shared" si="368"/>
        <v>0.20479030465558878</v>
      </c>
      <c r="P949" s="71">
        <f t="shared" si="369"/>
        <v>0.46452434958462818</v>
      </c>
      <c r="Q949" s="71">
        <f t="shared" si="370"/>
        <v>0.44086021505376349</v>
      </c>
    </row>
    <row r="950" spans="1:17" x14ac:dyDescent="0.25">
      <c r="A950" t="s">
        <v>248</v>
      </c>
      <c r="B950" t="s">
        <v>318</v>
      </c>
      <c r="C950">
        <v>1</v>
      </c>
      <c r="D950" t="s">
        <v>4206</v>
      </c>
      <c r="E950">
        <v>6</v>
      </c>
      <c r="F950">
        <v>6</v>
      </c>
      <c r="G950">
        <v>7.7899999999999997E-2</v>
      </c>
      <c r="H950">
        <v>3.6999999999999998E-2</v>
      </c>
      <c r="J950" s="81">
        <f t="shared" si="365"/>
        <v>1.2580933003099926E-2</v>
      </c>
      <c r="K950">
        <f t="shared" si="366"/>
        <v>1.2580933003099926</v>
      </c>
      <c r="L950">
        <f t="shared" si="367"/>
        <v>2.1054054054054054</v>
      </c>
      <c r="O950" s="71">
        <f t="shared" si="368"/>
        <v>1.2580933003099926</v>
      </c>
      <c r="P950" s="71">
        <f t="shared" si="369"/>
        <v>0.59755394238086934</v>
      </c>
      <c r="Q950" s="71">
        <f t="shared" si="370"/>
        <v>2.1054054054054054</v>
      </c>
    </row>
    <row r="951" spans="1:17" x14ac:dyDescent="0.25">
      <c r="B951" t="s">
        <v>318</v>
      </c>
      <c r="C951">
        <v>1</v>
      </c>
      <c r="D951" t="s">
        <v>4205</v>
      </c>
      <c r="E951">
        <v>2</v>
      </c>
      <c r="F951">
        <v>2</v>
      </c>
      <c r="G951">
        <v>-4.3999999999999997E-2</v>
      </c>
      <c r="H951">
        <v>1.04E-2</v>
      </c>
      <c r="J951" s="81">
        <f t="shared" si="365"/>
        <v>-2.2247475073574718E-2</v>
      </c>
      <c r="K951">
        <f t="shared" si="366"/>
        <v>-2.2247475073574718</v>
      </c>
      <c r="L951">
        <f t="shared" si="367"/>
        <v>-4.2307692307692308</v>
      </c>
      <c r="O951" s="71">
        <f t="shared" si="368"/>
        <v>-2.2247475073574718</v>
      </c>
      <c r="P951" s="71">
        <f t="shared" si="369"/>
        <v>0.52584941082994785</v>
      </c>
      <c r="Q951" s="71">
        <f t="shared" si="370"/>
        <v>-4.2307692307692308</v>
      </c>
    </row>
    <row r="952" spans="1:17" x14ac:dyDescent="0.25">
      <c r="B952" t="s">
        <v>319</v>
      </c>
      <c r="C952">
        <v>4</v>
      </c>
      <c r="D952" t="s">
        <v>4206</v>
      </c>
      <c r="E952">
        <v>6</v>
      </c>
      <c r="F952">
        <v>6</v>
      </c>
      <c r="G952">
        <v>0.26079999999999998</v>
      </c>
      <c r="H952">
        <v>2.9100000000000001E-2</v>
      </c>
      <c r="J952" s="81">
        <f t="shared" si="365"/>
        <v>3.9380026140558577E-2</v>
      </c>
      <c r="K952">
        <f t="shared" si="366"/>
        <v>3.9380026140558577</v>
      </c>
      <c r="L952">
        <f t="shared" si="367"/>
        <v>8.962199312714775</v>
      </c>
      <c r="O952" s="71">
        <f t="shared" si="368"/>
        <v>3.9380026140558577</v>
      </c>
      <c r="P952" s="71">
        <f t="shared" si="369"/>
        <v>0.43940136529534313</v>
      </c>
      <c r="Q952" s="71">
        <f t="shared" si="370"/>
        <v>8.962199312714775</v>
      </c>
    </row>
    <row r="953" spans="1:17" x14ac:dyDescent="0.25">
      <c r="B953" t="s">
        <v>319</v>
      </c>
      <c r="C953">
        <v>4</v>
      </c>
      <c r="D953" t="s">
        <v>4205</v>
      </c>
      <c r="E953">
        <v>2</v>
      </c>
      <c r="F953">
        <v>2</v>
      </c>
      <c r="G953">
        <v>5.6899999999999999E-2</v>
      </c>
      <c r="H953">
        <v>9.5999999999999992E-3</v>
      </c>
      <c r="J953" s="81">
        <f t="shared" si="365"/>
        <v>2.8056418685278084E-2</v>
      </c>
      <c r="K953">
        <f t="shared" si="366"/>
        <v>2.8056418685278084</v>
      </c>
      <c r="L953">
        <f t="shared" si="367"/>
        <v>5.9270833333333339</v>
      </c>
      <c r="O953" s="71">
        <f t="shared" si="368"/>
        <v>2.8056418685278084</v>
      </c>
      <c r="P953" s="71">
        <f t="shared" si="369"/>
        <v>0.47335961226479717</v>
      </c>
      <c r="Q953" s="71">
        <f t="shared" si="370"/>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81">
        <f t="shared" ref="I959:I968" si="371">(1+F959)^(1/E959)-1</f>
        <v>6.5917731595733553E-2</v>
      </c>
      <c r="J959">
        <f t="shared" ref="J959:J968" si="372">I959*100</f>
        <v>6.5917731595733553</v>
      </c>
      <c r="K959">
        <f t="shared" ref="K959:K968" si="373">F959/G959</f>
        <v>37.6</v>
      </c>
      <c r="N959" s="71">
        <f t="shared" ref="N959:N968" si="374">J959</f>
        <v>6.5917731595733553</v>
      </c>
      <c r="O959" s="71">
        <f t="shared" ref="O959:O968" si="375">N959/P959</f>
        <v>0.17531311594609986</v>
      </c>
      <c r="P959" s="71">
        <f t="shared" ref="P959:P968" si="376">K959</f>
        <v>37.6</v>
      </c>
    </row>
    <row r="960" spans="1:17" x14ac:dyDescent="0.25">
      <c r="C960">
        <v>1</v>
      </c>
      <c r="D960">
        <v>1980</v>
      </c>
      <c r="E960">
        <v>5</v>
      </c>
      <c r="F960">
        <v>0.32900000000000001</v>
      </c>
      <c r="G960">
        <v>8.9999999999999993E-3</v>
      </c>
      <c r="I960" s="81">
        <f t="shared" si="371"/>
        <v>5.8534448758668312E-2</v>
      </c>
      <c r="J960">
        <f t="shared" si="372"/>
        <v>5.8534448758668312</v>
      </c>
      <c r="K960">
        <f t="shared" si="373"/>
        <v>36.555555555555557</v>
      </c>
      <c r="N960" s="71">
        <f t="shared" si="374"/>
        <v>5.8534448758668312</v>
      </c>
      <c r="O960" s="71">
        <f t="shared" si="375"/>
        <v>0.16012463186261847</v>
      </c>
      <c r="P960" s="71">
        <f t="shared" si="376"/>
        <v>36.555555555555557</v>
      </c>
    </row>
    <row r="961" spans="3:16" x14ac:dyDescent="0.25">
      <c r="C961">
        <v>1</v>
      </c>
      <c r="D961">
        <v>1990</v>
      </c>
      <c r="E961">
        <v>5</v>
      </c>
      <c r="F961">
        <v>0.48799999999999999</v>
      </c>
      <c r="G961">
        <v>0.01</v>
      </c>
      <c r="I961" s="81">
        <f t="shared" si="371"/>
        <v>8.2731037066171131E-2</v>
      </c>
      <c r="J961">
        <f t="shared" si="372"/>
        <v>8.273103706617114</v>
      </c>
      <c r="K961">
        <f t="shared" si="373"/>
        <v>48.8</v>
      </c>
      <c r="N961" s="71">
        <f t="shared" si="374"/>
        <v>8.273103706617114</v>
      </c>
      <c r="O961" s="71">
        <f t="shared" si="375"/>
        <v>0.16953081366018677</v>
      </c>
      <c r="P961" s="71">
        <f t="shared" si="376"/>
        <v>48.8</v>
      </c>
    </row>
    <row r="962" spans="3:16" x14ac:dyDescent="0.25">
      <c r="C962">
        <v>1</v>
      </c>
      <c r="D962">
        <v>2000</v>
      </c>
      <c r="E962">
        <v>5</v>
      </c>
      <c r="F962">
        <v>0.52700000000000002</v>
      </c>
      <c r="G962">
        <v>1.2E-2</v>
      </c>
      <c r="I962" s="81">
        <f t="shared" si="371"/>
        <v>8.8348059874834295E-2</v>
      </c>
      <c r="J962">
        <f t="shared" si="372"/>
        <v>8.8348059874834295</v>
      </c>
      <c r="K962">
        <f t="shared" si="373"/>
        <v>43.916666666666664</v>
      </c>
      <c r="N962" s="71">
        <f t="shared" si="374"/>
        <v>8.8348059874834295</v>
      </c>
      <c r="O962" s="71">
        <f t="shared" si="375"/>
        <v>0.20117205284592252</v>
      </c>
      <c r="P962" s="71">
        <f t="shared" si="376"/>
        <v>43.916666666666664</v>
      </c>
    </row>
    <row r="963" spans="3:16" x14ac:dyDescent="0.25">
      <c r="C963">
        <v>1</v>
      </c>
      <c r="D963">
        <v>2008</v>
      </c>
      <c r="E963">
        <v>5</v>
      </c>
      <c r="F963">
        <v>0.52600000000000002</v>
      </c>
      <c r="G963">
        <v>0.01</v>
      </c>
      <c r="I963" s="81">
        <f t="shared" si="371"/>
        <v>8.8205475295083602E-2</v>
      </c>
      <c r="J963">
        <f t="shared" si="372"/>
        <v>8.8205475295083602</v>
      </c>
      <c r="K963">
        <f t="shared" si="373"/>
        <v>52.6</v>
      </c>
      <c r="N963" s="71">
        <f t="shared" si="374"/>
        <v>8.8205475295083602</v>
      </c>
      <c r="O963" s="71">
        <f t="shared" si="375"/>
        <v>0.1676910176712616</v>
      </c>
      <c r="P963" s="71">
        <f t="shared" si="376"/>
        <v>52.6</v>
      </c>
    </row>
    <row r="964" spans="3:16" x14ac:dyDescent="0.25">
      <c r="C964">
        <v>2</v>
      </c>
      <c r="D964">
        <v>1970</v>
      </c>
      <c r="E964">
        <v>5</v>
      </c>
      <c r="F964">
        <v>0.378</v>
      </c>
      <c r="G964">
        <v>0.01</v>
      </c>
      <c r="I964" s="81">
        <f t="shared" si="371"/>
        <v>6.6227411407328907E-2</v>
      </c>
      <c r="J964">
        <f t="shared" si="372"/>
        <v>6.6227411407328907</v>
      </c>
      <c r="K964">
        <f t="shared" si="373"/>
        <v>37.799999999999997</v>
      </c>
      <c r="N964" s="71">
        <f t="shared" si="374"/>
        <v>6.6227411407328907</v>
      </c>
      <c r="O964" s="71">
        <f t="shared" si="375"/>
        <v>0.17520479208288073</v>
      </c>
      <c r="P964" s="71">
        <f t="shared" si="376"/>
        <v>37.799999999999997</v>
      </c>
    </row>
    <row r="965" spans="3:16" x14ac:dyDescent="0.25">
      <c r="C965">
        <v>2</v>
      </c>
      <c r="D965">
        <v>1980</v>
      </c>
      <c r="E965">
        <v>5</v>
      </c>
      <c r="F965">
        <v>0.34799999999999998</v>
      </c>
      <c r="G965">
        <v>0.01</v>
      </c>
      <c r="I965" s="81">
        <f t="shared" si="371"/>
        <v>6.1543947367277196E-2</v>
      </c>
      <c r="J965">
        <f t="shared" si="372"/>
        <v>6.1543947367277196</v>
      </c>
      <c r="K965">
        <f t="shared" si="373"/>
        <v>34.799999999999997</v>
      </c>
      <c r="N965" s="71">
        <f t="shared" si="374"/>
        <v>6.1543947367277196</v>
      </c>
      <c r="O965" s="71">
        <f t="shared" si="375"/>
        <v>0.17685042346918736</v>
      </c>
      <c r="P965" s="71">
        <f t="shared" si="376"/>
        <v>34.799999999999997</v>
      </c>
    </row>
    <row r="966" spans="3:16" x14ac:dyDescent="0.25">
      <c r="C966">
        <v>2</v>
      </c>
      <c r="D966">
        <v>1990</v>
      </c>
      <c r="E966">
        <v>5</v>
      </c>
      <c r="F966">
        <v>0.50600000000000001</v>
      </c>
      <c r="G966">
        <v>0.01</v>
      </c>
      <c r="I966" s="81">
        <f t="shared" si="371"/>
        <v>8.5337963812986972E-2</v>
      </c>
      <c r="J966">
        <f t="shared" si="372"/>
        <v>8.5337963812986963</v>
      </c>
      <c r="K966">
        <f t="shared" si="373"/>
        <v>50.6</v>
      </c>
      <c r="N966" s="71">
        <f t="shared" si="374"/>
        <v>8.5337963812986963</v>
      </c>
      <c r="O966" s="71">
        <f t="shared" si="375"/>
        <v>0.16865210239720743</v>
      </c>
      <c r="P966" s="71">
        <f t="shared" si="376"/>
        <v>50.6</v>
      </c>
    </row>
    <row r="967" spans="3:16" x14ac:dyDescent="0.25">
      <c r="C967">
        <v>2</v>
      </c>
      <c r="D967">
        <v>2000</v>
      </c>
      <c r="E967">
        <v>5</v>
      </c>
      <c r="F967">
        <v>0.59699999999999998</v>
      </c>
      <c r="G967">
        <v>1.4E-2</v>
      </c>
      <c r="I967" s="81">
        <f t="shared" si="371"/>
        <v>9.8148273784176787E-2</v>
      </c>
      <c r="J967">
        <f t="shared" si="372"/>
        <v>9.8148273784176787</v>
      </c>
      <c r="K967">
        <f t="shared" si="373"/>
        <v>42.642857142857139</v>
      </c>
      <c r="N967" s="71">
        <f t="shared" si="374"/>
        <v>9.8148273784176787</v>
      </c>
      <c r="O967" s="71">
        <f t="shared" si="375"/>
        <v>0.23016345611029734</v>
      </c>
      <c r="P967" s="71">
        <f t="shared" si="376"/>
        <v>42.642857142857139</v>
      </c>
    </row>
    <row r="968" spans="3:16" x14ac:dyDescent="0.25">
      <c r="C968">
        <v>2</v>
      </c>
      <c r="D968">
        <v>2008</v>
      </c>
      <c r="E968">
        <v>5</v>
      </c>
      <c r="F968">
        <v>0.65</v>
      </c>
      <c r="G968">
        <v>1.2E-2</v>
      </c>
      <c r="I968" s="81">
        <f t="shared" si="371"/>
        <v>0.10534229649286941</v>
      </c>
      <c r="J968">
        <f t="shared" si="372"/>
        <v>10.534229649286942</v>
      </c>
      <c r="K968">
        <f t="shared" si="373"/>
        <v>54.166666666666664</v>
      </c>
      <c r="N968" s="71">
        <f t="shared" si="374"/>
        <v>10.534229649286942</v>
      </c>
      <c r="O968" s="71">
        <f t="shared" si="375"/>
        <v>0.1944780858329897</v>
      </c>
      <c r="P968" s="71">
        <f t="shared" si="376"/>
        <v>54.166666666666664</v>
      </c>
    </row>
    <row r="969" spans="3:16" x14ac:dyDescent="0.25">
      <c r="C969">
        <v>3</v>
      </c>
      <c r="D969">
        <v>1970</v>
      </c>
      <c r="E969">
        <v>5</v>
      </c>
      <c r="F969">
        <v>0.376</v>
      </c>
      <c r="G969">
        <v>0.01</v>
      </c>
      <c r="I969" s="81">
        <f t="shared" ref="I969:I978" si="377">(1+F969)^(1/E969)-1</f>
        <v>6.5917731595733553E-2</v>
      </c>
      <c r="J969">
        <f t="shared" ref="J969:J978" si="378">I969*100</f>
        <v>6.5917731595733553</v>
      </c>
      <c r="K969">
        <f t="shared" ref="K969:K978" si="379">F969/G969</f>
        <v>37.6</v>
      </c>
      <c r="N969" s="71">
        <f t="shared" ref="N969:N978" si="380">J969</f>
        <v>6.5917731595733553</v>
      </c>
      <c r="O969" s="71">
        <f t="shared" ref="O969:O978" si="381">N969/P969</f>
        <v>0.17531311594609986</v>
      </c>
      <c r="P969" s="71">
        <f t="shared" ref="P969:P978" si="382">K969</f>
        <v>37.6</v>
      </c>
    </row>
    <row r="970" spans="3:16" x14ac:dyDescent="0.25">
      <c r="C970">
        <v>3</v>
      </c>
      <c r="D970">
        <v>1980</v>
      </c>
      <c r="E970">
        <v>5</v>
      </c>
      <c r="F970">
        <v>0.34</v>
      </c>
      <c r="G970">
        <v>8.9999999999999993E-3</v>
      </c>
      <c r="I970" s="81">
        <f t="shared" si="377"/>
        <v>6.0280952775362495E-2</v>
      </c>
      <c r="J970">
        <f t="shared" si="378"/>
        <v>6.0280952775362495</v>
      </c>
      <c r="K970">
        <f t="shared" si="379"/>
        <v>37.777777777777786</v>
      </c>
      <c r="N970" s="71">
        <f t="shared" si="380"/>
        <v>6.0280952775362495</v>
      </c>
      <c r="O970" s="71">
        <f t="shared" si="381"/>
        <v>0.15956722793478303</v>
      </c>
      <c r="P970" s="71">
        <f t="shared" si="382"/>
        <v>37.777777777777786</v>
      </c>
    </row>
    <row r="971" spans="3:16" x14ac:dyDescent="0.25">
      <c r="C971">
        <v>3</v>
      </c>
      <c r="D971">
        <v>1990</v>
      </c>
      <c r="E971">
        <v>5</v>
      </c>
      <c r="F971">
        <v>0.497</v>
      </c>
      <c r="G971">
        <v>0.01</v>
      </c>
      <c r="I971" s="81">
        <f t="shared" si="377"/>
        <v>8.403763504123174E-2</v>
      </c>
      <c r="J971">
        <f t="shared" si="378"/>
        <v>8.4037635041231731</v>
      </c>
      <c r="K971">
        <f t="shared" si="379"/>
        <v>49.699999999999996</v>
      </c>
      <c r="N971" s="71">
        <f t="shared" si="380"/>
        <v>8.4037635041231731</v>
      </c>
      <c r="O971" s="71">
        <f t="shared" si="381"/>
        <v>0.16908980893607994</v>
      </c>
      <c r="P971" s="71">
        <f t="shared" si="382"/>
        <v>49.699999999999996</v>
      </c>
    </row>
    <row r="972" spans="3:16" x14ac:dyDescent="0.25">
      <c r="C972">
        <v>3</v>
      </c>
      <c r="D972">
        <v>2000</v>
      </c>
      <c r="E972">
        <v>5</v>
      </c>
      <c r="F972">
        <v>0.58099999999999996</v>
      </c>
      <c r="G972">
        <v>1.2999999999999999E-2</v>
      </c>
      <c r="I972" s="81">
        <f t="shared" si="377"/>
        <v>9.5938979837850935E-2</v>
      </c>
      <c r="J972">
        <f t="shared" si="378"/>
        <v>9.5938979837850944</v>
      </c>
      <c r="K972">
        <f t="shared" si="379"/>
        <v>44.692307692307693</v>
      </c>
      <c r="N972" s="71">
        <f t="shared" si="380"/>
        <v>9.5938979837850944</v>
      </c>
      <c r="O972" s="71">
        <f t="shared" si="381"/>
        <v>0.21466553147884032</v>
      </c>
      <c r="P972" s="71">
        <f t="shared" si="382"/>
        <v>44.692307692307693</v>
      </c>
    </row>
    <row r="973" spans="3:16" x14ac:dyDescent="0.25">
      <c r="C973">
        <v>3</v>
      </c>
      <c r="D973">
        <v>2008</v>
      </c>
      <c r="E973">
        <v>5</v>
      </c>
      <c r="F973">
        <v>0.63800000000000001</v>
      </c>
      <c r="G973">
        <v>1.2E-2</v>
      </c>
      <c r="I973" s="81">
        <f t="shared" si="377"/>
        <v>0.10372982821504895</v>
      </c>
      <c r="J973">
        <f t="shared" si="378"/>
        <v>10.372982821504895</v>
      </c>
      <c r="K973">
        <f t="shared" si="379"/>
        <v>53.166666666666664</v>
      </c>
      <c r="N973" s="71">
        <f t="shared" si="380"/>
        <v>10.372982821504895</v>
      </c>
      <c r="O973" s="71">
        <f t="shared" si="381"/>
        <v>0.19510312516937106</v>
      </c>
      <c r="P973" s="71">
        <f t="shared" si="382"/>
        <v>53.166666666666664</v>
      </c>
    </row>
    <row r="974" spans="3:16" x14ac:dyDescent="0.25">
      <c r="C974">
        <v>4</v>
      </c>
      <c r="D974">
        <v>1970</v>
      </c>
      <c r="E974">
        <v>5</v>
      </c>
      <c r="F974">
        <v>0.38</v>
      </c>
      <c r="G974">
        <v>8.9999999999999993E-3</v>
      </c>
      <c r="I974" s="81">
        <f t="shared" si="377"/>
        <v>6.6536731857242959E-2</v>
      </c>
      <c r="J974">
        <f t="shared" si="378"/>
        <v>6.6536731857242959</v>
      </c>
      <c r="K974">
        <f t="shared" si="379"/>
        <v>42.222222222222229</v>
      </c>
      <c r="N974" s="71">
        <f t="shared" si="380"/>
        <v>6.6536731857242959</v>
      </c>
      <c r="O974" s="71">
        <f t="shared" si="381"/>
        <v>0.15758699650399646</v>
      </c>
      <c r="P974" s="71">
        <f t="shared" si="382"/>
        <v>42.222222222222229</v>
      </c>
    </row>
    <row r="975" spans="3:16" x14ac:dyDescent="0.25">
      <c r="C975">
        <v>4</v>
      </c>
      <c r="D975">
        <v>1980</v>
      </c>
      <c r="E975">
        <v>5</v>
      </c>
      <c r="F975">
        <v>0.32100000000000001</v>
      </c>
      <c r="G975">
        <v>8.9999999999999993E-3</v>
      </c>
      <c r="I975" s="81">
        <f t="shared" si="377"/>
        <v>5.7256986053634051E-2</v>
      </c>
      <c r="J975">
        <f t="shared" si="378"/>
        <v>5.7256986053634051</v>
      </c>
      <c r="K975">
        <f t="shared" si="379"/>
        <v>35.666666666666671</v>
      </c>
      <c r="N975" s="71">
        <f t="shared" si="380"/>
        <v>5.7256986053634051</v>
      </c>
      <c r="O975" s="71">
        <f t="shared" si="381"/>
        <v>0.16053360575785247</v>
      </c>
      <c r="P975" s="71">
        <f t="shared" si="382"/>
        <v>35.666666666666671</v>
      </c>
    </row>
    <row r="976" spans="3:16" x14ac:dyDescent="0.25">
      <c r="C976">
        <v>4</v>
      </c>
      <c r="D976">
        <v>1990</v>
      </c>
      <c r="E976">
        <v>5</v>
      </c>
      <c r="F976">
        <v>0.47099999999999997</v>
      </c>
      <c r="G976">
        <v>1.2E-2</v>
      </c>
      <c r="I976" s="81">
        <f t="shared" si="377"/>
        <v>8.0245670900269017E-2</v>
      </c>
      <c r="J976">
        <f t="shared" si="378"/>
        <v>8.0245670900269026</v>
      </c>
      <c r="K976">
        <f t="shared" si="379"/>
        <v>39.25</v>
      </c>
      <c r="N976" s="71">
        <f t="shared" si="380"/>
        <v>8.0245670900269026</v>
      </c>
      <c r="O976" s="71">
        <f t="shared" si="381"/>
        <v>0.20444756917265994</v>
      </c>
      <c r="P976" s="71">
        <f t="shared" si="382"/>
        <v>39.25</v>
      </c>
    </row>
    <row r="977" spans="1:18" x14ac:dyDescent="0.25">
      <c r="C977">
        <v>4</v>
      </c>
      <c r="D977">
        <v>2000</v>
      </c>
      <c r="E977">
        <v>5</v>
      </c>
      <c r="F977">
        <v>0.56999999999999995</v>
      </c>
      <c r="G977">
        <v>1.0999999999999999E-2</v>
      </c>
      <c r="I977" s="81">
        <f t="shared" si="377"/>
        <v>9.4409692033879056E-2</v>
      </c>
      <c r="J977">
        <f t="shared" si="378"/>
        <v>9.4409692033879047</v>
      </c>
      <c r="K977">
        <f t="shared" si="379"/>
        <v>51.81818181818182</v>
      </c>
      <c r="N977" s="71">
        <f t="shared" si="380"/>
        <v>9.4409692033879047</v>
      </c>
      <c r="O977" s="71">
        <f t="shared" si="381"/>
        <v>0.18219414252152097</v>
      </c>
      <c r="P977" s="71">
        <f t="shared" si="382"/>
        <v>51.81818181818182</v>
      </c>
    </row>
    <row r="978" spans="1:18" x14ac:dyDescent="0.25">
      <c r="C978">
        <v>4</v>
      </c>
      <c r="D978">
        <v>2008</v>
      </c>
      <c r="E978">
        <v>5</v>
      </c>
      <c r="F978">
        <v>0.61199999999999999</v>
      </c>
      <c r="G978">
        <v>1.0999999999999999E-2</v>
      </c>
      <c r="I978" s="81">
        <f t="shared" si="377"/>
        <v>0.10020346272835412</v>
      </c>
      <c r="J978">
        <f t="shared" si="378"/>
        <v>10.020346272835411</v>
      </c>
      <c r="K978">
        <f t="shared" si="379"/>
        <v>55.63636363636364</v>
      </c>
      <c r="N978" s="71">
        <f t="shared" si="380"/>
        <v>10.020346272835411</v>
      </c>
      <c r="O978" s="71">
        <f t="shared" si="381"/>
        <v>0.18010426307383909</v>
      </c>
      <c r="P978" s="71">
        <f t="shared" si="382"/>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81">
        <f t="shared" ref="K984:K985" si="383">(1+H984)^(1/G984)-1</f>
        <v>4.2786908468946505E-2</v>
      </c>
      <c r="L984">
        <f t="shared" ref="L984:L985" si="384">K984*100</f>
        <v>4.2786908468946505</v>
      </c>
      <c r="M984">
        <f t="shared" ref="M984:M985" si="385">H984/I984</f>
        <v>5.868583162217659</v>
      </c>
      <c r="P984" s="71">
        <f t="shared" ref="P984:P985" si="386">L984</f>
        <v>4.2786908468946505</v>
      </c>
      <c r="Q984" s="71">
        <f t="shared" ref="Q984:Q985" si="387">P984/R984</f>
        <v>0.72908412961430891</v>
      </c>
      <c r="R984" s="71">
        <f t="shared" ref="R984:R985" si="388">M984</f>
        <v>5.868583162217659</v>
      </c>
    </row>
    <row r="985" spans="1:18" x14ac:dyDescent="0.25">
      <c r="B985" t="s">
        <v>318</v>
      </c>
      <c r="C985" t="s">
        <v>4264</v>
      </c>
      <c r="D985" t="s">
        <v>4266</v>
      </c>
      <c r="E985" t="s">
        <v>4214</v>
      </c>
      <c r="F985">
        <v>6</v>
      </c>
      <c r="G985">
        <v>6</v>
      </c>
      <c r="H985">
        <v>0.36880000000000002</v>
      </c>
      <c r="I985">
        <v>5.3699999999999998E-2</v>
      </c>
      <c r="K985" s="81">
        <f t="shared" si="383"/>
        <v>5.3715413259768363E-2</v>
      </c>
      <c r="L985">
        <f t="shared" si="384"/>
        <v>5.3715413259768363</v>
      </c>
      <c r="M985">
        <f t="shared" si="385"/>
        <v>6.8677839851024212</v>
      </c>
      <c r="P985" s="71">
        <f t="shared" si="386"/>
        <v>5.3715413259768363</v>
      </c>
      <c r="Q985" s="71">
        <f t="shared" si="387"/>
        <v>0.78213603363599804</v>
      </c>
      <c r="R985" s="71">
        <f t="shared" si="388"/>
        <v>6.8677839851024212</v>
      </c>
    </row>
    <row r="986" spans="1:18" x14ac:dyDescent="0.25">
      <c r="B986" t="s">
        <v>318</v>
      </c>
      <c r="C986" t="s">
        <v>4268</v>
      </c>
      <c r="D986" t="s">
        <v>4265</v>
      </c>
      <c r="E986" t="s">
        <v>4214</v>
      </c>
      <c r="F986">
        <v>6</v>
      </c>
      <c r="G986">
        <v>6</v>
      </c>
      <c r="H986">
        <v>0.44240000000000002</v>
      </c>
      <c r="I986">
        <v>5.4100000000000002E-2</v>
      </c>
      <c r="K986" s="81">
        <f t="shared" ref="K986:K993" si="389">(1+H986)^(1/G986)-1</f>
        <v>6.2953547338883364E-2</v>
      </c>
      <c r="L986">
        <f t="shared" ref="L986:L993" si="390">K986*100</f>
        <v>6.2953547338883364</v>
      </c>
      <c r="M986">
        <f t="shared" ref="M986:M993" si="391">H986/I986</f>
        <v>8.1774491682070245</v>
      </c>
      <c r="P986" s="71">
        <f t="shared" ref="P986:P993" si="392">L986</f>
        <v>6.2953547338883364</v>
      </c>
      <c r="Q986" s="71">
        <f t="shared" ref="Q986:Q993" si="393">P986/R986</f>
        <v>0.76984333432043173</v>
      </c>
      <c r="R986" s="71">
        <f t="shared" ref="R986:R993" si="394">M986</f>
        <v>8.1774491682070245</v>
      </c>
    </row>
    <row r="987" spans="1:18" x14ac:dyDescent="0.25">
      <c r="B987" t="s">
        <v>318</v>
      </c>
      <c r="C987" t="s">
        <v>4268</v>
      </c>
      <c r="D987" t="s">
        <v>4266</v>
      </c>
      <c r="E987" t="s">
        <v>4214</v>
      </c>
      <c r="F987">
        <v>6</v>
      </c>
      <c r="G987">
        <v>6</v>
      </c>
      <c r="H987">
        <v>0.66920000000000002</v>
      </c>
      <c r="I987">
        <v>7.0599999999999996E-2</v>
      </c>
      <c r="K987" s="81">
        <f t="shared" si="389"/>
        <v>8.9142560524957615E-2</v>
      </c>
      <c r="L987">
        <f t="shared" si="390"/>
        <v>8.9142560524957624</v>
      </c>
      <c r="M987">
        <f t="shared" si="391"/>
        <v>9.4787535410764878</v>
      </c>
      <c r="P987" s="71">
        <f t="shared" si="392"/>
        <v>8.9142560524957624</v>
      </c>
      <c r="Q987" s="71">
        <f t="shared" si="393"/>
        <v>0.94044602107920017</v>
      </c>
      <c r="R987" s="71">
        <f t="shared" si="394"/>
        <v>9.4787535410764878</v>
      </c>
    </row>
    <row r="988" spans="1:18" x14ac:dyDescent="0.25">
      <c r="A988" t="s">
        <v>4267</v>
      </c>
      <c r="B988" t="s">
        <v>319</v>
      </c>
      <c r="C988" t="s">
        <v>4264</v>
      </c>
      <c r="D988" t="s">
        <v>4265</v>
      </c>
      <c r="E988" t="s">
        <v>4214</v>
      </c>
      <c r="F988">
        <v>6</v>
      </c>
      <c r="G988">
        <v>6</v>
      </c>
      <c r="H988">
        <v>0.40739999999999998</v>
      </c>
      <c r="I988">
        <v>4.5100000000000001E-2</v>
      </c>
      <c r="K988" s="81">
        <f t="shared" si="389"/>
        <v>5.8610647434669039E-2</v>
      </c>
      <c r="L988">
        <f t="shared" si="390"/>
        <v>5.8610647434669039</v>
      </c>
      <c r="M988">
        <f t="shared" si="391"/>
        <v>9.0332594235033259</v>
      </c>
      <c r="P988" s="71">
        <f t="shared" si="392"/>
        <v>5.8610647434669039</v>
      </c>
      <c r="Q988" s="71">
        <f t="shared" si="393"/>
        <v>0.64883166404113246</v>
      </c>
      <c r="R988" s="71">
        <f t="shared" si="394"/>
        <v>9.0332594235033259</v>
      </c>
    </row>
    <row r="989" spans="1:18" x14ac:dyDescent="0.25">
      <c r="B989" t="s">
        <v>319</v>
      </c>
      <c r="C989" t="s">
        <v>4264</v>
      </c>
      <c r="D989" t="s">
        <v>4266</v>
      </c>
      <c r="E989" t="s">
        <v>4214</v>
      </c>
      <c r="F989">
        <v>6</v>
      </c>
      <c r="G989">
        <v>6</v>
      </c>
      <c r="H989">
        <v>0.41660000000000003</v>
      </c>
      <c r="I989">
        <v>6.5500000000000003E-2</v>
      </c>
      <c r="K989" s="81">
        <f t="shared" si="389"/>
        <v>5.9760853102581279E-2</v>
      </c>
      <c r="L989">
        <f t="shared" si="390"/>
        <v>5.9760853102581279</v>
      </c>
      <c r="M989">
        <f t="shared" si="391"/>
        <v>6.3603053435114507</v>
      </c>
      <c r="P989" s="71">
        <f t="shared" si="392"/>
        <v>5.9760853102581279</v>
      </c>
      <c r="Q989" s="71">
        <f t="shared" si="393"/>
        <v>0.93959094532382947</v>
      </c>
      <c r="R989" s="71">
        <f t="shared" si="394"/>
        <v>6.3603053435114507</v>
      </c>
    </row>
    <row r="990" spans="1:18" x14ac:dyDescent="0.25">
      <c r="B990" t="s">
        <v>319</v>
      </c>
      <c r="C990" t="s">
        <v>4268</v>
      </c>
      <c r="D990" t="s">
        <v>4265</v>
      </c>
      <c r="E990" t="s">
        <v>4214</v>
      </c>
      <c r="F990">
        <v>6</v>
      </c>
      <c r="G990">
        <v>6</v>
      </c>
      <c r="H990">
        <v>0.42649999999999999</v>
      </c>
      <c r="I990">
        <v>5.5800000000000002E-2</v>
      </c>
      <c r="K990" s="81">
        <f t="shared" si="389"/>
        <v>6.0991641807428554E-2</v>
      </c>
      <c r="L990">
        <f t="shared" si="390"/>
        <v>6.0991641807428554</v>
      </c>
      <c r="M990">
        <f t="shared" si="391"/>
        <v>7.6433691756272397</v>
      </c>
      <c r="P990" s="71">
        <f t="shared" si="392"/>
        <v>6.0991641807428554</v>
      </c>
      <c r="Q990" s="71">
        <f t="shared" si="393"/>
        <v>0.79796802177128101</v>
      </c>
      <c r="R990" s="71">
        <f t="shared" si="394"/>
        <v>7.6433691756272397</v>
      </c>
    </row>
    <row r="991" spans="1:18" x14ac:dyDescent="0.25">
      <c r="B991" t="s">
        <v>319</v>
      </c>
      <c r="C991" t="s">
        <v>4268</v>
      </c>
      <c r="D991" t="s">
        <v>4266</v>
      </c>
      <c r="E991" t="s">
        <v>4214</v>
      </c>
      <c r="F991">
        <v>6</v>
      </c>
      <c r="G991">
        <v>6</v>
      </c>
      <c r="H991">
        <v>0.57269999999999999</v>
      </c>
      <c r="I991">
        <v>8.1299999999999997E-2</v>
      </c>
      <c r="K991" s="81">
        <f t="shared" si="389"/>
        <v>7.8386182272375926E-2</v>
      </c>
      <c r="L991">
        <f t="shared" si="390"/>
        <v>7.8386182272375926</v>
      </c>
      <c r="M991">
        <f t="shared" si="391"/>
        <v>7.0442804428044283</v>
      </c>
      <c r="P991" s="71">
        <f t="shared" si="392"/>
        <v>7.8386182272375926</v>
      </c>
      <c r="Q991" s="71">
        <f t="shared" si="393"/>
        <v>1.1127635094716539</v>
      </c>
      <c r="R991" s="71">
        <f t="shared" si="394"/>
        <v>7.0442804428044283</v>
      </c>
    </row>
    <row r="992" spans="1:18" x14ac:dyDescent="0.25">
      <c r="A992" t="s">
        <v>4262</v>
      </c>
      <c r="B992" t="s">
        <v>318</v>
      </c>
      <c r="C992" t="s">
        <v>4264</v>
      </c>
      <c r="D992" t="s">
        <v>4265</v>
      </c>
      <c r="E992" t="s">
        <v>4269</v>
      </c>
      <c r="F992">
        <v>2</v>
      </c>
      <c r="G992">
        <v>2</v>
      </c>
      <c r="H992">
        <v>6.25E-2</v>
      </c>
      <c r="I992">
        <v>5.2200000000000003E-2</v>
      </c>
      <c r="K992" s="81">
        <f t="shared" si="389"/>
        <v>3.0776406404415146E-2</v>
      </c>
      <c r="L992">
        <f t="shared" si="390"/>
        <v>3.0776406404415146</v>
      </c>
      <c r="M992">
        <f t="shared" si="391"/>
        <v>1.1973180076628351</v>
      </c>
      <c r="P992" s="71">
        <f t="shared" si="392"/>
        <v>3.0776406404415146</v>
      </c>
      <c r="Q992" s="71">
        <f t="shared" si="393"/>
        <v>2.5704454628967532</v>
      </c>
      <c r="R992" s="71">
        <f t="shared" si="394"/>
        <v>1.1973180076628351</v>
      </c>
    </row>
    <row r="993" spans="1:18" x14ac:dyDescent="0.25">
      <c r="B993" t="s">
        <v>318</v>
      </c>
      <c r="C993" t="s">
        <v>4264</v>
      </c>
      <c r="D993" t="s">
        <v>4266</v>
      </c>
      <c r="E993" t="s">
        <v>4269</v>
      </c>
      <c r="F993">
        <v>2</v>
      </c>
      <c r="G993">
        <v>2</v>
      </c>
      <c r="H993">
        <v>9.5399999999999999E-2</v>
      </c>
      <c r="I993">
        <v>5.62E-2</v>
      </c>
      <c r="K993" s="81">
        <f t="shared" si="389"/>
        <v>4.6613586764475246E-2</v>
      </c>
      <c r="L993">
        <f t="shared" si="390"/>
        <v>4.6613586764475246</v>
      </c>
      <c r="M993">
        <f t="shared" si="391"/>
        <v>1.697508896797153</v>
      </c>
      <c r="P993" s="71">
        <f t="shared" si="392"/>
        <v>4.6613586764475246</v>
      </c>
      <c r="Q993" s="71">
        <f t="shared" si="393"/>
        <v>2.7459995557269483</v>
      </c>
      <c r="R993" s="71">
        <f t="shared" si="394"/>
        <v>1.697508896797153</v>
      </c>
    </row>
    <row r="994" spans="1:18" x14ac:dyDescent="0.25">
      <c r="B994" t="s">
        <v>318</v>
      </c>
      <c r="C994" t="s">
        <v>4268</v>
      </c>
      <c r="D994" t="s">
        <v>4265</v>
      </c>
      <c r="E994" t="s">
        <v>4269</v>
      </c>
      <c r="F994">
        <v>2</v>
      </c>
      <c r="G994">
        <v>2</v>
      </c>
      <c r="H994">
        <v>0.20680000000000001</v>
      </c>
      <c r="I994">
        <v>3.9600000000000003E-2</v>
      </c>
      <c r="K994" s="81">
        <f t="shared" ref="K994:K999" si="395">(1+H994)^(1/G994)-1</f>
        <v>9.8544491588756777E-2</v>
      </c>
      <c r="L994">
        <f t="shared" ref="L994:L999" si="396">K994*100</f>
        <v>9.8544491588756777</v>
      </c>
      <c r="M994">
        <f t="shared" ref="M994:M999" si="397">H994/I994</f>
        <v>5.2222222222222223</v>
      </c>
      <c r="P994" s="71">
        <f t="shared" ref="P994:P999" si="398">L994</f>
        <v>9.8544491588756777</v>
      </c>
      <c r="Q994" s="71">
        <f t="shared" ref="Q994:Q999" si="399">P994/R994</f>
        <v>1.8870221793591724</v>
      </c>
      <c r="R994" s="71">
        <f t="shared" ref="R994:R999" si="400">M994</f>
        <v>5.2222222222222223</v>
      </c>
    </row>
    <row r="995" spans="1:18" x14ac:dyDescent="0.25">
      <c r="B995" t="s">
        <v>318</v>
      </c>
      <c r="C995" t="s">
        <v>4268</v>
      </c>
      <c r="D995" t="s">
        <v>4266</v>
      </c>
      <c r="E995" t="s">
        <v>4269</v>
      </c>
      <c r="F995">
        <v>2</v>
      </c>
      <c r="G995">
        <v>2</v>
      </c>
      <c r="H995">
        <v>0.23569999999999999</v>
      </c>
      <c r="I995">
        <v>5.3699999999999998E-2</v>
      </c>
      <c r="K995" s="81">
        <f t="shared" si="395"/>
        <v>0.11162043881893435</v>
      </c>
      <c r="L995">
        <f t="shared" si="396"/>
        <v>11.162043881893435</v>
      </c>
      <c r="M995">
        <f t="shared" si="397"/>
        <v>4.389199255121043</v>
      </c>
      <c r="P995" s="71">
        <f t="shared" si="398"/>
        <v>11.162043881893435</v>
      </c>
      <c r="Q995" s="71">
        <f t="shared" si="399"/>
        <v>2.5430706680427555</v>
      </c>
      <c r="R995" s="71">
        <f t="shared" si="400"/>
        <v>4.389199255121043</v>
      </c>
    </row>
    <row r="996" spans="1:18" x14ac:dyDescent="0.25">
      <c r="A996" t="s">
        <v>4267</v>
      </c>
      <c r="B996" t="s">
        <v>319</v>
      </c>
      <c r="C996" t="s">
        <v>4264</v>
      </c>
      <c r="D996" t="s">
        <v>4265</v>
      </c>
      <c r="E996" t="s">
        <v>4269</v>
      </c>
      <c r="F996">
        <v>2</v>
      </c>
      <c r="G996">
        <v>2</v>
      </c>
      <c r="H996">
        <v>0.29549999999999998</v>
      </c>
      <c r="I996">
        <v>4.3299999999999998E-2</v>
      </c>
      <c r="K996" s="81">
        <f t="shared" si="395"/>
        <v>0.13820033386043251</v>
      </c>
      <c r="L996">
        <f t="shared" si="396"/>
        <v>13.820033386043251</v>
      </c>
      <c r="M996">
        <f t="shared" si="397"/>
        <v>6.8244803695150118</v>
      </c>
      <c r="P996" s="71">
        <f t="shared" si="398"/>
        <v>13.820033386043251</v>
      </c>
      <c r="Q996" s="71">
        <f t="shared" si="399"/>
        <v>2.0250674978533767</v>
      </c>
      <c r="R996" s="71">
        <f t="shared" si="400"/>
        <v>6.8244803695150118</v>
      </c>
    </row>
    <row r="997" spans="1:18" x14ac:dyDescent="0.25">
      <c r="B997" t="s">
        <v>319</v>
      </c>
      <c r="C997" t="s">
        <v>4264</v>
      </c>
      <c r="D997" t="s">
        <v>4266</v>
      </c>
      <c r="E997" t="s">
        <v>4269</v>
      </c>
      <c r="F997">
        <v>2</v>
      </c>
      <c r="G997">
        <v>2</v>
      </c>
      <c r="H997">
        <v>0.28549999999999998</v>
      </c>
      <c r="I997">
        <v>6.3200000000000006E-2</v>
      </c>
      <c r="K997" s="81">
        <f t="shared" si="395"/>
        <v>0.13379892397197124</v>
      </c>
      <c r="L997">
        <f t="shared" si="396"/>
        <v>13.379892397197125</v>
      </c>
      <c r="M997">
        <f t="shared" si="397"/>
        <v>4.5174050632911387</v>
      </c>
      <c r="P997" s="71">
        <f t="shared" si="398"/>
        <v>13.379892397197125</v>
      </c>
      <c r="Q997" s="71">
        <f t="shared" si="399"/>
        <v>2.9618535884513428</v>
      </c>
      <c r="R997" s="71">
        <f t="shared" si="400"/>
        <v>4.5174050632911387</v>
      </c>
    </row>
    <row r="998" spans="1:18" x14ac:dyDescent="0.25">
      <c r="B998" t="s">
        <v>319</v>
      </c>
      <c r="C998" t="s">
        <v>4268</v>
      </c>
      <c r="D998" t="s">
        <v>4265</v>
      </c>
      <c r="E998" t="s">
        <v>4269</v>
      </c>
      <c r="F998">
        <v>2</v>
      </c>
      <c r="G998">
        <v>2</v>
      </c>
      <c r="H998">
        <v>0.18770000000000001</v>
      </c>
      <c r="I998">
        <v>3.61E-2</v>
      </c>
      <c r="K998" s="81">
        <f t="shared" si="395"/>
        <v>8.9816498315198112E-2</v>
      </c>
      <c r="L998">
        <f t="shared" si="396"/>
        <v>8.9816498315198103</v>
      </c>
      <c r="M998">
        <f t="shared" si="397"/>
        <v>5.1994459833795013</v>
      </c>
      <c r="P998" s="71">
        <f t="shared" si="398"/>
        <v>8.9816498315198103</v>
      </c>
      <c r="Q998" s="71">
        <f t="shared" si="399"/>
        <v>1.7274243948740819</v>
      </c>
      <c r="R998" s="71">
        <f t="shared" si="400"/>
        <v>5.1994459833795013</v>
      </c>
    </row>
    <row r="999" spans="1:18" x14ac:dyDescent="0.25">
      <c r="B999" t="s">
        <v>319</v>
      </c>
      <c r="C999" t="s">
        <v>4268</v>
      </c>
      <c r="D999" t="s">
        <v>4266</v>
      </c>
      <c r="E999" t="s">
        <v>4269</v>
      </c>
      <c r="F999">
        <v>2</v>
      </c>
      <c r="G999">
        <v>2</v>
      </c>
      <c r="H999">
        <v>0.3085</v>
      </c>
      <c r="I999">
        <v>5.4199999999999998E-2</v>
      </c>
      <c r="K999" s="81">
        <f t="shared" si="395"/>
        <v>0.14389684849640183</v>
      </c>
      <c r="L999">
        <f t="shared" si="396"/>
        <v>14.389684849640183</v>
      </c>
      <c r="M999">
        <f t="shared" si="397"/>
        <v>5.6918819188191883</v>
      </c>
      <c r="P999" s="71">
        <f t="shared" si="398"/>
        <v>14.389684849640183</v>
      </c>
      <c r="Q999" s="71">
        <f t="shared" si="399"/>
        <v>2.5281067061604472</v>
      </c>
      <c r="R999" s="71">
        <f t="shared" si="400"/>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81">
        <f t="shared" ref="J1006:J1029" si="401">(1+G1006)^(1/F1006)-1</f>
        <v>3.0306510047632962E-2</v>
      </c>
      <c r="K1006">
        <f t="shared" ref="K1006:K1029" si="402">J1006*100</f>
        <v>3.0306510047632962</v>
      </c>
      <c r="O1006" s="71">
        <f t="shared" ref="O1006:O1029" si="403">K1006</f>
        <v>3.0306510047632962</v>
      </c>
      <c r="P1006" s="71">
        <f t="shared" ref="P1006:P1029" si="404">O1006/Q1006</f>
        <v>0.88875396034114251</v>
      </c>
      <c r="Q1006" s="71">
        <f>H1006</f>
        <v>3.41</v>
      </c>
    </row>
    <row r="1007" spans="1:18" x14ac:dyDescent="0.25">
      <c r="B1007">
        <v>1983</v>
      </c>
      <c r="C1007">
        <v>1</v>
      </c>
      <c r="D1007" t="s">
        <v>168</v>
      </c>
      <c r="E1007">
        <v>7</v>
      </c>
      <c r="F1007">
        <v>12</v>
      </c>
      <c r="G1007">
        <v>0.47599999999999998</v>
      </c>
      <c r="H1007">
        <v>9.76</v>
      </c>
      <c r="J1007" s="81">
        <f t="shared" si="401"/>
        <v>3.2976709945694349E-2</v>
      </c>
      <c r="K1007">
        <f t="shared" si="402"/>
        <v>3.2976709945694349</v>
      </c>
      <c r="O1007" s="71">
        <f t="shared" si="403"/>
        <v>3.2976709945694349</v>
      </c>
      <c r="P1007" s="71">
        <f t="shared" si="404"/>
        <v>0.33787612649276999</v>
      </c>
      <c r="Q1007" s="71">
        <f t="shared" ref="Q1007:Q1029" si="405">H1007</f>
        <v>9.76</v>
      </c>
    </row>
    <row r="1008" spans="1:18" x14ac:dyDescent="0.25">
      <c r="B1008">
        <v>1983</v>
      </c>
      <c r="C1008">
        <v>1</v>
      </c>
      <c r="D1008" t="s">
        <v>284</v>
      </c>
      <c r="E1008">
        <v>4</v>
      </c>
      <c r="F1008">
        <v>16</v>
      </c>
      <c r="G1008">
        <v>0.88100000000000001</v>
      </c>
      <c r="H1008">
        <v>15.59</v>
      </c>
      <c r="J1008" s="81">
        <f t="shared" si="401"/>
        <v>4.0277726167322836E-2</v>
      </c>
      <c r="K1008">
        <f t="shared" si="402"/>
        <v>4.0277726167322836</v>
      </c>
      <c r="O1008" s="71">
        <f t="shared" si="403"/>
        <v>4.0277726167322836</v>
      </c>
      <c r="P1008" s="71">
        <f t="shared" si="404"/>
        <v>0.25835616528109578</v>
      </c>
      <c r="Q1008" s="71">
        <f t="shared" si="405"/>
        <v>15.59</v>
      </c>
    </row>
    <row r="1009" spans="2:17" x14ac:dyDescent="0.25">
      <c r="B1009">
        <v>1999</v>
      </c>
      <c r="C1009">
        <v>1</v>
      </c>
      <c r="D1009" t="s">
        <v>171</v>
      </c>
      <c r="E1009">
        <v>5</v>
      </c>
      <c r="F1009">
        <v>5</v>
      </c>
      <c r="G1009">
        <v>0.13400000000000001</v>
      </c>
      <c r="H1009">
        <v>2.2599999999999998</v>
      </c>
      <c r="J1009" s="81">
        <f t="shared" si="401"/>
        <v>2.546917652858971E-2</v>
      </c>
      <c r="K1009">
        <f t="shared" si="402"/>
        <v>2.546917652858971</v>
      </c>
      <c r="O1009" s="71">
        <f t="shared" si="403"/>
        <v>2.546917652858971</v>
      </c>
      <c r="P1009" s="71">
        <f t="shared" si="404"/>
        <v>1.126954713654412</v>
      </c>
      <c r="Q1009" s="71">
        <f t="shared" si="405"/>
        <v>2.2599999999999998</v>
      </c>
    </row>
    <row r="1010" spans="2:17" x14ac:dyDescent="0.25">
      <c r="B1010">
        <v>1999</v>
      </c>
      <c r="C1010">
        <v>1</v>
      </c>
      <c r="D1010" t="s">
        <v>168</v>
      </c>
      <c r="E1010">
        <v>7</v>
      </c>
      <c r="F1010">
        <v>12</v>
      </c>
      <c r="G1010">
        <v>0.44400000000000001</v>
      </c>
      <c r="H1010">
        <v>8.1</v>
      </c>
      <c r="J1010" s="81">
        <f t="shared" si="401"/>
        <v>3.1091641075411847E-2</v>
      </c>
      <c r="K1010">
        <f t="shared" si="402"/>
        <v>3.1091641075411847</v>
      </c>
      <c r="O1010" s="71">
        <f t="shared" si="403"/>
        <v>3.1091641075411847</v>
      </c>
      <c r="P1010" s="71">
        <f t="shared" si="404"/>
        <v>0.38384742068409688</v>
      </c>
      <c r="Q1010" s="71">
        <f t="shared" si="405"/>
        <v>8.1</v>
      </c>
    </row>
    <row r="1011" spans="2:17" x14ac:dyDescent="0.25">
      <c r="B1011">
        <v>1999</v>
      </c>
      <c r="C1011">
        <v>1</v>
      </c>
      <c r="D1011" t="s">
        <v>284</v>
      </c>
      <c r="E1011">
        <v>4</v>
      </c>
      <c r="F1011">
        <v>16</v>
      </c>
      <c r="G1011">
        <v>1.0129999999999999</v>
      </c>
      <c r="H1011">
        <v>17.3</v>
      </c>
      <c r="J1011" s="81">
        <f t="shared" si="401"/>
        <v>4.4696731457214867E-2</v>
      </c>
      <c r="K1011">
        <f t="shared" si="402"/>
        <v>4.4696731457214867</v>
      </c>
      <c r="O1011" s="71">
        <f t="shared" si="403"/>
        <v>4.4696731457214867</v>
      </c>
      <c r="P1011" s="71">
        <f t="shared" si="404"/>
        <v>0.25836260957927665</v>
      </c>
      <c r="Q1011" s="71">
        <f t="shared" si="405"/>
        <v>17.3</v>
      </c>
    </row>
    <row r="1012" spans="2:17" x14ac:dyDescent="0.25">
      <c r="B1012">
        <v>1983</v>
      </c>
      <c r="C1012">
        <v>2</v>
      </c>
      <c r="D1012" t="s">
        <v>171</v>
      </c>
      <c r="E1012">
        <v>5</v>
      </c>
      <c r="F1012">
        <v>5</v>
      </c>
      <c r="G1012">
        <v>0.152</v>
      </c>
      <c r="H1012">
        <v>3.46</v>
      </c>
      <c r="J1012" s="81">
        <f t="shared" si="401"/>
        <v>2.8704159351008229E-2</v>
      </c>
      <c r="K1012">
        <f t="shared" si="402"/>
        <v>2.8704159351008229</v>
      </c>
      <c r="O1012" s="71">
        <f t="shared" si="403"/>
        <v>2.8704159351008229</v>
      </c>
      <c r="P1012" s="71">
        <f t="shared" si="404"/>
        <v>0.82959998124301237</v>
      </c>
      <c r="Q1012" s="71">
        <f t="shared" si="405"/>
        <v>3.46</v>
      </c>
    </row>
    <row r="1013" spans="2:17" x14ac:dyDescent="0.25">
      <c r="B1013">
        <v>1983</v>
      </c>
      <c r="C1013">
        <v>2</v>
      </c>
      <c r="D1013" t="s">
        <v>168</v>
      </c>
      <c r="E1013">
        <v>7</v>
      </c>
      <c r="F1013">
        <v>12</v>
      </c>
      <c r="G1013">
        <v>0.438</v>
      </c>
      <c r="H1013">
        <v>9.27</v>
      </c>
      <c r="J1013" s="81">
        <f t="shared" si="401"/>
        <v>3.0733933141275038E-2</v>
      </c>
      <c r="K1013">
        <f t="shared" si="402"/>
        <v>3.0733933141275038</v>
      </c>
      <c r="O1013" s="71">
        <f t="shared" si="403"/>
        <v>3.0733933141275038</v>
      </c>
      <c r="P1013" s="71">
        <f t="shared" si="404"/>
        <v>0.3315418893341428</v>
      </c>
      <c r="Q1013" s="71">
        <f t="shared" si="405"/>
        <v>9.27</v>
      </c>
    </row>
    <row r="1014" spans="2:17" x14ac:dyDescent="0.25">
      <c r="B1014">
        <v>1983</v>
      </c>
      <c r="C1014">
        <v>2</v>
      </c>
      <c r="D1014" t="s">
        <v>284</v>
      </c>
      <c r="E1014">
        <v>4</v>
      </c>
      <c r="F1014">
        <v>16</v>
      </c>
      <c r="G1014">
        <v>0.84</v>
      </c>
      <c r="H1014">
        <v>16.420000000000002</v>
      </c>
      <c r="J1014" s="81">
        <f t="shared" si="401"/>
        <v>3.8845861352062361E-2</v>
      </c>
      <c r="K1014">
        <f t="shared" si="402"/>
        <v>3.8845861352062361</v>
      </c>
      <c r="O1014" s="71">
        <f t="shared" si="403"/>
        <v>3.8845861352062361</v>
      </c>
      <c r="P1014" s="71">
        <f t="shared" si="404"/>
        <v>0.23657650031706673</v>
      </c>
      <c r="Q1014" s="71">
        <f t="shared" si="405"/>
        <v>16.420000000000002</v>
      </c>
    </row>
    <row r="1015" spans="2:17" x14ac:dyDescent="0.25">
      <c r="B1015">
        <v>1999</v>
      </c>
      <c r="C1015">
        <v>2</v>
      </c>
      <c r="D1015" t="s">
        <v>171</v>
      </c>
      <c r="E1015">
        <v>5</v>
      </c>
      <c r="F1015">
        <v>5</v>
      </c>
      <c r="G1015">
        <v>0.17799999999999999</v>
      </c>
      <c r="H1015">
        <v>3.22</v>
      </c>
      <c r="J1015" s="81">
        <f t="shared" si="401"/>
        <v>3.3306254385131684E-2</v>
      </c>
      <c r="K1015">
        <f t="shared" si="402"/>
        <v>3.3306254385131684</v>
      </c>
      <c r="O1015" s="71">
        <f t="shared" si="403"/>
        <v>3.3306254385131684</v>
      </c>
      <c r="P1015" s="71">
        <f t="shared" si="404"/>
        <v>1.0343557262463254</v>
      </c>
      <c r="Q1015" s="71">
        <f t="shared" si="405"/>
        <v>3.22</v>
      </c>
    </row>
    <row r="1016" spans="2:17" x14ac:dyDescent="0.25">
      <c r="B1016">
        <v>1999</v>
      </c>
      <c r="C1016">
        <v>2</v>
      </c>
      <c r="D1016" t="s">
        <v>168</v>
      </c>
      <c r="E1016">
        <v>7</v>
      </c>
      <c r="F1016">
        <v>12</v>
      </c>
      <c r="G1016">
        <v>0.45600000000000002</v>
      </c>
      <c r="H1016">
        <v>8.93</v>
      </c>
      <c r="J1016" s="81">
        <f t="shared" si="401"/>
        <v>3.1802988082814343E-2</v>
      </c>
      <c r="K1016">
        <f t="shared" si="402"/>
        <v>3.1802988082814343</v>
      </c>
      <c r="O1016" s="71">
        <f t="shared" si="403"/>
        <v>3.1802988082814343</v>
      </c>
      <c r="P1016" s="71">
        <f t="shared" si="404"/>
        <v>0.35613648468997028</v>
      </c>
      <c r="Q1016" s="71">
        <f t="shared" si="405"/>
        <v>8.93</v>
      </c>
    </row>
    <row r="1017" spans="2:17" x14ac:dyDescent="0.25">
      <c r="B1017">
        <v>1999</v>
      </c>
      <c r="C1017">
        <v>2</v>
      </c>
      <c r="D1017" t="s">
        <v>284</v>
      </c>
      <c r="E1017">
        <v>4</v>
      </c>
      <c r="F1017">
        <v>16</v>
      </c>
      <c r="G1017">
        <v>0.89600000000000002</v>
      </c>
      <c r="H1017">
        <v>16.649999999999999</v>
      </c>
      <c r="J1017" s="81">
        <f t="shared" si="401"/>
        <v>4.0794277721678318E-2</v>
      </c>
      <c r="K1017">
        <f t="shared" si="402"/>
        <v>4.0794277721678318</v>
      </c>
      <c r="O1017" s="71">
        <f t="shared" si="403"/>
        <v>4.0794277721678318</v>
      </c>
      <c r="P1017" s="71">
        <f t="shared" si="404"/>
        <v>0.24501067700707702</v>
      </c>
      <c r="Q1017" s="71">
        <f t="shared" si="405"/>
        <v>16.649999999999999</v>
      </c>
    </row>
    <row r="1018" spans="2:17" x14ac:dyDescent="0.25">
      <c r="B1018">
        <v>1983</v>
      </c>
      <c r="C1018">
        <v>3</v>
      </c>
      <c r="D1018" t="s">
        <v>171</v>
      </c>
      <c r="E1018">
        <v>5</v>
      </c>
      <c r="F1018">
        <v>5</v>
      </c>
      <c r="G1018">
        <v>0.17799999999999999</v>
      </c>
      <c r="H1018">
        <v>3.58</v>
      </c>
      <c r="J1018" s="81">
        <f t="shared" si="401"/>
        <v>3.3306254385131684E-2</v>
      </c>
      <c r="K1018">
        <f t="shared" si="402"/>
        <v>3.3306254385131684</v>
      </c>
      <c r="O1018" s="71">
        <f t="shared" si="403"/>
        <v>3.3306254385131684</v>
      </c>
      <c r="P1018" s="71">
        <f t="shared" si="404"/>
        <v>0.93034230126066153</v>
      </c>
      <c r="Q1018" s="71">
        <f t="shared" si="405"/>
        <v>3.58</v>
      </c>
    </row>
    <row r="1019" spans="2:17" x14ac:dyDescent="0.25">
      <c r="B1019">
        <v>1983</v>
      </c>
      <c r="C1019">
        <v>3</v>
      </c>
      <c r="D1019" t="s">
        <v>168</v>
      </c>
      <c r="E1019">
        <v>7</v>
      </c>
      <c r="F1019">
        <v>12</v>
      </c>
      <c r="G1019">
        <v>0.439</v>
      </c>
      <c r="H1019">
        <v>6.3</v>
      </c>
      <c r="J1019" s="81">
        <f t="shared" si="401"/>
        <v>3.0793646026850752E-2</v>
      </c>
      <c r="K1019">
        <f t="shared" si="402"/>
        <v>3.0793646026850752</v>
      </c>
      <c r="O1019" s="71">
        <f t="shared" si="403"/>
        <v>3.0793646026850752</v>
      </c>
      <c r="P1019" s="71">
        <f t="shared" si="404"/>
        <v>0.48878803217223415</v>
      </c>
      <c r="Q1019" s="71">
        <f t="shared" si="405"/>
        <v>6.3</v>
      </c>
    </row>
    <row r="1020" spans="2:17" x14ac:dyDescent="0.25">
      <c r="B1020">
        <v>1983</v>
      </c>
      <c r="C1020">
        <v>3</v>
      </c>
      <c r="D1020" t="s">
        <v>284</v>
      </c>
      <c r="E1020">
        <v>4</v>
      </c>
      <c r="F1020">
        <v>16</v>
      </c>
      <c r="G1020">
        <v>0.81699999999999995</v>
      </c>
      <c r="H1020">
        <v>12.02</v>
      </c>
      <c r="J1020" s="81">
        <f t="shared" si="401"/>
        <v>3.8029468817579959E-2</v>
      </c>
      <c r="K1020">
        <f t="shared" si="402"/>
        <v>3.8029468817579959</v>
      </c>
      <c r="O1020" s="71">
        <f t="shared" si="403"/>
        <v>3.8029468817579959</v>
      </c>
      <c r="P1020" s="71">
        <f t="shared" si="404"/>
        <v>0.31638493192662198</v>
      </c>
      <c r="Q1020" s="71">
        <f t="shared" si="405"/>
        <v>12.02</v>
      </c>
    </row>
    <row r="1021" spans="2:17" x14ac:dyDescent="0.25">
      <c r="B1021">
        <v>1999</v>
      </c>
      <c r="C1021">
        <v>3</v>
      </c>
      <c r="D1021" t="s">
        <v>171</v>
      </c>
      <c r="E1021">
        <v>5</v>
      </c>
      <c r="F1021">
        <v>5</v>
      </c>
      <c r="G1021">
        <v>0.2</v>
      </c>
      <c r="H1021">
        <v>3.37</v>
      </c>
      <c r="J1021" s="81">
        <f t="shared" si="401"/>
        <v>3.7137289336648172E-2</v>
      </c>
      <c r="K1021">
        <f t="shared" si="402"/>
        <v>3.7137289336648172</v>
      </c>
      <c r="O1021" s="71">
        <f t="shared" si="403"/>
        <v>3.7137289336648172</v>
      </c>
      <c r="P1021" s="71">
        <f t="shared" si="404"/>
        <v>1.101996716221014</v>
      </c>
      <c r="Q1021" s="71">
        <f t="shared" si="405"/>
        <v>3.37</v>
      </c>
    </row>
    <row r="1022" spans="2:17" x14ac:dyDescent="0.25">
      <c r="B1022">
        <v>1999</v>
      </c>
      <c r="C1022">
        <v>3</v>
      </c>
      <c r="D1022" t="s">
        <v>168</v>
      </c>
      <c r="E1022">
        <v>7</v>
      </c>
      <c r="F1022">
        <v>12</v>
      </c>
      <c r="G1022">
        <v>0.53300000000000003</v>
      </c>
      <c r="H1022">
        <v>8.85</v>
      </c>
      <c r="J1022" s="81">
        <f t="shared" si="401"/>
        <v>3.6243564068232814E-2</v>
      </c>
      <c r="K1022">
        <f t="shared" si="402"/>
        <v>3.6243564068232814</v>
      </c>
      <c r="O1022" s="71">
        <f t="shared" si="403"/>
        <v>3.6243564068232814</v>
      </c>
      <c r="P1022" s="71">
        <f t="shared" si="404"/>
        <v>0.40953179738116174</v>
      </c>
      <c r="Q1022" s="71">
        <f t="shared" si="405"/>
        <v>8.85</v>
      </c>
    </row>
    <row r="1023" spans="2:17" x14ac:dyDescent="0.25">
      <c r="B1023">
        <v>1999</v>
      </c>
      <c r="C1023">
        <v>3</v>
      </c>
      <c r="D1023" t="s">
        <v>284</v>
      </c>
      <c r="E1023">
        <v>4</v>
      </c>
      <c r="F1023">
        <v>16</v>
      </c>
      <c r="G1023">
        <v>0.94699999999999995</v>
      </c>
      <c r="H1023">
        <v>12.3</v>
      </c>
      <c r="J1023" s="81">
        <f t="shared" si="401"/>
        <v>4.2522344359378073E-2</v>
      </c>
      <c r="K1023">
        <f t="shared" si="402"/>
        <v>4.2522344359378073</v>
      </c>
      <c r="O1023" s="71">
        <f t="shared" si="403"/>
        <v>4.2522344359378073</v>
      </c>
      <c r="P1023" s="71">
        <f t="shared" si="404"/>
        <v>0.34571011674291113</v>
      </c>
      <c r="Q1023" s="71">
        <f t="shared" si="405"/>
        <v>12.3</v>
      </c>
    </row>
    <row r="1024" spans="2:17" x14ac:dyDescent="0.25">
      <c r="B1024">
        <v>1983</v>
      </c>
      <c r="C1024">
        <v>4</v>
      </c>
      <c r="D1024" t="s">
        <v>171</v>
      </c>
      <c r="E1024">
        <v>5</v>
      </c>
      <c r="F1024">
        <v>5</v>
      </c>
      <c r="G1024">
        <v>0.22700000000000001</v>
      </c>
      <c r="H1024">
        <v>4.88</v>
      </c>
      <c r="J1024" s="81">
        <f t="shared" si="401"/>
        <v>4.1762961352167949E-2</v>
      </c>
      <c r="K1024">
        <f t="shared" si="402"/>
        <v>4.1762961352167949</v>
      </c>
      <c r="O1024" s="71">
        <f t="shared" si="403"/>
        <v>4.1762961352167949</v>
      </c>
      <c r="P1024" s="71">
        <f t="shared" si="404"/>
        <v>0.85579838836409738</v>
      </c>
      <c r="Q1024" s="71">
        <f t="shared" si="405"/>
        <v>4.88</v>
      </c>
    </row>
    <row r="1025" spans="2:17" x14ac:dyDescent="0.25">
      <c r="B1025">
        <v>1983</v>
      </c>
      <c r="C1025">
        <v>4</v>
      </c>
      <c r="D1025" t="s">
        <v>168</v>
      </c>
      <c r="E1025">
        <v>7</v>
      </c>
      <c r="F1025">
        <v>12</v>
      </c>
      <c r="G1025">
        <v>0.56699999999999995</v>
      </c>
      <c r="H1025">
        <v>12.01</v>
      </c>
      <c r="J1025" s="81">
        <f t="shared" si="401"/>
        <v>3.8139581151867885E-2</v>
      </c>
      <c r="K1025">
        <f t="shared" si="402"/>
        <v>3.8139581151867885</v>
      </c>
      <c r="O1025" s="71">
        <f t="shared" si="403"/>
        <v>3.8139581151867885</v>
      </c>
      <c r="P1025" s="71">
        <f t="shared" si="404"/>
        <v>0.31756520526118137</v>
      </c>
      <c r="Q1025" s="71">
        <f t="shared" si="405"/>
        <v>12.01</v>
      </c>
    </row>
    <row r="1026" spans="2:17" x14ac:dyDescent="0.25">
      <c r="B1026">
        <v>1983</v>
      </c>
      <c r="C1026">
        <v>4</v>
      </c>
      <c r="D1026" t="s">
        <v>284</v>
      </c>
      <c r="E1026">
        <v>4</v>
      </c>
      <c r="F1026">
        <v>16</v>
      </c>
      <c r="G1026">
        <v>0.79700000000000004</v>
      </c>
      <c r="H1026">
        <v>9.39</v>
      </c>
      <c r="J1026" s="81">
        <f t="shared" si="401"/>
        <v>3.7311648458888236E-2</v>
      </c>
      <c r="K1026">
        <f t="shared" si="402"/>
        <v>3.7311648458888236</v>
      </c>
      <c r="O1026" s="71">
        <f t="shared" si="403"/>
        <v>3.7311648458888236</v>
      </c>
      <c r="P1026" s="71">
        <f t="shared" si="404"/>
        <v>0.3973551486569567</v>
      </c>
      <c r="Q1026" s="71">
        <f t="shared" si="405"/>
        <v>9.39</v>
      </c>
    </row>
    <row r="1027" spans="2:17" x14ac:dyDescent="0.25">
      <c r="B1027">
        <v>1999</v>
      </c>
      <c r="C1027">
        <v>4</v>
      </c>
      <c r="D1027" t="s">
        <v>171</v>
      </c>
      <c r="E1027">
        <v>5</v>
      </c>
      <c r="F1027">
        <v>5</v>
      </c>
      <c r="G1027">
        <v>0.221</v>
      </c>
      <c r="H1027">
        <v>3.36</v>
      </c>
      <c r="J1027" s="81">
        <f t="shared" si="401"/>
        <v>4.0742123563830779E-2</v>
      </c>
      <c r="K1027">
        <f t="shared" si="402"/>
        <v>4.0742123563830779</v>
      </c>
      <c r="O1027" s="71">
        <f t="shared" si="403"/>
        <v>4.0742123563830779</v>
      </c>
      <c r="P1027" s="71">
        <f t="shared" si="404"/>
        <v>1.2125632013044876</v>
      </c>
      <c r="Q1027" s="71">
        <f t="shared" si="405"/>
        <v>3.36</v>
      </c>
    </row>
    <row r="1028" spans="2:17" x14ac:dyDescent="0.25">
      <c r="B1028">
        <v>1999</v>
      </c>
      <c r="C1028">
        <v>4</v>
      </c>
      <c r="D1028" t="s">
        <v>168</v>
      </c>
      <c r="E1028">
        <v>7</v>
      </c>
      <c r="F1028">
        <v>12</v>
      </c>
      <c r="G1028">
        <v>0.57399999999999995</v>
      </c>
      <c r="H1028">
        <v>9.61</v>
      </c>
      <c r="J1028" s="81">
        <f t="shared" si="401"/>
        <v>3.8525251260267623E-2</v>
      </c>
      <c r="K1028">
        <f t="shared" si="402"/>
        <v>3.8525251260267623</v>
      </c>
      <c r="O1028" s="71">
        <f t="shared" si="403"/>
        <v>3.8525251260267623</v>
      </c>
      <c r="P1028" s="71">
        <f t="shared" si="404"/>
        <v>0.40088710988832077</v>
      </c>
      <c r="Q1028" s="71">
        <f t="shared" si="405"/>
        <v>9.61</v>
      </c>
    </row>
    <row r="1029" spans="2:17" x14ac:dyDescent="0.25">
      <c r="B1029">
        <v>1999</v>
      </c>
      <c r="C1029">
        <v>4</v>
      </c>
      <c r="D1029" t="s">
        <v>284</v>
      </c>
      <c r="E1029">
        <v>4</v>
      </c>
      <c r="F1029">
        <v>16</v>
      </c>
      <c r="G1029">
        <v>1.0369999999999999</v>
      </c>
      <c r="H1029">
        <v>16.190000000000001</v>
      </c>
      <c r="J1029" s="81">
        <f t="shared" si="401"/>
        <v>4.5470876634828628E-2</v>
      </c>
      <c r="K1029">
        <f t="shared" si="402"/>
        <v>4.5470876634828628</v>
      </c>
      <c r="O1029" s="71">
        <f t="shared" si="403"/>
        <v>4.5470876634828628</v>
      </c>
      <c r="P1029" s="71">
        <f t="shared" si="404"/>
        <v>0.28085779267960853</v>
      </c>
      <c r="Q1029" s="71">
        <f t="shared" si="405"/>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 t="shared" ref="E1034:E1037" si="406">D1034/100</f>
        <v>0.32100000000000001</v>
      </c>
      <c r="F1034">
        <v>31</v>
      </c>
      <c r="G1034">
        <f t="shared" ref="G1034:G1037" si="407">F1034/100</f>
        <v>0.31</v>
      </c>
      <c r="I1034">
        <v>35.5</v>
      </c>
      <c r="J1034">
        <v>29.2</v>
      </c>
      <c r="K1034">
        <f t="shared" ref="K1034:K1036" si="408">J1034/100</f>
        <v>0.29199999999999998</v>
      </c>
      <c r="L1034">
        <v>32.200000000000003</v>
      </c>
      <c r="M1034">
        <f t="shared" ref="M1034:M1036" si="409">L1034/100</f>
        <v>0.32200000000000001</v>
      </c>
    </row>
    <row r="1035" spans="2:17" x14ac:dyDescent="0.25">
      <c r="C1035">
        <v>25.5</v>
      </c>
      <c r="D1035">
        <v>25</v>
      </c>
      <c r="E1035">
        <f t="shared" si="406"/>
        <v>0.25</v>
      </c>
      <c r="F1035">
        <v>28.6</v>
      </c>
      <c r="G1035">
        <f t="shared" si="407"/>
        <v>0.28600000000000003</v>
      </c>
      <c r="I1035">
        <v>45.5</v>
      </c>
      <c r="J1035">
        <v>20.6</v>
      </c>
      <c r="K1035">
        <f t="shared" si="408"/>
        <v>0.20600000000000002</v>
      </c>
      <c r="L1035">
        <v>21.7</v>
      </c>
      <c r="M1035">
        <f t="shared" si="409"/>
        <v>0.217</v>
      </c>
    </row>
    <row r="1036" spans="2:17" x14ac:dyDescent="0.25">
      <c r="C1036">
        <v>35.5</v>
      </c>
      <c r="D1036">
        <v>18.100000000000001</v>
      </c>
      <c r="E1036">
        <f t="shared" si="406"/>
        <v>0.18100000000000002</v>
      </c>
      <c r="F1036">
        <v>18.600000000000001</v>
      </c>
      <c r="G1036">
        <f t="shared" si="407"/>
        <v>0.18600000000000003</v>
      </c>
      <c r="I1036">
        <v>63</v>
      </c>
      <c r="J1036">
        <v>12.3</v>
      </c>
      <c r="K1036">
        <f t="shared" si="408"/>
        <v>0.12300000000000001</v>
      </c>
      <c r="L1036">
        <v>12.5</v>
      </c>
      <c r="M1036">
        <f t="shared" si="409"/>
        <v>0.125</v>
      </c>
    </row>
    <row r="1037" spans="2:17" x14ac:dyDescent="0.25">
      <c r="C1037">
        <v>50.5</v>
      </c>
      <c r="D1037">
        <v>13.6</v>
      </c>
      <c r="E1037">
        <f t="shared" si="406"/>
        <v>0.13600000000000001</v>
      </c>
      <c r="F1037">
        <v>9.6999999999999993</v>
      </c>
      <c r="G1037">
        <f t="shared" si="407"/>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sheetData>
  <conditionalFormatting sqref="A3">
    <cfRule type="containsBlanks" dxfId="11" priority="40">
      <formula>LEN(TRIM(A3))=0</formula>
    </cfRule>
  </conditionalFormatting>
  <conditionalFormatting sqref="F74">
    <cfRule type="containsBlanks" dxfId="10" priority="39">
      <formula>LEN(TRIM(F74))=0</formula>
    </cfRule>
  </conditionalFormatting>
  <conditionalFormatting sqref="F99:F102">
    <cfRule type="containsBlanks" dxfId="9" priority="36">
      <formula>LEN(TRIM(F99))=0</formula>
    </cfRule>
  </conditionalFormatting>
  <conditionalFormatting sqref="G110">
    <cfRule type="containsBlanks" dxfId="8" priority="35">
      <formula>LEN(TRIM(G110))=0</formula>
    </cfRule>
  </conditionalFormatting>
  <conditionalFormatting sqref="H130">
    <cfRule type="containsBlanks" dxfId="7" priority="34">
      <formula>LEN(TRIM(H130))=0</formula>
    </cfRule>
  </conditionalFormatting>
  <conditionalFormatting sqref="E193">
    <cfRule type="containsBlanks" dxfId="6" priority="32">
      <formula>LEN(TRIM(E193))=0</formula>
    </cfRule>
  </conditionalFormatting>
  <conditionalFormatting sqref="E210">
    <cfRule type="containsBlanks" dxfId="5" priority="31">
      <formula>LEN(TRIM(E210))=0</formula>
    </cfRule>
  </conditionalFormatting>
  <conditionalFormatting sqref="G229">
    <cfRule type="containsBlanks" dxfId="4" priority="29">
      <formula>LEN(TRIM(G229))=0</formula>
    </cfRule>
  </conditionalFormatting>
  <conditionalFormatting sqref="H267">
    <cfRule type="containsBlanks" dxfId="3" priority="28">
      <formula>LEN(TRIM(H267))=0</formula>
    </cfRule>
  </conditionalFormatting>
  <conditionalFormatting sqref="H285">
    <cfRule type="containsBlanks" dxfId="2" priority="27">
      <formula>LEN(TRIM(H285))=0</formula>
    </cfRule>
  </conditionalFormatting>
  <conditionalFormatting sqref="H316">
    <cfRule type="containsBlanks" dxfId="1" priority="26">
      <formula>LEN(TRIM(H316))=0</formula>
    </cfRule>
  </conditionalFormatting>
  <conditionalFormatting sqref="G397">
    <cfRule type="containsBlanks" dxfId="0" priority="23">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2023-04-29T09:03:22Z</dcterms:modified>
</cp:coreProperties>
</file>